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Bhav\Documents\_Businesses\_01YesGetIn\"/>
    </mc:Choice>
  </mc:AlternateContent>
  <bookViews>
    <workbookView xWindow="0" yWindow="0" windowWidth="24000" windowHeight="8835"/>
  </bookViews>
  <sheets>
    <sheet name="Template" sheetId="4" r:id="rId1"/>
    <sheet name="PointsScoring" sheetId="3" state="hidden" r:id="rId2"/>
    <sheet name="Teams" sheetId="5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77" i="4" l="1"/>
  <c r="O276" i="4"/>
  <c r="O275" i="4"/>
  <c r="O274" i="4"/>
  <c r="O273" i="4"/>
  <c r="O272" i="4"/>
  <c r="O271" i="4"/>
  <c r="O270" i="4"/>
  <c r="O269" i="4"/>
  <c r="O268" i="4"/>
  <c r="O265" i="4"/>
  <c r="O264" i="4"/>
  <c r="O263" i="4"/>
  <c r="O262" i="4"/>
  <c r="O261" i="4"/>
  <c r="O260" i="4"/>
  <c r="O259" i="4"/>
  <c r="O258" i="4"/>
  <c r="O257" i="4"/>
  <c r="O256" i="4"/>
  <c r="O253" i="4"/>
  <c r="O252" i="4"/>
  <c r="O251" i="4"/>
  <c r="O250" i="4"/>
  <c r="O249" i="4"/>
  <c r="O248" i="4"/>
  <c r="O247" i="4"/>
  <c r="O246" i="4"/>
  <c r="O245" i="4"/>
  <c r="O244" i="4"/>
  <c r="O241" i="4"/>
  <c r="O240" i="4"/>
  <c r="O239" i="4"/>
  <c r="O238" i="4"/>
  <c r="O237" i="4"/>
  <c r="O236" i="4"/>
  <c r="O235" i="4"/>
  <c r="O234" i="4"/>
  <c r="O233" i="4"/>
  <c r="O232" i="4"/>
  <c r="O280" i="4"/>
  <c r="O281" i="4"/>
  <c r="O282" i="4"/>
  <c r="O283" i="4"/>
  <c r="O284" i="4"/>
  <c r="O285" i="4"/>
  <c r="O286" i="4"/>
  <c r="O287" i="4"/>
  <c r="O288" i="4"/>
  <c r="O289" i="4"/>
  <c r="O229" i="4"/>
  <c r="O228" i="4"/>
  <c r="O227" i="4"/>
  <c r="O226" i="4"/>
  <c r="O225" i="4"/>
  <c r="O224" i="4"/>
  <c r="O223" i="4"/>
  <c r="O222" i="4"/>
  <c r="O221" i="4"/>
  <c r="O220" i="4"/>
  <c r="O217" i="4"/>
  <c r="O216" i="4"/>
  <c r="O215" i="4"/>
  <c r="O214" i="4"/>
  <c r="O213" i="4"/>
  <c r="O212" i="4"/>
  <c r="O211" i="4"/>
  <c r="O210" i="4"/>
  <c r="O209" i="4"/>
  <c r="O208" i="4"/>
  <c r="O205" i="4"/>
  <c r="O204" i="4"/>
  <c r="O203" i="4"/>
  <c r="O202" i="4"/>
  <c r="O201" i="4"/>
  <c r="O200" i="4"/>
  <c r="O199" i="4"/>
  <c r="O198" i="4"/>
  <c r="O197" i="4"/>
  <c r="O196" i="4"/>
  <c r="O193" i="4"/>
  <c r="O192" i="4"/>
  <c r="O191" i="4"/>
  <c r="O190" i="4"/>
  <c r="O189" i="4"/>
  <c r="O188" i="4"/>
  <c r="O187" i="4"/>
  <c r="O186" i="4"/>
  <c r="O185" i="4"/>
  <c r="O184" i="4"/>
  <c r="O181" i="4"/>
  <c r="O180" i="4"/>
  <c r="O179" i="4"/>
  <c r="O178" i="4"/>
  <c r="O177" i="4"/>
  <c r="O176" i="4"/>
  <c r="O175" i="4"/>
  <c r="O174" i="4"/>
  <c r="O173" i="4"/>
  <c r="O172" i="4"/>
  <c r="O169" i="4"/>
  <c r="O168" i="4"/>
  <c r="O167" i="4"/>
  <c r="O166" i="4"/>
  <c r="O165" i="4"/>
  <c r="O164" i="4"/>
  <c r="O163" i="4"/>
  <c r="O162" i="4"/>
  <c r="O161" i="4"/>
  <c r="O160" i="4"/>
  <c r="O157" i="4"/>
  <c r="O156" i="4"/>
  <c r="O155" i="4"/>
  <c r="O154" i="4"/>
  <c r="O153" i="4"/>
  <c r="O152" i="4"/>
  <c r="O151" i="4"/>
  <c r="O150" i="4"/>
  <c r="O149" i="4"/>
  <c r="O148" i="4"/>
  <c r="O145" i="4"/>
  <c r="O144" i="4"/>
  <c r="O143" i="4"/>
  <c r="O142" i="4"/>
  <c r="O141" i="4"/>
  <c r="O140" i="4"/>
  <c r="O139" i="4"/>
  <c r="O138" i="4"/>
  <c r="O137" i="4"/>
  <c r="O136" i="4"/>
  <c r="O133" i="4"/>
  <c r="O132" i="4"/>
  <c r="O131" i="4"/>
  <c r="O130" i="4"/>
  <c r="O129" i="4"/>
  <c r="O128" i="4"/>
  <c r="O127" i="4"/>
  <c r="O126" i="4"/>
  <c r="O125" i="4"/>
  <c r="O124" i="4"/>
  <c r="O121" i="4"/>
  <c r="O120" i="4"/>
  <c r="O119" i="4"/>
  <c r="O118" i="4"/>
  <c r="O117" i="4"/>
  <c r="O116" i="4"/>
  <c r="O115" i="4"/>
  <c r="O114" i="4"/>
  <c r="O113" i="4"/>
  <c r="O112" i="4"/>
  <c r="O109" i="4"/>
  <c r="O108" i="4"/>
  <c r="O107" i="4"/>
  <c r="O106" i="4"/>
  <c r="O105" i="4"/>
  <c r="O104" i="4"/>
  <c r="O103" i="4"/>
  <c r="O102" i="4"/>
  <c r="O101" i="4"/>
  <c r="O100" i="4"/>
  <c r="O97" i="4"/>
  <c r="O96" i="4"/>
  <c r="O95" i="4"/>
  <c r="O94" i="4"/>
  <c r="O93" i="4"/>
  <c r="O92" i="4"/>
  <c r="O91" i="4"/>
  <c r="O90" i="4"/>
  <c r="O89" i="4"/>
  <c r="O88" i="4"/>
  <c r="O85" i="4"/>
  <c r="O84" i="4"/>
  <c r="O83" i="4"/>
  <c r="O82" i="4"/>
  <c r="O81" i="4"/>
  <c r="O80" i="4"/>
  <c r="O79" i="4"/>
  <c r="O78" i="4"/>
  <c r="O77" i="4"/>
  <c r="O76" i="4"/>
  <c r="O73" i="4"/>
  <c r="O72" i="4"/>
  <c r="O71" i="4"/>
  <c r="O70" i="4"/>
  <c r="O69" i="4"/>
  <c r="O68" i="4"/>
  <c r="O67" i="4"/>
  <c r="O66" i="4"/>
  <c r="O65" i="4"/>
  <c r="O64" i="4"/>
  <c r="O61" i="4"/>
  <c r="O60" i="4"/>
  <c r="O59" i="4"/>
  <c r="O58" i="4"/>
  <c r="O57" i="4"/>
  <c r="O56" i="4"/>
  <c r="O55" i="4"/>
  <c r="O54" i="4"/>
  <c r="O53" i="4"/>
  <c r="O52" i="4"/>
  <c r="O49" i="4"/>
  <c r="O48" i="4"/>
  <c r="O47" i="4"/>
  <c r="O46" i="4"/>
  <c r="O45" i="4"/>
  <c r="O44" i="4"/>
  <c r="O43" i="4"/>
  <c r="O42" i="4"/>
  <c r="O41" i="4"/>
  <c r="O40" i="4"/>
  <c r="O37" i="4"/>
  <c r="O36" i="4"/>
  <c r="O35" i="4"/>
  <c r="O34" i="4"/>
  <c r="O33" i="4"/>
  <c r="O32" i="4"/>
  <c r="O31" i="4"/>
  <c r="O30" i="4"/>
  <c r="O29" i="4"/>
  <c r="O28" i="4"/>
  <c r="O17" i="4"/>
  <c r="O18" i="4"/>
  <c r="O19" i="4"/>
  <c r="O20" i="4"/>
  <c r="O21" i="4"/>
  <c r="O22" i="4"/>
  <c r="O23" i="4"/>
  <c r="O24" i="4"/>
  <c r="O25" i="4"/>
  <c r="O16" i="4"/>
  <c r="O13" i="4"/>
  <c r="O12" i="4"/>
  <c r="O11" i="4"/>
  <c r="O10" i="4"/>
  <c r="O9" i="4"/>
  <c r="O8" i="4"/>
  <c r="O7" i="4"/>
  <c r="O6" i="4"/>
  <c r="O5" i="4"/>
  <c r="O4" i="4"/>
  <c r="B79" i="5" l="1"/>
  <c r="A79" i="5"/>
  <c r="B78" i="5"/>
  <c r="A78" i="5"/>
  <c r="B77" i="5"/>
  <c r="A77" i="5"/>
  <c r="B76" i="5"/>
  <c r="A76" i="5"/>
  <c r="B75" i="5"/>
  <c r="A75" i="5"/>
  <c r="B74" i="5"/>
  <c r="A74" i="5"/>
  <c r="B73" i="5"/>
  <c r="A73" i="5"/>
  <c r="B72" i="5"/>
  <c r="A72" i="5"/>
  <c r="B71" i="5"/>
  <c r="A71" i="5"/>
  <c r="B70" i="5"/>
  <c r="A70" i="5"/>
  <c r="B69" i="5"/>
  <c r="A69" i="5"/>
  <c r="B68" i="5"/>
  <c r="A68" i="5"/>
  <c r="B67" i="5"/>
  <c r="A67" i="5"/>
  <c r="B66" i="5"/>
  <c r="A66" i="5"/>
  <c r="B65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C3" i="3"/>
  <c r="AI457" i="4"/>
  <c r="W457" i="4"/>
  <c r="U457" i="4"/>
  <c r="V457" i="4" s="1"/>
  <c r="T457" i="4"/>
  <c r="R457" i="4"/>
  <c r="O457" i="4"/>
  <c r="N457" i="4"/>
  <c r="M457" i="4"/>
  <c r="F457" i="4"/>
  <c r="E457" i="4"/>
  <c r="AL456" i="4"/>
  <c r="AK456" i="4"/>
  <c r="AI456" i="4"/>
  <c r="AJ456" i="4" s="1"/>
  <c r="W456" i="4"/>
  <c r="U456" i="4"/>
  <c r="V456" i="4" s="1"/>
  <c r="T456" i="4"/>
  <c r="R456" i="4"/>
  <c r="O456" i="4"/>
  <c r="N456" i="4"/>
  <c r="M456" i="4"/>
  <c r="F456" i="4"/>
  <c r="E456" i="4"/>
  <c r="AI455" i="4"/>
  <c r="W455" i="4"/>
  <c r="U455" i="4"/>
  <c r="V455" i="4" s="1"/>
  <c r="T455" i="4"/>
  <c r="R455" i="4"/>
  <c r="O455" i="4"/>
  <c r="N455" i="4"/>
  <c r="M455" i="4"/>
  <c r="F455" i="4"/>
  <c r="E455" i="4"/>
  <c r="AL454" i="4"/>
  <c r="AI454" i="4"/>
  <c r="AJ454" i="4" s="1"/>
  <c r="W454" i="4"/>
  <c r="U454" i="4"/>
  <c r="V454" i="4" s="1"/>
  <c r="T454" i="4"/>
  <c r="R454" i="4"/>
  <c r="O454" i="4"/>
  <c r="N454" i="4"/>
  <c r="M454" i="4"/>
  <c r="F454" i="4"/>
  <c r="E454" i="4"/>
  <c r="G454" i="4" s="1"/>
  <c r="AI453" i="4"/>
  <c r="W453" i="4"/>
  <c r="U453" i="4"/>
  <c r="V453" i="4" s="1"/>
  <c r="T453" i="4"/>
  <c r="R453" i="4"/>
  <c r="O453" i="4"/>
  <c r="N453" i="4"/>
  <c r="M453" i="4"/>
  <c r="F453" i="4"/>
  <c r="E453" i="4"/>
  <c r="G453" i="4" s="1"/>
  <c r="AI452" i="4"/>
  <c r="W452" i="4"/>
  <c r="U452" i="4"/>
  <c r="V452" i="4" s="1"/>
  <c r="T452" i="4"/>
  <c r="R452" i="4"/>
  <c r="O452" i="4"/>
  <c r="N452" i="4"/>
  <c r="M452" i="4"/>
  <c r="F452" i="4"/>
  <c r="E452" i="4"/>
  <c r="G452" i="4" s="1"/>
  <c r="AI451" i="4"/>
  <c r="W451" i="4"/>
  <c r="U451" i="4"/>
  <c r="V451" i="4" s="1"/>
  <c r="T451" i="4"/>
  <c r="R451" i="4"/>
  <c r="O451" i="4"/>
  <c r="N451" i="4"/>
  <c r="M451" i="4"/>
  <c r="F451" i="4"/>
  <c r="G451" i="4" s="1"/>
  <c r="E451" i="4"/>
  <c r="AI450" i="4"/>
  <c r="W450" i="4"/>
  <c r="U450" i="4"/>
  <c r="V450" i="4" s="1"/>
  <c r="T450" i="4"/>
  <c r="R450" i="4"/>
  <c r="O450" i="4"/>
  <c r="N450" i="4"/>
  <c r="M450" i="4"/>
  <c r="F450" i="4"/>
  <c r="E450" i="4"/>
  <c r="AI449" i="4"/>
  <c r="W449" i="4"/>
  <c r="U449" i="4"/>
  <c r="V449" i="4" s="1"/>
  <c r="T449" i="4"/>
  <c r="R449" i="4"/>
  <c r="O449" i="4"/>
  <c r="N449" i="4"/>
  <c r="M449" i="4"/>
  <c r="F449" i="4"/>
  <c r="E449" i="4"/>
  <c r="AJ448" i="4"/>
  <c r="AI448" i="4"/>
  <c r="AL448" i="4" s="1"/>
  <c r="W448" i="4"/>
  <c r="U448" i="4"/>
  <c r="V448" i="4" s="1"/>
  <c r="T448" i="4"/>
  <c r="R448" i="4"/>
  <c r="O448" i="4"/>
  <c r="N448" i="4"/>
  <c r="M448" i="4"/>
  <c r="G448" i="4"/>
  <c r="F448" i="4"/>
  <c r="E448" i="4"/>
  <c r="AJ445" i="4"/>
  <c r="AI445" i="4"/>
  <c r="AL445" i="4" s="1"/>
  <c r="W445" i="4"/>
  <c r="U445" i="4"/>
  <c r="V445" i="4" s="1"/>
  <c r="T445" i="4"/>
  <c r="R445" i="4"/>
  <c r="O445" i="4"/>
  <c r="N445" i="4"/>
  <c r="M445" i="4"/>
  <c r="F445" i="4"/>
  <c r="E445" i="4"/>
  <c r="AI444" i="4"/>
  <c r="W444" i="4"/>
  <c r="U444" i="4"/>
  <c r="V444" i="4" s="1"/>
  <c r="T444" i="4"/>
  <c r="R444" i="4"/>
  <c r="O444" i="4"/>
  <c r="N444" i="4"/>
  <c r="M444" i="4"/>
  <c r="F444" i="4"/>
  <c r="E444" i="4"/>
  <c r="AI443" i="4"/>
  <c r="W443" i="4"/>
  <c r="U443" i="4"/>
  <c r="V443" i="4" s="1"/>
  <c r="T443" i="4"/>
  <c r="R443" i="4"/>
  <c r="O443" i="4"/>
  <c r="N443" i="4"/>
  <c r="M443" i="4"/>
  <c r="G443" i="4"/>
  <c r="F443" i="4"/>
  <c r="E443" i="4"/>
  <c r="AI442" i="4"/>
  <c r="W442" i="4"/>
  <c r="U442" i="4"/>
  <c r="V442" i="4" s="1"/>
  <c r="T442" i="4"/>
  <c r="R442" i="4"/>
  <c r="O442" i="4"/>
  <c r="N442" i="4"/>
  <c r="M442" i="4"/>
  <c r="F442" i="4"/>
  <c r="E442" i="4"/>
  <c r="G442" i="4" s="1"/>
  <c r="AI441" i="4"/>
  <c r="AL441" i="4" s="1"/>
  <c r="W441" i="4"/>
  <c r="U441" i="4"/>
  <c r="V441" i="4" s="1"/>
  <c r="T441" i="4"/>
  <c r="R441" i="4"/>
  <c r="O441" i="4"/>
  <c r="N441" i="4"/>
  <c r="M441" i="4"/>
  <c r="F441" i="4"/>
  <c r="E441" i="4"/>
  <c r="G441" i="4" s="1"/>
  <c r="AI440" i="4"/>
  <c r="W440" i="4"/>
  <c r="U440" i="4"/>
  <c r="V440" i="4" s="1"/>
  <c r="T440" i="4"/>
  <c r="R440" i="4"/>
  <c r="O440" i="4"/>
  <c r="N440" i="4"/>
  <c r="M440" i="4"/>
  <c r="G440" i="4"/>
  <c r="F440" i="4"/>
  <c r="E440" i="4"/>
  <c r="AI439" i="4"/>
  <c r="AL439" i="4" s="1"/>
  <c r="W439" i="4"/>
  <c r="U439" i="4"/>
  <c r="V439" i="4" s="1"/>
  <c r="T439" i="4"/>
  <c r="R439" i="4"/>
  <c r="O439" i="4"/>
  <c r="N439" i="4"/>
  <c r="M439" i="4"/>
  <c r="F439" i="4"/>
  <c r="E439" i="4"/>
  <c r="AJ438" i="4"/>
  <c r="AI438" i="4"/>
  <c r="AL438" i="4" s="1"/>
  <c r="W438" i="4"/>
  <c r="U438" i="4"/>
  <c r="V438" i="4" s="1"/>
  <c r="T438" i="4"/>
  <c r="R438" i="4"/>
  <c r="O438" i="4"/>
  <c r="N438" i="4"/>
  <c r="M438" i="4"/>
  <c r="F438" i="4"/>
  <c r="E438" i="4"/>
  <c r="G438" i="4" s="1"/>
  <c r="AI437" i="4"/>
  <c r="AL437" i="4" s="1"/>
  <c r="W437" i="4"/>
  <c r="U437" i="4"/>
  <c r="V437" i="4" s="1"/>
  <c r="T437" i="4"/>
  <c r="R437" i="4"/>
  <c r="O437" i="4"/>
  <c r="N437" i="4"/>
  <c r="M437" i="4"/>
  <c r="F437" i="4"/>
  <c r="E437" i="4"/>
  <c r="G437" i="4" s="1"/>
  <c r="AI436" i="4"/>
  <c r="W436" i="4"/>
  <c r="U436" i="4"/>
  <c r="V436" i="4" s="1"/>
  <c r="T436" i="4"/>
  <c r="R436" i="4"/>
  <c r="O436" i="4"/>
  <c r="N436" i="4"/>
  <c r="M436" i="4"/>
  <c r="F436" i="4"/>
  <c r="E436" i="4"/>
  <c r="AJ433" i="4"/>
  <c r="AI433" i="4"/>
  <c r="AL433" i="4" s="1"/>
  <c r="W433" i="4"/>
  <c r="U433" i="4"/>
  <c r="V433" i="4" s="1"/>
  <c r="T433" i="4"/>
  <c r="R433" i="4"/>
  <c r="O433" i="4"/>
  <c r="N433" i="4"/>
  <c r="M433" i="4"/>
  <c r="F433" i="4"/>
  <c r="E433" i="4"/>
  <c r="AI432" i="4"/>
  <c r="W432" i="4"/>
  <c r="U432" i="4"/>
  <c r="V432" i="4" s="1"/>
  <c r="T432" i="4"/>
  <c r="R432" i="4"/>
  <c r="O432" i="4"/>
  <c r="N432" i="4"/>
  <c r="M432" i="4"/>
  <c r="F432" i="4"/>
  <c r="E432" i="4"/>
  <c r="AI431" i="4"/>
  <c r="W431" i="4"/>
  <c r="U431" i="4"/>
  <c r="V431" i="4" s="1"/>
  <c r="T431" i="4"/>
  <c r="R431" i="4"/>
  <c r="O431" i="4"/>
  <c r="N431" i="4"/>
  <c r="M431" i="4"/>
  <c r="F431" i="4"/>
  <c r="E431" i="4"/>
  <c r="AL430" i="4"/>
  <c r="AK430" i="4"/>
  <c r="AJ430" i="4"/>
  <c r="AI430" i="4"/>
  <c r="W430" i="4"/>
  <c r="U430" i="4"/>
  <c r="V430" i="4" s="1"/>
  <c r="T430" i="4"/>
  <c r="R430" i="4"/>
  <c r="O430" i="4"/>
  <c r="N430" i="4"/>
  <c r="M430" i="4"/>
  <c r="F430" i="4"/>
  <c r="E430" i="4"/>
  <c r="AI429" i="4"/>
  <c r="W429" i="4"/>
  <c r="U429" i="4"/>
  <c r="V429" i="4" s="1"/>
  <c r="T429" i="4"/>
  <c r="R429" i="4"/>
  <c r="O429" i="4"/>
  <c r="N429" i="4"/>
  <c r="M429" i="4"/>
  <c r="G429" i="4"/>
  <c r="F429" i="4"/>
  <c r="E429" i="4"/>
  <c r="AI428" i="4"/>
  <c r="W428" i="4"/>
  <c r="U428" i="4"/>
  <c r="V428" i="4" s="1"/>
  <c r="T428" i="4"/>
  <c r="R428" i="4"/>
  <c r="O428" i="4"/>
  <c r="N428" i="4"/>
  <c r="M428" i="4"/>
  <c r="F428" i="4"/>
  <c r="E428" i="4"/>
  <c r="AI427" i="4"/>
  <c r="W427" i="4"/>
  <c r="U427" i="4"/>
  <c r="V427" i="4" s="1"/>
  <c r="T427" i="4"/>
  <c r="R427" i="4"/>
  <c r="O427" i="4"/>
  <c r="N427" i="4"/>
  <c r="M427" i="4"/>
  <c r="F427" i="4"/>
  <c r="E427" i="4"/>
  <c r="AI426" i="4"/>
  <c r="W426" i="4"/>
  <c r="U426" i="4"/>
  <c r="V426" i="4" s="1"/>
  <c r="T426" i="4"/>
  <c r="R426" i="4"/>
  <c r="O426" i="4"/>
  <c r="N426" i="4"/>
  <c r="M426" i="4"/>
  <c r="G426" i="4"/>
  <c r="F426" i="4"/>
  <c r="E426" i="4"/>
  <c r="AI425" i="4"/>
  <c r="W425" i="4"/>
  <c r="U425" i="4"/>
  <c r="V425" i="4" s="1"/>
  <c r="T425" i="4"/>
  <c r="R425" i="4"/>
  <c r="O425" i="4"/>
  <c r="N425" i="4"/>
  <c r="M425" i="4"/>
  <c r="F425" i="4"/>
  <c r="E425" i="4"/>
  <c r="G425" i="4" s="1"/>
  <c r="AI424" i="4"/>
  <c r="W424" i="4"/>
  <c r="U424" i="4"/>
  <c r="V424" i="4" s="1"/>
  <c r="T424" i="4"/>
  <c r="R424" i="4"/>
  <c r="O424" i="4"/>
  <c r="N424" i="4"/>
  <c r="M424" i="4"/>
  <c r="F424" i="4"/>
  <c r="E424" i="4"/>
  <c r="G424" i="4" s="1"/>
  <c r="AK421" i="4"/>
  <c r="AJ421" i="4"/>
  <c r="AI421" i="4"/>
  <c r="AL421" i="4" s="1"/>
  <c r="W421" i="4"/>
  <c r="U421" i="4"/>
  <c r="V421" i="4" s="1"/>
  <c r="T421" i="4"/>
  <c r="R421" i="4"/>
  <c r="O421" i="4"/>
  <c r="N421" i="4"/>
  <c r="M421" i="4"/>
  <c r="F421" i="4"/>
  <c r="E421" i="4"/>
  <c r="AI420" i="4"/>
  <c r="W420" i="4"/>
  <c r="U420" i="4"/>
  <c r="V420" i="4" s="1"/>
  <c r="T420" i="4"/>
  <c r="R420" i="4"/>
  <c r="O420" i="4"/>
  <c r="N420" i="4"/>
  <c r="M420" i="4"/>
  <c r="F420" i="4"/>
  <c r="E420" i="4"/>
  <c r="AI419" i="4"/>
  <c r="W419" i="4"/>
  <c r="U419" i="4"/>
  <c r="V419" i="4" s="1"/>
  <c r="T419" i="4"/>
  <c r="R419" i="4"/>
  <c r="O419" i="4"/>
  <c r="N419" i="4"/>
  <c r="M419" i="4"/>
  <c r="F419" i="4"/>
  <c r="E419" i="4"/>
  <c r="AI418" i="4"/>
  <c r="W418" i="4"/>
  <c r="U418" i="4"/>
  <c r="V418" i="4" s="1"/>
  <c r="T418" i="4"/>
  <c r="R418" i="4"/>
  <c r="O418" i="4"/>
  <c r="N418" i="4"/>
  <c r="M418" i="4"/>
  <c r="F418" i="4"/>
  <c r="E418" i="4"/>
  <c r="AK417" i="4"/>
  <c r="AJ417" i="4"/>
  <c r="AI417" i="4"/>
  <c r="AL417" i="4" s="1"/>
  <c r="W417" i="4"/>
  <c r="U417" i="4"/>
  <c r="V417" i="4" s="1"/>
  <c r="T417" i="4"/>
  <c r="R417" i="4"/>
  <c r="O417" i="4"/>
  <c r="N417" i="4"/>
  <c r="M417" i="4"/>
  <c r="F417" i="4"/>
  <c r="E417" i="4"/>
  <c r="AI416" i="4"/>
  <c r="W416" i="4"/>
  <c r="U416" i="4"/>
  <c r="V416" i="4" s="1"/>
  <c r="T416" i="4"/>
  <c r="R416" i="4"/>
  <c r="O416" i="4"/>
  <c r="N416" i="4"/>
  <c r="M416" i="4"/>
  <c r="F416" i="4"/>
  <c r="E416" i="4"/>
  <c r="AI415" i="4"/>
  <c r="W415" i="4"/>
  <c r="U415" i="4"/>
  <c r="V415" i="4" s="1"/>
  <c r="T415" i="4"/>
  <c r="R415" i="4"/>
  <c r="O415" i="4"/>
  <c r="N415" i="4"/>
  <c r="M415" i="4"/>
  <c r="F415" i="4"/>
  <c r="E415" i="4"/>
  <c r="AI414" i="4"/>
  <c r="W414" i="4"/>
  <c r="U414" i="4"/>
  <c r="V414" i="4" s="1"/>
  <c r="T414" i="4"/>
  <c r="R414" i="4"/>
  <c r="O414" i="4"/>
  <c r="N414" i="4"/>
  <c r="M414" i="4"/>
  <c r="F414" i="4"/>
  <c r="E414" i="4"/>
  <c r="AK413" i="4"/>
  <c r="AJ413" i="4"/>
  <c r="AI413" i="4"/>
  <c r="AL413" i="4" s="1"/>
  <c r="W413" i="4"/>
  <c r="U413" i="4"/>
  <c r="V413" i="4" s="1"/>
  <c r="T413" i="4"/>
  <c r="R413" i="4"/>
  <c r="O413" i="4"/>
  <c r="N413" i="4"/>
  <c r="M413" i="4"/>
  <c r="F413" i="4"/>
  <c r="E413" i="4"/>
  <c r="AI412" i="4"/>
  <c r="W412" i="4"/>
  <c r="U412" i="4"/>
  <c r="V412" i="4" s="1"/>
  <c r="T412" i="4"/>
  <c r="R412" i="4"/>
  <c r="O412" i="4"/>
  <c r="N412" i="4"/>
  <c r="M412" i="4"/>
  <c r="F412" i="4"/>
  <c r="E412" i="4"/>
  <c r="AI409" i="4"/>
  <c r="W409" i="4"/>
  <c r="U409" i="4"/>
  <c r="V409" i="4" s="1"/>
  <c r="T409" i="4"/>
  <c r="R409" i="4"/>
  <c r="O409" i="4"/>
  <c r="N409" i="4"/>
  <c r="M409" i="4"/>
  <c r="F409" i="4"/>
  <c r="E409" i="4"/>
  <c r="G409" i="4" s="1"/>
  <c r="AI408" i="4"/>
  <c r="W408" i="4"/>
  <c r="U408" i="4"/>
  <c r="V408" i="4" s="1"/>
  <c r="T408" i="4"/>
  <c r="R408" i="4"/>
  <c r="O408" i="4"/>
  <c r="N408" i="4"/>
  <c r="M408" i="4"/>
  <c r="F408" i="4"/>
  <c r="E408" i="4"/>
  <c r="AI407" i="4"/>
  <c r="W407" i="4"/>
  <c r="U407" i="4"/>
  <c r="V407" i="4" s="1"/>
  <c r="T407" i="4"/>
  <c r="R407" i="4"/>
  <c r="O407" i="4"/>
  <c r="N407" i="4"/>
  <c r="M407" i="4"/>
  <c r="F407" i="4"/>
  <c r="E407" i="4"/>
  <c r="AI406" i="4"/>
  <c r="W406" i="4"/>
  <c r="U406" i="4"/>
  <c r="V406" i="4" s="1"/>
  <c r="T406" i="4"/>
  <c r="R406" i="4"/>
  <c r="O406" i="4"/>
  <c r="N406" i="4"/>
  <c r="M406" i="4"/>
  <c r="G406" i="4"/>
  <c r="F406" i="4"/>
  <c r="E406" i="4"/>
  <c r="AJ405" i="4"/>
  <c r="AI405" i="4"/>
  <c r="AL405" i="4" s="1"/>
  <c r="W405" i="4"/>
  <c r="U405" i="4"/>
  <c r="V405" i="4" s="1"/>
  <c r="T405" i="4"/>
  <c r="R405" i="4"/>
  <c r="O405" i="4"/>
  <c r="N405" i="4"/>
  <c r="M405" i="4"/>
  <c r="F405" i="4"/>
  <c r="E405" i="4"/>
  <c r="AI404" i="4"/>
  <c r="W404" i="4"/>
  <c r="U404" i="4"/>
  <c r="V404" i="4" s="1"/>
  <c r="T404" i="4"/>
  <c r="R404" i="4"/>
  <c r="O404" i="4"/>
  <c r="N404" i="4"/>
  <c r="M404" i="4"/>
  <c r="F404" i="4"/>
  <c r="E404" i="4"/>
  <c r="G404" i="4" s="1"/>
  <c r="AI403" i="4"/>
  <c r="W403" i="4"/>
  <c r="U403" i="4"/>
  <c r="V403" i="4" s="1"/>
  <c r="T403" i="4"/>
  <c r="R403" i="4"/>
  <c r="O403" i="4"/>
  <c r="N403" i="4"/>
  <c r="M403" i="4"/>
  <c r="F403" i="4"/>
  <c r="E403" i="4"/>
  <c r="AI402" i="4"/>
  <c r="W402" i="4"/>
  <c r="U402" i="4"/>
  <c r="V402" i="4" s="1"/>
  <c r="T402" i="4"/>
  <c r="R402" i="4"/>
  <c r="O402" i="4"/>
  <c r="N402" i="4"/>
  <c r="M402" i="4"/>
  <c r="G402" i="4"/>
  <c r="F402" i="4"/>
  <c r="E402" i="4"/>
  <c r="AJ401" i="4"/>
  <c r="AI401" i="4"/>
  <c r="AL401" i="4" s="1"/>
  <c r="W401" i="4"/>
  <c r="U401" i="4"/>
  <c r="V401" i="4" s="1"/>
  <c r="T401" i="4"/>
  <c r="R401" i="4"/>
  <c r="O401" i="4"/>
  <c r="N401" i="4"/>
  <c r="M401" i="4"/>
  <c r="F401" i="4"/>
  <c r="E401" i="4"/>
  <c r="AI400" i="4"/>
  <c r="W400" i="4"/>
  <c r="U400" i="4"/>
  <c r="V400" i="4" s="1"/>
  <c r="T400" i="4"/>
  <c r="R400" i="4"/>
  <c r="O400" i="4"/>
  <c r="N400" i="4"/>
  <c r="M400" i="4"/>
  <c r="F400" i="4"/>
  <c r="E400" i="4"/>
  <c r="G400" i="4" s="1"/>
  <c r="AJ397" i="4"/>
  <c r="AI397" i="4"/>
  <c r="AL397" i="4" s="1"/>
  <c r="W397" i="4"/>
  <c r="U397" i="4"/>
  <c r="V397" i="4" s="1"/>
  <c r="T397" i="4"/>
  <c r="R397" i="4"/>
  <c r="O397" i="4"/>
  <c r="N397" i="4"/>
  <c r="M397" i="4"/>
  <c r="F397" i="4"/>
  <c r="E397" i="4"/>
  <c r="AI396" i="4"/>
  <c r="W396" i="4"/>
  <c r="U396" i="4"/>
  <c r="V396" i="4" s="1"/>
  <c r="T396" i="4"/>
  <c r="R396" i="4"/>
  <c r="O396" i="4"/>
  <c r="N396" i="4"/>
  <c r="M396" i="4"/>
  <c r="F396" i="4"/>
  <c r="E396" i="4"/>
  <c r="AI395" i="4"/>
  <c r="W395" i="4"/>
  <c r="U395" i="4"/>
  <c r="V395" i="4" s="1"/>
  <c r="T395" i="4"/>
  <c r="R395" i="4"/>
  <c r="O395" i="4"/>
  <c r="N395" i="4"/>
  <c r="M395" i="4"/>
  <c r="F395" i="4"/>
  <c r="E395" i="4"/>
  <c r="AK394" i="4"/>
  <c r="AJ394" i="4"/>
  <c r="AI394" i="4"/>
  <c r="AL394" i="4" s="1"/>
  <c r="W394" i="4"/>
  <c r="U394" i="4"/>
  <c r="V394" i="4" s="1"/>
  <c r="T394" i="4"/>
  <c r="R394" i="4"/>
  <c r="O394" i="4"/>
  <c r="N394" i="4"/>
  <c r="M394" i="4"/>
  <c r="F394" i="4"/>
  <c r="E394" i="4"/>
  <c r="B394" i="4"/>
  <c r="B406" i="4" s="1"/>
  <c r="B418" i="4" s="1"/>
  <c r="B430" i="4" s="1"/>
  <c r="B442" i="4" s="1"/>
  <c r="B454" i="4" s="1"/>
  <c r="AI393" i="4"/>
  <c r="W393" i="4"/>
  <c r="U393" i="4"/>
  <c r="V393" i="4" s="1"/>
  <c r="T393" i="4"/>
  <c r="R393" i="4"/>
  <c r="O393" i="4"/>
  <c r="N393" i="4"/>
  <c r="M393" i="4"/>
  <c r="F393" i="4"/>
  <c r="E393" i="4"/>
  <c r="AI392" i="4"/>
  <c r="W392" i="4"/>
  <c r="U392" i="4"/>
  <c r="V392" i="4" s="1"/>
  <c r="T392" i="4"/>
  <c r="R392" i="4"/>
  <c r="O392" i="4"/>
  <c r="N392" i="4"/>
  <c r="M392" i="4"/>
  <c r="F392" i="4"/>
  <c r="E392" i="4"/>
  <c r="G392" i="4" s="1"/>
  <c r="AI391" i="4"/>
  <c r="W391" i="4"/>
  <c r="U391" i="4"/>
  <c r="V391" i="4" s="1"/>
  <c r="T391" i="4"/>
  <c r="R391" i="4"/>
  <c r="O391" i="4"/>
  <c r="N391" i="4"/>
  <c r="M391" i="4"/>
  <c r="F391" i="4"/>
  <c r="E391" i="4"/>
  <c r="AI390" i="4"/>
  <c r="W390" i="4"/>
  <c r="U390" i="4"/>
  <c r="V390" i="4" s="1"/>
  <c r="T390" i="4"/>
  <c r="R390" i="4"/>
  <c r="O390" i="4"/>
  <c r="N390" i="4"/>
  <c r="M390" i="4"/>
  <c r="F390" i="4"/>
  <c r="E390" i="4"/>
  <c r="AI389" i="4"/>
  <c r="W389" i="4"/>
  <c r="U389" i="4"/>
  <c r="V389" i="4" s="1"/>
  <c r="T389" i="4"/>
  <c r="R389" i="4"/>
  <c r="O389" i="4"/>
  <c r="N389" i="4"/>
  <c r="M389" i="4"/>
  <c r="F389" i="4"/>
  <c r="E389" i="4"/>
  <c r="AI388" i="4"/>
  <c r="W388" i="4"/>
  <c r="U388" i="4"/>
  <c r="V388" i="4" s="1"/>
  <c r="T388" i="4"/>
  <c r="R388" i="4"/>
  <c r="O388" i="4"/>
  <c r="N388" i="4"/>
  <c r="M388" i="4"/>
  <c r="G388" i="4"/>
  <c r="F388" i="4"/>
  <c r="E388" i="4"/>
  <c r="AI385" i="4"/>
  <c r="W385" i="4"/>
  <c r="U385" i="4"/>
  <c r="V385" i="4" s="1"/>
  <c r="T385" i="4"/>
  <c r="R385" i="4"/>
  <c r="O385" i="4"/>
  <c r="N385" i="4"/>
  <c r="M385" i="4"/>
  <c r="F385" i="4"/>
  <c r="E385" i="4"/>
  <c r="AI384" i="4"/>
  <c r="W384" i="4"/>
  <c r="U384" i="4"/>
  <c r="V384" i="4" s="1"/>
  <c r="T384" i="4"/>
  <c r="R384" i="4"/>
  <c r="O384" i="4"/>
  <c r="N384" i="4"/>
  <c r="M384" i="4"/>
  <c r="F384" i="4"/>
  <c r="E384" i="4"/>
  <c r="AI383" i="4"/>
  <c r="W383" i="4"/>
  <c r="U383" i="4"/>
  <c r="V383" i="4" s="1"/>
  <c r="T383" i="4"/>
  <c r="R383" i="4"/>
  <c r="O383" i="4"/>
  <c r="N383" i="4"/>
  <c r="M383" i="4"/>
  <c r="F383" i="4"/>
  <c r="E383" i="4"/>
  <c r="AK382" i="4"/>
  <c r="AJ382" i="4"/>
  <c r="AI382" i="4"/>
  <c r="AL382" i="4" s="1"/>
  <c r="W382" i="4"/>
  <c r="U382" i="4"/>
  <c r="V382" i="4" s="1"/>
  <c r="T382" i="4"/>
  <c r="R382" i="4"/>
  <c r="O382" i="4"/>
  <c r="N382" i="4"/>
  <c r="M382" i="4"/>
  <c r="F382" i="4"/>
  <c r="E382" i="4"/>
  <c r="AI381" i="4"/>
  <c r="W381" i="4"/>
  <c r="U381" i="4"/>
  <c r="V381" i="4" s="1"/>
  <c r="T381" i="4"/>
  <c r="R381" i="4"/>
  <c r="O381" i="4"/>
  <c r="N381" i="4"/>
  <c r="M381" i="4"/>
  <c r="F381" i="4"/>
  <c r="E381" i="4"/>
  <c r="AI380" i="4"/>
  <c r="W380" i="4"/>
  <c r="U380" i="4"/>
  <c r="V380" i="4" s="1"/>
  <c r="T380" i="4"/>
  <c r="R380" i="4"/>
  <c r="O380" i="4"/>
  <c r="N380" i="4"/>
  <c r="M380" i="4"/>
  <c r="F380" i="4"/>
  <c r="E380" i="4"/>
  <c r="AI379" i="4"/>
  <c r="W379" i="4"/>
  <c r="U379" i="4"/>
  <c r="V379" i="4" s="1"/>
  <c r="T379" i="4"/>
  <c r="R379" i="4"/>
  <c r="O379" i="4"/>
  <c r="N379" i="4"/>
  <c r="M379" i="4"/>
  <c r="F379" i="4"/>
  <c r="E379" i="4"/>
  <c r="AK378" i="4"/>
  <c r="AJ378" i="4"/>
  <c r="AI378" i="4"/>
  <c r="AL378" i="4" s="1"/>
  <c r="W378" i="4"/>
  <c r="U378" i="4"/>
  <c r="V378" i="4" s="1"/>
  <c r="T378" i="4"/>
  <c r="R378" i="4"/>
  <c r="O378" i="4"/>
  <c r="N378" i="4"/>
  <c r="M378" i="4"/>
  <c r="F378" i="4"/>
  <c r="E378" i="4"/>
  <c r="AI377" i="4"/>
  <c r="W377" i="4"/>
  <c r="U377" i="4"/>
  <c r="V377" i="4" s="1"/>
  <c r="T377" i="4"/>
  <c r="R377" i="4"/>
  <c r="O377" i="4"/>
  <c r="N377" i="4"/>
  <c r="M377" i="4"/>
  <c r="F377" i="4"/>
  <c r="E377" i="4"/>
  <c r="AI376" i="4"/>
  <c r="W376" i="4"/>
  <c r="U376" i="4"/>
  <c r="V376" i="4" s="1"/>
  <c r="T376" i="4"/>
  <c r="R376" i="4"/>
  <c r="O376" i="4"/>
  <c r="N376" i="4"/>
  <c r="M376" i="4"/>
  <c r="F376" i="4"/>
  <c r="E376" i="4"/>
  <c r="AI373" i="4"/>
  <c r="AJ373" i="4" s="1"/>
  <c r="W373" i="4"/>
  <c r="U373" i="4"/>
  <c r="V373" i="4" s="1"/>
  <c r="T373" i="4"/>
  <c r="R373" i="4"/>
  <c r="O373" i="4"/>
  <c r="N373" i="4"/>
  <c r="M373" i="4"/>
  <c r="G373" i="4"/>
  <c r="F373" i="4"/>
  <c r="E373" i="4"/>
  <c r="AJ372" i="4"/>
  <c r="AI372" i="4"/>
  <c r="W372" i="4"/>
  <c r="U372" i="4"/>
  <c r="V372" i="4" s="1"/>
  <c r="T372" i="4"/>
  <c r="R372" i="4"/>
  <c r="O372" i="4"/>
  <c r="N372" i="4"/>
  <c r="M372" i="4"/>
  <c r="F372" i="4"/>
  <c r="E372" i="4"/>
  <c r="G372" i="4" s="1"/>
  <c r="AI371" i="4"/>
  <c r="AJ371" i="4" s="1"/>
  <c r="W371" i="4"/>
  <c r="U371" i="4"/>
  <c r="V371" i="4" s="1"/>
  <c r="T371" i="4"/>
  <c r="R371" i="4"/>
  <c r="O371" i="4"/>
  <c r="N371" i="4"/>
  <c r="M371" i="4"/>
  <c r="F371" i="4"/>
  <c r="E371" i="4"/>
  <c r="G371" i="4" s="1"/>
  <c r="AJ370" i="4"/>
  <c r="AI370" i="4"/>
  <c r="W370" i="4"/>
  <c r="U370" i="4"/>
  <c r="V370" i="4" s="1"/>
  <c r="T370" i="4"/>
  <c r="R370" i="4"/>
  <c r="O370" i="4"/>
  <c r="N370" i="4"/>
  <c r="M370" i="4"/>
  <c r="F370" i="4"/>
  <c r="E370" i="4"/>
  <c r="AL369" i="4"/>
  <c r="AI369" i="4"/>
  <c r="AK369" i="4" s="1"/>
  <c r="W369" i="4"/>
  <c r="U369" i="4"/>
  <c r="V369" i="4" s="1"/>
  <c r="T369" i="4"/>
  <c r="R369" i="4"/>
  <c r="O369" i="4"/>
  <c r="N369" i="4"/>
  <c r="M369" i="4"/>
  <c r="F369" i="4"/>
  <c r="E369" i="4"/>
  <c r="AI368" i="4"/>
  <c r="W368" i="4"/>
  <c r="U368" i="4"/>
  <c r="V368" i="4" s="1"/>
  <c r="T368" i="4"/>
  <c r="R368" i="4"/>
  <c r="O368" i="4"/>
  <c r="N368" i="4"/>
  <c r="M368" i="4"/>
  <c r="F368" i="4"/>
  <c r="E368" i="4"/>
  <c r="AI367" i="4"/>
  <c r="W367" i="4"/>
  <c r="U367" i="4"/>
  <c r="V367" i="4" s="1"/>
  <c r="T367" i="4"/>
  <c r="R367" i="4"/>
  <c r="O367" i="4"/>
  <c r="N367" i="4"/>
  <c r="M367" i="4"/>
  <c r="F367" i="4"/>
  <c r="E367" i="4"/>
  <c r="AI366" i="4"/>
  <c r="W366" i="4"/>
  <c r="U366" i="4"/>
  <c r="V366" i="4" s="1"/>
  <c r="T366" i="4"/>
  <c r="R366" i="4"/>
  <c r="O366" i="4"/>
  <c r="N366" i="4"/>
  <c r="M366" i="4"/>
  <c r="F366" i="4"/>
  <c r="E366" i="4"/>
  <c r="AL365" i="4"/>
  <c r="AI365" i="4"/>
  <c r="AK365" i="4" s="1"/>
  <c r="W365" i="4"/>
  <c r="U365" i="4"/>
  <c r="V365" i="4" s="1"/>
  <c r="T365" i="4"/>
  <c r="R365" i="4"/>
  <c r="O365" i="4"/>
  <c r="N365" i="4"/>
  <c r="M365" i="4"/>
  <c r="F365" i="4"/>
  <c r="E365" i="4"/>
  <c r="AK364" i="4"/>
  <c r="AI364" i="4"/>
  <c r="AJ364" i="4" s="1"/>
  <c r="W364" i="4"/>
  <c r="U364" i="4"/>
  <c r="V364" i="4" s="1"/>
  <c r="T364" i="4"/>
  <c r="R364" i="4"/>
  <c r="O364" i="4"/>
  <c r="N364" i="4"/>
  <c r="M364" i="4"/>
  <c r="F364" i="4"/>
  <c r="E364" i="4"/>
  <c r="AI361" i="4"/>
  <c r="W361" i="4"/>
  <c r="U361" i="4"/>
  <c r="V361" i="4" s="1"/>
  <c r="T361" i="4"/>
  <c r="R361" i="4"/>
  <c r="O361" i="4"/>
  <c r="N361" i="4"/>
  <c r="M361" i="4"/>
  <c r="F361" i="4"/>
  <c r="E361" i="4"/>
  <c r="G361" i="4" s="1"/>
  <c r="AI360" i="4"/>
  <c r="W360" i="4"/>
  <c r="U360" i="4"/>
  <c r="V360" i="4" s="1"/>
  <c r="T360" i="4"/>
  <c r="R360" i="4"/>
  <c r="O360" i="4"/>
  <c r="N360" i="4"/>
  <c r="M360" i="4"/>
  <c r="F360" i="4"/>
  <c r="E360" i="4"/>
  <c r="G360" i="4" s="1"/>
  <c r="AI359" i="4"/>
  <c r="W359" i="4"/>
  <c r="U359" i="4"/>
  <c r="V359" i="4" s="1"/>
  <c r="T359" i="4"/>
  <c r="R359" i="4"/>
  <c r="O359" i="4"/>
  <c r="N359" i="4"/>
  <c r="M359" i="4"/>
  <c r="F359" i="4"/>
  <c r="G359" i="4" s="1"/>
  <c r="E359" i="4"/>
  <c r="AI358" i="4"/>
  <c r="W358" i="4"/>
  <c r="U358" i="4"/>
  <c r="V358" i="4" s="1"/>
  <c r="T358" i="4"/>
  <c r="R358" i="4"/>
  <c r="O358" i="4"/>
  <c r="N358" i="4"/>
  <c r="M358" i="4"/>
  <c r="F358" i="4"/>
  <c r="E358" i="4"/>
  <c r="AI357" i="4"/>
  <c r="W357" i="4"/>
  <c r="U357" i="4"/>
  <c r="V357" i="4" s="1"/>
  <c r="T357" i="4"/>
  <c r="R357" i="4"/>
  <c r="O357" i="4"/>
  <c r="N357" i="4"/>
  <c r="M357" i="4"/>
  <c r="F357" i="4"/>
  <c r="E357" i="4"/>
  <c r="AI356" i="4"/>
  <c r="W356" i="4"/>
  <c r="U356" i="4"/>
  <c r="V356" i="4" s="1"/>
  <c r="T356" i="4"/>
  <c r="R356" i="4"/>
  <c r="O356" i="4"/>
  <c r="N356" i="4"/>
  <c r="M356" i="4"/>
  <c r="G356" i="4"/>
  <c r="F356" i="4"/>
  <c r="E356" i="4"/>
  <c r="AI355" i="4"/>
  <c r="W355" i="4"/>
  <c r="U355" i="4"/>
  <c r="V355" i="4" s="1"/>
  <c r="T355" i="4"/>
  <c r="R355" i="4"/>
  <c r="O355" i="4"/>
  <c r="N355" i="4"/>
  <c r="M355" i="4"/>
  <c r="F355" i="4"/>
  <c r="G355" i="4" s="1"/>
  <c r="E355" i="4"/>
  <c r="AI354" i="4"/>
  <c r="W354" i="4"/>
  <c r="U354" i="4"/>
  <c r="V354" i="4" s="1"/>
  <c r="T354" i="4"/>
  <c r="R354" i="4"/>
  <c r="O354" i="4"/>
  <c r="N354" i="4"/>
  <c r="M354" i="4"/>
  <c r="F354" i="4"/>
  <c r="E354" i="4"/>
  <c r="AI353" i="4"/>
  <c r="W353" i="4"/>
  <c r="U353" i="4"/>
  <c r="V353" i="4" s="1"/>
  <c r="T353" i="4"/>
  <c r="R353" i="4"/>
  <c r="O353" i="4"/>
  <c r="N353" i="4"/>
  <c r="M353" i="4"/>
  <c r="F353" i="4"/>
  <c r="E353" i="4"/>
  <c r="AI352" i="4"/>
  <c r="W352" i="4"/>
  <c r="U352" i="4"/>
  <c r="V352" i="4" s="1"/>
  <c r="T352" i="4"/>
  <c r="R352" i="4"/>
  <c r="O352" i="4"/>
  <c r="N352" i="4"/>
  <c r="M352" i="4"/>
  <c r="G352" i="4"/>
  <c r="F352" i="4"/>
  <c r="E352" i="4"/>
  <c r="AI349" i="4"/>
  <c r="W349" i="4"/>
  <c r="U349" i="4"/>
  <c r="V349" i="4" s="1"/>
  <c r="T349" i="4"/>
  <c r="R349" i="4"/>
  <c r="O349" i="4"/>
  <c r="N349" i="4"/>
  <c r="M349" i="4"/>
  <c r="F349" i="4"/>
  <c r="E349" i="4"/>
  <c r="AI348" i="4"/>
  <c r="W348" i="4"/>
  <c r="U348" i="4"/>
  <c r="V348" i="4" s="1"/>
  <c r="T348" i="4"/>
  <c r="R348" i="4"/>
  <c r="O348" i="4"/>
  <c r="N348" i="4"/>
  <c r="M348" i="4"/>
  <c r="F348" i="4"/>
  <c r="E348" i="4"/>
  <c r="AK347" i="4"/>
  <c r="AI347" i="4"/>
  <c r="AJ347" i="4" s="1"/>
  <c r="W347" i="4"/>
  <c r="U347" i="4"/>
  <c r="V347" i="4" s="1"/>
  <c r="T347" i="4"/>
  <c r="R347" i="4"/>
  <c r="O347" i="4"/>
  <c r="N347" i="4"/>
  <c r="M347" i="4"/>
  <c r="F347" i="4"/>
  <c r="E347" i="4"/>
  <c r="AK346" i="4"/>
  <c r="AI346" i="4"/>
  <c r="AJ346" i="4" s="1"/>
  <c r="W346" i="4"/>
  <c r="U346" i="4"/>
  <c r="V346" i="4" s="1"/>
  <c r="T346" i="4"/>
  <c r="R346" i="4"/>
  <c r="O346" i="4"/>
  <c r="N346" i="4"/>
  <c r="M346" i="4"/>
  <c r="F346" i="4"/>
  <c r="E346" i="4"/>
  <c r="AJ345" i="4"/>
  <c r="AI345" i="4"/>
  <c r="AL345" i="4" s="1"/>
  <c r="W345" i="4"/>
  <c r="U345" i="4"/>
  <c r="V345" i="4" s="1"/>
  <c r="T345" i="4"/>
  <c r="R345" i="4"/>
  <c r="O345" i="4"/>
  <c r="N345" i="4"/>
  <c r="M345" i="4"/>
  <c r="F345" i="4"/>
  <c r="E345" i="4"/>
  <c r="G345" i="4" s="1"/>
  <c r="AI344" i="4"/>
  <c r="W344" i="4"/>
  <c r="U344" i="4"/>
  <c r="V344" i="4" s="1"/>
  <c r="T344" i="4"/>
  <c r="R344" i="4"/>
  <c r="O344" i="4"/>
  <c r="N344" i="4"/>
  <c r="M344" i="4"/>
  <c r="F344" i="4"/>
  <c r="E344" i="4"/>
  <c r="AK343" i="4"/>
  <c r="AJ343" i="4"/>
  <c r="AI343" i="4"/>
  <c r="AL343" i="4" s="1"/>
  <c r="W343" i="4"/>
  <c r="U343" i="4"/>
  <c r="V343" i="4" s="1"/>
  <c r="T343" i="4"/>
  <c r="R343" i="4"/>
  <c r="O343" i="4"/>
  <c r="N343" i="4"/>
  <c r="M343" i="4"/>
  <c r="F343" i="4"/>
  <c r="E343" i="4"/>
  <c r="G343" i="4" s="1"/>
  <c r="AI342" i="4"/>
  <c r="AJ342" i="4" s="1"/>
  <c r="W342" i="4"/>
  <c r="U342" i="4"/>
  <c r="V342" i="4" s="1"/>
  <c r="T342" i="4"/>
  <c r="R342" i="4"/>
  <c r="O342" i="4"/>
  <c r="N342" i="4"/>
  <c r="M342" i="4"/>
  <c r="F342" i="4"/>
  <c r="E342" i="4"/>
  <c r="AJ341" i="4"/>
  <c r="AI341" i="4"/>
  <c r="W341" i="4"/>
  <c r="U341" i="4"/>
  <c r="V341" i="4" s="1"/>
  <c r="T341" i="4"/>
  <c r="R341" i="4"/>
  <c r="O341" i="4"/>
  <c r="N341" i="4"/>
  <c r="M341" i="4"/>
  <c r="F341" i="4"/>
  <c r="E341" i="4"/>
  <c r="AI340" i="4"/>
  <c r="W340" i="4"/>
  <c r="U340" i="4"/>
  <c r="V340" i="4" s="1"/>
  <c r="T340" i="4"/>
  <c r="R340" i="4"/>
  <c r="O340" i="4"/>
  <c r="N340" i="4"/>
  <c r="M340" i="4"/>
  <c r="F340" i="4"/>
  <c r="E340" i="4"/>
  <c r="AI337" i="4"/>
  <c r="W337" i="4"/>
  <c r="U337" i="4"/>
  <c r="V337" i="4" s="1"/>
  <c r="T337" i="4"/>
  <c r="R337" i="4"/>
  <c r="O337" i="4"/>
  <c r="N337" i="4"/>
  <c r="M337" i="4"/>
  <c r="F337" i="4"/>
  <c r="E337" i="4"/>
  <c r="AI336" i="4"/>
  <c r="AK336" i="4" s="1"/>
  <c r="W336" i="4"/>
  <c r="U336" i="4"/>
  <c r="V336" i="4" s="1"/>
  <c r="T336" i="4"/>
  <c r="R336" i="4"/>
  <c r="O336" i="4"/>
  <c r="N336" i="4"/>
  <c r="M336" i="4"/>
  <c r="F336" i="4"/>
  <c r="E336" i="4"/>
  <c r="AI335" i="4"/>
  <c r="W335" i="4"/>
  <c r="U335" i="4"/>
  <c r="V335" i="4" s="1"/>
  <c r="T335" i="4"/>
  <c r="R335" i="4"/>
  <c r="O335" i="4"/>
  <c r="N335" i="4"/>
  <c r="M335" i="4"/>
  <c r="F335" i="4"/>
  <c r="E335" i="4"/>
  <c r="AI334" i="4"/>
  <c r="W334" i="4"/>
  <c r="U334" i="4"/>
  <c r="V334" i="4" s="1"/>
  <c r="T334" i="4"/>
  <c r="R334" i="4"/>
  <c r="O334" i="4"/>
  <c r="N334" i="4"/>
  <c r="M334" i="4"/>
  <c r="F334" i="4"/>
  <c r="E334" i="4"/>
  <c r="AI333" i="4"/>
  <c r="W333" i="4"/>
  <c r="U333" i="4"/>
  <c r="V333" i="4" s="1"/>
  <c r="T333" i="4"/>
  <c r="R333" i="4"/>
  <c r="O333" i="4"/>
  <c r="N333" i="4"/>
  <c r="M333" i="4"/>
  <c r="F333" i="4"/>
  <c r="E333" i="4"/>
  <c r="AI332" i="4"/>
  <c r="W332" i="4"/>
  <c r="U332" i="4"/>
  <c r="V332" i="4" s="1"/>
  <c r="T332" i="4"/>
  <c r="R332" i="4"/>
  <c r="O332" i="4"/>
  <c r="N332" i="4"/>
  <c r="M332" i="4"/>
  <c r="F332" i="4"/>
  <c r="E332" i="4"/>
  <c r="AI331" i="4"/>
  <c r="W331" i="4"/>
  <c r="U331" i="4"/>
  <c r="V331" i="4" s="1"/>
  <c r="T331" i="4"/>
  <c r="R331" i="4"/>
  <c r="O331" i="4"/>
  <c r="N331" i="4"/>
  <c r="M331" i="4"/>
  <c r="F331" i="4"/>
  <c r="E331" i="4"/>
  <c r="AL330" i="4"/>
  <c r="AI330" i="4"/>
  <c r="AK330" i="4" s="1"/>
  <c r="W330" i="4"/>
  <c r="U330" i="4"/>
  <c r="V330" i="4" s="1"/>
  <c r="T330" i="4"/>
  <c r="R330" i="4"/>
  <c r="O330" i="4"/>
  <c r="N330" i="4"/>
  <c r="M330" i="4"/>
  <c r="F330" i="4"/>
  <c r="E330" i="4"/>
  <c r="AJ329" i="4"/>
  <c r="AI329" i="4"/>
  <c r="AK329" i="4" s="1"/>
  <c r="W329" i="4"/>
  <c r="U329" i="4"/>
  <c r="V329" i="4" s="1"/>
  <c r="T329" i="4"/>
  <c r="R329" i="4"/>
  <c r="O329" i="4"/>
  <c r="N329" i="4"/>
  <c r="M329" i="4"/>
  <c r="F329" i="4"/>
  <c r="E329" i="4"/>
  <c r="G329" i="4" s="1"/>
  <c r="AI328" i="4"/>
  <c r="W328" i="4"/>
  <c r="U328" i="4"/>
  <c r="V328" i="4" s="1"/>
  <c r="T328" i="4"/>
  <c r="R328" i="4"/>
  <c r="O328" i="4"/>
  <c r="N328" i="4"/>
  <c r="M328" i="4"/>
  <c r="F328" i="4"/>
  <c r="E328" i="4"/>
  <c r="AI325" i="4"/>
  <c r="W325" i="4"/>
  <c r="U325" i="4"/>
  <c r="V325" i="4" s="1"/>
  <c r="T325" i="4"/>
  <c r="R325" i="4"/>
  <c r="O325" i="4"/>
  <c r="N325" i="4"/>
  <c r="M325" i="4"/>
  <c r="F325" i="4"/>
  <c r="G325" i="4" s="1"/>
  <c r="E325" i="4"/>
  <c r="AI324" i="4"/>
  <c r="W324" i="4"/>
  <c r="U324" i="4"/>
  <c r="V324" i="4" s="1"/>
  <c r="T324" i="4"/>
  <c r="R324" i="4"/>
  <c r="O324" i="4"/>
  <c r="N324" i="4"/>
  <c r="M324" i="4"/>
  <c r="F324" i="4"/>
  <c r="E324" i="4"/>
  <c r="AI323" i="4"/>
  <c r="W323" i="4"/>
  <c r="U323" i="4"/>
  <c r="V323" i="4" s="1"/>
  <c r="T323" i="4"/>
  <c r="R323" i="4"/>
  <c r="O323" i="4"/>
  <c r="N323" i="4"/>
  <c r="M323" i="4"/>
  <c r="F323" i="4"/>
  <c r="E323" i="4"/>
  <c r="AI322" i="4"/>
  <c r="W322" i="4"/>
  <c r="U322" i="4"/>
  <c r="V322" i="4" s="1"/>
  <c r="T322" i="4"/>
  <c r="R322" i="4"/>
  <c r="O322" i="4"/>
  <c r="N322" i="4"/>
  <c r="M322" i="4"/>
  <c r="G322" i="4"/>
  <c r="F322" i="4"/>
  <c r="E322" i="4"/>
  <c r="AI321" i="4"/>
  <c r="W321" i="4"/>
  <c r="U321" i="4"/>
  <c r="V321" i="4" s="1"/>
  <c r="T321" i="4"/>
  <c r="R321" i="4"/>
  <c r="O321" i="4"/>
  <c r="N321" i="4"/>
  <c r="M321" i="4"/>
  <c r="F321" i="4"/>
  <c r="E321" i="4"/>
  <c r="AI320" i="4"/>
  <c r="W320" i="4"/>
  <c r="U320" i="4"/>
  <c r="V320" i="4" s="1"/>
  <c r="T320" i="4"/>
  <c r="R320" i="4"/>
  <c r="O320" i="4"/>
  <c r="N320" i="4"/>
  <c r="M320" i="4"/>
  <c r="F320" i="4"/>
  <c r="E320" i="4"/>
  <c r="G320" i="4" s="1"/>
  <c r="AI319" i="4"/>
  <c r="W319" i="4"/>
  <c r="U319" i="4"/>
  <c r="V319" i="4" s="1"/>
  <c r="T319" i="4"/>
  <c r="R319" i="4"/>
  <c r="O319" i="4"/>
  <c r="N319" i="4"/>
  <c r="M319" i="4"/>
  <c r="F319" i="4"/>
  <c r="E319" i="4"/>
  <c r="G319" i="4" s="1"/>
  <c r="AI318" i="4"/>
  <c r="W318" i="4"/>
  <c r="U318" i="4"/>
  <c r="V318" i="4" s="1"/>
  <c r="T318" i="4"/>
  <c r="R318" i="4"/>
  <c r="O318" i="4"/>
  <c r="N318" i="4"/>
  <c r="M318" i="4"/>
  <c r="F318" i="4"/>
  <c r="E318" i="4"/>
  <c r="G318" i="4" s="1"/>
  <c r="B318" i="4"/>
  <c r="B330" i="4" s="1"/>
  <c r="B342" i="4" s="1"/>
  <c r="B354" i="4" s="1"/>
  <c r="B366" i="4" s="1"/>
  <c r="B378" i="4" s="1"/>
  <c r="B390" i="4" s="1"/>
  <c r="B402" i="4" s="1"/>
  <c r="B414" i="4" s="1"/>
  <c r="B426" i="4" s="1"/>
  <c r="B438" i="4" s="1"/>
  <c r="B450" i="4" s="1"/>
  <c r="AI317" i="4"/>
  <c r="W317" i="4"/>
  <c r="U317" i="4"/>
  <c r="V317" i="4" s="1"/>
  <c r="T317" i="4"/>
  <c r="R317" i="4"/>
  <c r="O317" i="4"/>
  <c r="N317" i="4"/>
  <c r="M317" i="4"/>
  <c r="F317" i="4"/>
  <c r="G317" i="4" s="1"/>
  <c r="E317" i="4"/>
  <c r="AI316" i="4"/>
  <c r="W316" i="4"/>
  <c r="U316" i="4"/>
  <c r="V316" i="4" s="1"/>
  <c r="T316" i="4"/>
  <c r="R316" i="4"/>
  <c r="O316" i="4"/>
  <c r="N316" i="4"/>
  <c r="M316" i="4"/>
  <c r="F316" i="4"/>
  <c r="E316" i="4"/>
  <c r="AI313" i="4"/>
  <c r="W313" i="4"/>
  <c r="U313" i="4"/>
  <c r="V313" i="4" s="1"/>
  <c r="T313" i="4"/>
  <c r="R313" i="4"/>
  <c r="O313" i="4"/>
  <c r="N313" i="4"/>
  <c r="M313" i="4"/>
  <c r="F313" i="4"/>
  <c r="E313" i="4"/>
  <c r="AI312" i="4"/>
  <c r="AJ312" i="4" s="1"/>
  <c r="W312" i="4"/>
  <c r="U312" i="4"/>
  <c r="V312" i="4" s="1"/>
  <c r="T312" i="4"/>
  <c r="R312" i="4"/>
  <c r="O312" i="4"/>
  <c r="N312" i="4"/>
  <c r="M312" i="4"/>
  <c r="F312" i="4"/>
  <c r="E312" i="4"/>
  <c r="AK311" i="4"/>
  <c r="AI311" i="4"/>
  <c r="AJ311" i="4" s="1"/>
  <c r="W311" i="4"/>
  <c r="U311" i="4"/>
  <c r="V311" i="4" s="1"/>
  <c r="T311" i="4"/>
  <c r="R311" i="4"/>
  <c r="O311" i="4"/>
  <c r="N311" i="4"/>
  <c r="M311" i="4"/>
  <c r="F311" i="4"/>
  <c r="E311" i="4"/>
  <c r="G311" i="4" s="1"/>
  <c r="AI310" i="4"/>
  <c r="W310" i="4"/>
  <c r="U310" i="4"/>
  <c r="V310" i="4" s="1"/>
  <c r="T310" i="4"/>
  <c r="R310" i="4"/>
  <c r="O310" i="4"/>
  <c r="N310" i="4"/>
  <c r="M310" i="4"/>
  <c r="F310" i="4"/>
  <c r="E310" i="4"/>
  <c r="AI309" i="4"/>
  <c r="W309" i="4"/>
  <c r="U309" i="4"/>
  <c r="V309" i="4" s="1"/>
  <c r="T309" i="4"/>
  <c r="R309" i="4"/>
  <c r="O309" i="4"/>
  <c r="N309" i="4"/>
  <c r="M309" i="4"/>
  <c r="F309" i="4"/>
  <c r="E309" i="4"/>
  <c r="AK308" i="4"/>
  <c r="AI308" i="4"/>
  <c r="AJ308" i="4" s="1"/>
  <c r="W308" i="4"/>
  <c r="U308" i="4"/>
  <c r="V308" i="4" s="1"/>
  <c r="T308" i="4"/>
  <c r="R308" i="4"/>
  <c r="O308" i="4"/>
  <c r="N308" i="4"/>
  <c r="M308" i="4"/>
  <c r="F308" i="4"/>
  <c r="E308" i="4"/>
  <c r="AL307" i="4"/>
  <c r="AJ307" i="4"/>
  <c r="AI307" i="4"/>
  <c r="AK307" i="4" s="1"/>
  <c r="W307" i="4"/>
  <c r="U307" i="4"/>
  <c r="V307" i="4" s="1"/>
  <c r="T307" i="4"/>
  <c r="R307" i="4"/>
  <c r="O307" i="4"/>
  <c r="N307" i="4"/>
  <c r="M307" i="4"/>
  <c r="F307" i="4"/>
  <c r="E307" i="4"/>
  <c r="AI306" i="4"/>
  <c r="W306" i="4"/>
  <c r="U306" i="4"/>
  <c r="V306" i="4" s="1"/>
  <c r="T306" i="4"/>
  <c r="R306" i="4"/>
  <c r="O306" i="4"/>
  <c r="N306" i="4"/>
  <c r="M306" i="4"/>
  <c r="F306" i="4"/>
  <c r="E306" i="4"/>
  <c r="AK305" i="4"/>
  <c r="AI305" i="4"/>
  <c r="AJ305" i="4" s="1"/>
  <c r="W305" i="4"/>
  <c r="U305" i="4"/>
  <c r="V305" i="4" s="1"/>
  <c r="T305" i="4"/>
  <c r="R305" i="4"/>
  <c r="O305" i="4"/>
  <c r="N305" i="4"/>
  <c r="M305" i="4"/>
  <c r="F305" i="4"/>
  <c r="E305" i="4"/>
  <c r="AK304" i="4"/>
  <c r="AI304" i="4"/>
  <c r="AJ304" i="4" s="1"/>
  <c r="W304" i="4"/>
  <c r="U304" i="4"/>
  <c r="V304" i="4" s="1"/>
  <c r="T304" i="4"/>
  <c r="R304" i="4"/>
  <c r="O304" i="4"/>
  <c r="N304" i="4"/>
  <c r="M304" i="4"/>
  <c r="F304" i="4"/>
  <c r="E304" i="4"/>
  <c r="AJ301" i="4"/>
  <c r="AI301" i="4"/>
  <c r="AK301" i="4" s="1"/>
  <c r="W301" i="4"/>
  <c r="U301" i="4"/>
  <c r="V301" i="4" s="1"/>
  <c r="T301" i="4"/>
  <c r="R301" i="4"/>
  <c r="O301" i="4"/>
  <c r="N301" i="4"/>
  <c r="M301" i="4"/>
  <c r="F301" i="4"/>
  <c r="E301" i="4"/>
  <c r="AL300" i="4"/>
  <c r="AJ300" i="4"/>
  <c r="AI300" i="4"/>
  <c r="AK300" i="4" s="1"/>
  <c r="W300" i="4"/>
  <c r="U300" i="4"/>
  <c r="V300" i="4" s="1"/>
  <c r="T300" i="4"/>
  <c r="R300" i="4"/>
  <c r="O300" i="4"/>
  <c r="N300" i="4"/>
  <c r="M300" i="4"/>
  <c r="F300" i="4"/>
  <c r="E300" i="4"/>
  <c r="AI299" i="4"/>
  <c r="W299" i="4"/>
  <c r="U299" i="4"/>
  <c r="V299" i="4" s="1"/>
  <c r="T299" i="4"/>
  <c r="R299" i="4"/>
  <c r="O299" i="4"/>
  <c r="N299" i="4"/>
  <c r="M299" i="4"/>
  <c r="F299" i="4"/>
  <c r="E299" i="4"/>
  <c r="AL298" i="4"/>
  <c r="AI298" i="4"/>
  <c r="AK298" i="4" s="1"/>
  <c r="W298" i="4"/>
  <c r="U298" i="4"/>
  <c r="V298" i="4" s="1"/>
  <c r="T298" i="4"/>
  <c r="R298" i="4"/>
  <c r="O298" i="4"/>
  <c r="N298" i="4"/>
  <c r="M298" i="4"/>
  <c r="F298" i="4"/>
  <c r="E298" i="4"/>
  <c r="B298" i="4"/>
  <c r="B310" i="4" s="1"/>
  <c r="B322" i="4" s="1"/>
  <c r="B334" i="4" s="1"/>
  <c r="B346" i="4" s="1"/>
  <c r="B358" i="4" s="1"/>
  <c r="B370" i="4" s="1"/>
  <c r="B382" i="4" s="1"/>
  <c r="AJ297" i="4"/>
  <c r="AI297" i="4"/>
  <c r="AK297" i="4" s="1"/>
  <c r="W297" i="4"/>
  <c r="U297" i="4"/>
  <c r="V297" i="4" s="1"/>
  <c r="T297" i="4"/>
  <c r="R297" i="4"/>
  <c r="O297" i="4"/>
  <c r="N297" i="4"/>
  <c r="M297" i="4"/>
  <c r="F297" i="4"/>
  <c r="E297" i="4"/>
  <c r="AJ296" i="4"/>
  <c r="AI296" i="4"/>
  <c r="AK296" i="4" s="1"/>
  <c r="W296" i="4"/>
  <c r="U296" i="4"/>
  <c r="V296" i="4" s="1"/>
  <c r="T296" i="4"/>
  <c r="R296" i="4"/>
  <c r="O296" i="4"/>
  <c r="N296" i="4"/>
  <c r="M296" i="4"/>
  <c r="F296" i="4"/>
  <c r="E296" i="4"/>
  <c r="AI295" i="4"/>
  <c r="AK295" i="4" s="1"/>
  <c r="W295" i="4"/>
  <c r="U295" i="4"/>
  <c r="V295" i="4" s="1"/>
  <c r="T295" i="4"/>
  <c r="R295" i="4"/>
  <c r="O295" i="4"/>
  <c r="N295" i="4"/>
  <c r="M295" i="4"/>
  <c r="F295" i="4"/>
  <c r="E295" i="4"/>
  <c r="B295" i="4"/>
  <c r="B307" i="4" s="1"/>
  <c r="B319" i="4" s="1"/>
  <c r="B331" i="4" s="1"/>
  <c r="B343" i="4" s="1"/>
  <c r="B355" i="4" s="1"/>
  <c r="B367" i="4" s="1"/>
  <c r="B379" i="4" s="1"/>
  <c r="B391" i="4" s="1"/>
  <c r="B403" i="4" s="1"/>
  <c r="B415" i="4" s="1"/>
  <c r="B427" i="4" s="1"/>
  <c r="B439" i="4" s="1"/>
  <c r="B451" i="4" s="1"/>
  <c r="AI294" i="4"/>
  <c r="W294" i="4"/>
  <c r="U294" i="4"/>
  <c r="V294" i="4" s="1"/>
  <c r="T294" i="4"/>
  <c r="R294" i="4"/>
  <c r="O294" i="4"/>
  <c r="N294" i="4"/>
  <c r="M294" i="4"/>
  <c r="F294" i="4"/>
  <c r="E294" i="4"/>
  <c r="AJ293" i="4"/>
  <c r="AI293" i="4"/>
  <c r="AK293" i="4" s="1"/>
  <c r="W293" i="4"/>
  <c r="U293" i="4"/>
  <c r="V293" i="4" s="1"/>
  <c r="T293" i="4"/>
  <c r="R293" i="4"/>
  <c r="O293" i="4"/>
  <c r="N293" i="4"/>
  <c r="M293" i="4"/>
  <c r="F293" i="4"/>
  <c r="E293" i="4"/>
  <c r="AL292" i="4"/>
  <c r="AJ292" i="4"/>
  <c r="AI292" i="4"/>
  <c r="AK292" i="4" s="1"/>
  <c r="W292" i="4"/>
  <c r="U292" i="4"/>
  <c r="V292" i="4" s="1"/>
  <c r="T292" i="4"/>
  <c r="R292" i="4"/>
  <c r="O292" i="4"/>
  <c r="N292" i="4"/>
  <c r="M292" i="4"/>
  <c r="F292" i="4"/>
  <c r="E292" i="4"/>
  <c r="B290" i="4"/>
  <c r="B302" i="4" s="1"/>
  <c r="B314" i="4" s="1"/>
  <c r="B326" i="4" s="1"/>
  <c r="B338" i="4" s="1"/>
  <c r="B350" i="4" s="1"/>
  <c r="B362" i="4" s="1"/>
  <c r="B374" i="4" s="1"/>
  <c r="B386" i="4" s="1"/>
  <c r="B398" i="4" s="1"/>
  <c r="B410" i="4" s="1"/>
  <c r="B422" i="4" s="1"/>
  <c r="B434" i="4" s="1"/>
  <c r="B446" i="4" s="1"/>
  <c r="AI289" i="4"/>
  <c r="W289" i="4"/>
  <c r="U289" i="4"/>
  <c r="V289" i="4" s="1"/>
  <c r="T289" i="4"/>
  <c r="R289" i="4"/>
  <c r="N289" i="4"/>
  <c r="M289" i="4"/>
  <c r="F289" i="4"/>
  <c r="G289" i="4" s="1"/>
  <c r="E289" i="4"/>
  <c r="B289" i="4"/>
  <c r="B301" i="4" s="1"/>
  <c r="B313" i="4" s="1"/>
  <c r="B325" i="4" s="1"/>
  <c r="B337" i="4" s="1"/>
  <c r="B349" i="4" s="1"/>
  <c r="B361" i="4" s="1"/>
  <c r="B373" i="4" s="1"/>
  <c r="B385" i="4" s="1"/>
  <c r="B397" i="4" s="1"/>
  <c r="B409" i="4" s="1"/>
  <c r="B421" i="4" s="1"/>
  <c r="B433" i="4" s="1"/>
  <c r="B445" i="4" s="1"/>
  <c r="B457" i="4" s="1"/>
  <c r="AI288" i="4"/>
  <c r="U288" i="4"/>
  <c r="T288" i="4"/>
  <c r="R288" i="4"/>
  <c r="N288" i="4"/>
  <c r="F288" i="4"/>
  <c r="E288" i="4"/>
  <c r="B288" i="4"/>
  <c r="B300" i="4" s="1"/>
  <c r="B312" i="4" s="1"/>
  <c r="B324" i="4" s="1"/>
  <c r="B336" i="4" s="1"/>
  <c r="B348" i="4" s="1"/>
  <c r="B360" i="4" s="1"/>
  <c r="B372" i="4" s="1"/>
  <c r="B384" i="4" s="1"/>
  <c r="B396" i="4" s="1"/>
  <c r="B408" i="4" s="1"/>
  <c r="B420" i="4" s="1"/>
  <c r="B432" i="4" s="1"/>
  <c r="B444" i="4" s="1"/>
  <c r="B456" i="4" s="1"/>
  <c r="AI287" i="4"/>
  <c r="U287" i="4"/>
  <c r="T287" i="4"/>
  <c r="R287" i="4"/>
  <c r="N287" i="4"/>
  <c r="F287" i="4"/>
  <c r="E287" i="4"/>
  <c r="B287" i="4"/>
  <c r="B299" i="4" s="1"/>
  <c r="B311" i="4" s="1"/>
  <c r="B323" i="4" s="1"/>
  <c r="B335" i="4" s="1"/>
  <c r="B347" i="4" s="1"/>
  <c r="B359" i="4" s="1"/>
  <c r="B371" i="4" s="1"/>
  <c r="B383" i="4" s="1"/>
  <c r="B395" i="4" s="1"/>
  <c r="B407" i="4" s="1"/>
  <c r="B419" i="4" s="1"/>
  <c r="B431" i="4" s="1"/>
  <c r="B443" i="4" s="1"/>
  <c r="B455" i="4" s="1"/>
  <c r="AL286" i="4"/>
  <c r="AI286" i="4"/>
  <c r="AK286" i="4" s="1"/>
  <c r="U286" i="4"/>
  <c r="W286" i="4" s="1"/>
  <c r="V286" i="4" s="1"/>
  <c r="T286" i="4"/>
  <c r="R286" i="4"/>
  <c r="N286" i="4"/>
  <c r="F286" i="4"/>
  <c r="E286" i="4"/>
  <c r="B286" i="4"/>
  <c r="AJ285" i="4"/>
  <c r="AI285" i="4"/>
  <c r="AK285" i="4" s="1"/>
  <c r="W285" i="4"/>
  <c r="U285" i="4"/>
  <c r="V285" i="4" s="1"/>
  <c r="T285" i="4"/>
  <c r="R285" i="4"/>
  <c r="N285" i="4"/>
  <c r="M285" i="4"/>
  <c r="F285" i="4"/>
  <c r="E285" i="4"/>
  <c r="G285" i="4" s="1"/>
  <c r="B285" i="4"/>
  <c r="B297" i="4" s="1"/>
  <c r="B309" i="4" s="1"/>
  <c r="B321" i="4" s="1"/>
  <c r="B333" i="4" s="1"/>
  <c r="B345" i="4" s="1"/>
  <c r="B357" i="4" s="1"/>
  <c r="B369" i="4" s="1"/>
  <c r="B381" i="4" s="1"/>
  <c r="B393" i="4" s="1"/>
  <c r="B405" i="4" s="1"/>
  <c r="B417" i="4" s="1"/>
  <c r="B429" i="4" s="1"/>
  <c r="B441" i="4" s="1"/>
  <c r="B453" i="4" s="1"/>
  <c r="AI284" i="4"/>
  <c r="W284" i="4"/>
  <c r="U284" i="4"/>
  <c r="V284" i="4" s="1"/>
  <c r="T284" i="4"/>
  <c r="R284" i="4"/>
  <c r="N284" i="4"/>
  <c r="M284" i="4"/>
  <c r="F284" i="4"/>
  <c r="E284" i="4"/>
  <c r="B284" i="4"/>
  <c r="B296" i="4" s="1"/>
  <c r="B308" i="4" s="1"/>
  <c r="B320" i="4" s="1"/>
  <c r="B332" i="4" s="1"/>
  <c r="B344" i="4" s="1"/>
  <c r="B356" i="4" s="1"/>
  <c r="B368" i="4" s="1"/>
  <c r="B380" i="4" s="1"/>
  <c r="B392" i="4" s="1"/>
  <c r="B404" i="4" s="1"/>
  <c r="B416" i="4" s="1"/>
  <c r="B428" i="4" s="1"/>
  <c r="B440" i="4" s="1"/>
  <c r="B452" i="4" s="1"/>
  <c r="AI283" i="4"/>
  <c r="W283" i="4"/>
  <c r="U283" i="4"/>
  <c r="V283" i="4" s="1"/>
  <c r="T283" i="4"/>
  <c r="R283" i="4"/>
  <c r="N283" i="4"/>
  <c r="M283" i="4"/>
  <c r="F283" i="4"/>
  <c r="E283" i="4"/>
  <c r="B283" i="4"/>
  <c r="AJ282" i="4"/>
  <c r="AI282" i="4"/>
  <c r="AL282" i="4" s="1"/>
  <c r="W282" i="4"/>
  <c r="U282" i="4"/>
  <c r="V282" i="4" s="1"/>
  <c r="T282" i="4"/>
  <c r="R282" i="4"/>
  <c r="N282" i="4"/>
  <c r="M282" i="4"/>
  <c r="F282" i="4"/>
  <c r="E282" i="4"/>
  <c r="B282" i="4"/>
  <c r="B294" i="4" s="1"/>
  <c r="B306" i="4" s="1"/>
  <c r="AL281" i="4"/>
  <c r="AJ281" i="4"/>
  <c r="AI281" i="4"/>
  <c r="AK281" i="4" s="1"/>
  <c r="W281" i="4"/>
  <c r="U281" i="4"/>
  <c r="V281" i="4" s="1"/>
  <c r="T281" i="4"/>
  <c r="R281" i="4"/>
  <c r="N281" i="4"/>
  <c r="M281" i="4"/>
  <c r="F281" i="4"/>
  <c r="E281" i="4"/>
  <c r="G281" i="4" s="1"/>
  <c r="B281" i="4"/>
  <c r="B293" i="4" s="1"/>
  <c r="B305" i="4" s="1"/>
  <c r="B317" i="4" s="1"/>
  <c r="B329" i="4" s="1"/>
  <c r="B341" i="4" s="1"/>
  <c r="B353" i="4" s="1"/>
  <c r="B365" i="4" s="1"/>
  <c r="B377" i="4" s="1"/>
  <c r="B389" i="4" s="1"/>
  <c r="B401" i="4" s="1"/>
  <c r="B413" i="4" s="1"/>
  <c r="B425" i="4" s="1"/>
  <c r="B437" i="4" s="1"/>
  <c r="B449" i="4" s="1"/>
  <c r="AI280" i="4"/>
  <c r="W280" i="4"/>
  <c r="U280" i="4"/>
  <c r="V280" i="4" s="1"/>
  <c r="T280" i="4"/>
  <c r="R280" i="4"/>
  <c r="N280" i="4"/>
  <c r="M280" i="4"/>
  <c r="F280" i="4"/>
  <c r="E280" i="4"/>
  <c r="B280" i="4"/>
  <c r="B292" i="4" s="1"/>
  <c r="B304" i="4" s="1"/>
  <c r="B316" i="4" s="1"/>
  <c r="B328" i="4" s="1"/>
  <c r="B340" i="4" s="1"/>
  <c r="B352" i="4" s="1"/>
  <c r="B364" i="4" s="1"/>
  <c r="B376" i="4" s="1"/>
  <c r="B388" i="4" s="1"/>
  <c r="B400" i="4" s="1"/>
  <c r="B412" i="4" s="1"/>
  <c r="B424" i="4" s="1"/>
  <c r="B436" i="4" s="1"/>
  <c r="B448" i="4" s="1"/>
  <c r="AK277" i="4"/>
  <c r="AI277" i="4"/>
  <c r="AJ277" i="4" s="1"/>
  <c r="W277" i="4"/>
  <c r="U277" i="4"/>
  <c r="V277" i="4" s="1"/>
  <c r="T277" i="4"/>
  <c r="R277" i="4"/>
  <c r="N277" i="4"/>
  <c r="M277" i="4"/>
  <c r="F277" i="4"/>
  <c r="E277" i="4"/>
  <c r="AI276" i="4"/>
  <c r="W276" i="4"/>
  <c r="U276" i="4"/>
  <c r="V276" i="4" s="1"/>
  <c r="T276" i="4"/>
  <c r="R276" i="4"/>
  <c r="N276" i="4"/>
  <c r="M276" i="4"/>
  <c r="F276" i="4"/>
  <c r="E276" i="4"/>
  <c r="AI275" i="4"/>
  <c r="W275" i="4"/>
  <c r="U275" i="4"/>
  <c r="V275" i="4" s="1"/>
  <c r="T275" i="4"/>
  <c r="R275" i="4"/>
  <c r="N275" i="4"/>
  <c r="M275" i="4"/>
  <c r="F275" i="4"/>
  <c r="E275" i="4"/>
  <c r="AJ274" i="4"/>
  <c r="AI274" i="4"/>
  <c r="AK274" i="4" s="1"/>
  <c r="W274" i="4"/>
  <c r="U274" i="4"/>
  <c r="V274" i="4" s="1"/>
  <c r="T274" i="4"/>
  <c r="R274" i="4"/>
  <c r="N274" i="4"/>
  <c r="M274" i="4"/>
  <c r="F274" i="4"/>
  <c r="E274" i="4"/>
  <c r="AK273" i="4"/>
  <c r="AI273" i="4"/>
  <c r="AJ273" i="4" s="1"/>
  <c r="W273" i="4"/>
  <c r="U273" i="4"/>
  <c r="V273" i="4" s="1"/>
  <c r="T273" i="4"/>
  <c r="R273" i="4"/>
  <c r="N273" i="4"/>
  <c r="M273" i="4"/>
  <c r="F273" i="4"/>
  <c r="E273" i="4"/>
  <c r="AL272" i="4"/>
  <c r="AJ272" i="4"/>
  <c r="AI272" i="4"/>
  <c r="AK272" i="4" s="1"/>
  <c r="W272" i="4"/>
  <c r="U272" i="4"/>
  <c r="V272" i="4" s="1"/>
  <c r="T272" i="4"/>
  <c r="R272" i="4"/>
  <c r="N272" i="4"/>
  <c r="M272" i="4"/>
  <c r="F272" i="4"/>
  <c r="E272" i="4"/>
  <c r="G272" i="4" s="1"/>
  <c r="AI271" i="4"/>
  <c r="W271" i="4"/>
  <c r="U271" i="4"/>
  <c r="V271" i="4" s="1"/>
  <c r="T271" i="4"/>
  <c r="R271" i="4"/>
  <c r="N271" i="4"/>
  <c r="M271" i="4"/>
  <c r="F271" i="4"/>
  <c r="E271" i="4"/>
  <c r="AI270" i="4"/>
  <c r="W270" i="4"/>
  <c r="U270" i="4"/>
  <c r="V270" i="4" s="1"/>
  <c r="T270" i="4"/>
  <c r="R270" i="4"/>
  <c r="N270" i="4"/>
  <c r="M270" i="4"/>
  <c r="F270" i="4"/>
  <c r="E270" i="4"/>
  <c r="AI269" i="4"/>
  <c r="W269" i="4"/>
  <c r="U269" i="4"/>
  <c r="V269" i="4" s="1"/>
  <c r="T269" i="4"/>
  <c r="R269" i="4"/>
  <c r="N269" i="4"/>
  <c r="M269" i="4"/>
  <c r="F269" i="4"/>
  <c r="E269" i="4"/>
  <c r="AJ268" i="4"/>
  <c r="AI268" i="4"/>
  <c r="AL268" i="4" s="1"/>
  <c r="W268" i="4"/>
  <c r="U268" i="4"/>
  <c r="V268" i="4" s="1"/>
  <c r="T268" i="4"/>
  <c r="R268" i="4"/>
  <c r="N268" i="4"/>
  <c r="M268" i="4"/>
  <c r="F268" i="4"/>
  <c r="E268" i="4"/>
  <c r="AI265" i="4"/>
  <c r="W265" i="4"/>
  <c r="U265" i="4"/>
  <c r="V265" i="4" s="1"/>
  <c r="T265" i="4"/>
  <c r="R265" i="4"/>
  <c r="N265" i="4"/>
  <c r="M265" i="4"/>
  <c r="F265" i="4"/>
  <c r="E265" i="4"/>
  <c r="AI264" i="4"/>
  <c r="W264" i="4"/>
  <c r="U264" i="4"/>
  <c r="V264" i="4" s="1"/>
  <c r="T264" i="4"/>
  <c r="R264" i="4"/>
  <c r="N264" i="4"/>
  <c r="M264" i="4"/>
  <c r="F264" i="4"/>
  <c r="E264" i="4"/>
  <c r="AI263" i="4"/>
  <c r="W263" i="4"/>
  <c r="U263" i="4"/>
  <c r="V263" i="4" s="1"/>
  <c r="T263" i="4"/>
  <c r="R263" i="4"/>
  <c r="N263" i="4"/>
  <c r="M263" i="4"/>
  <c r="F263" i="4"/>
  <c r="E263" i="4"/>
  <c r="AI262" i="4"/>
  <c r="W262" i="4"/>
  <c r="U262" i="4"/>
  <c r="V262" i="4" s="1"/>
  <c r="T262" i="4"/>
  <c r="R262" i="4"/>
  <c r="N262" i="4"/>
  <c r="M262" i="4"/>
  <c r="F262" i="4"/>
  <c r="E262" i="4"/>
  <c r="G262" i="4" s="1"/>
  <c r="AK261" i="4"/>
  <c r="AI261" i="4"/>
  <c r="AJ261" i="4" s="1"/>
  <c r="W261" i="4"/>
  <c r="U261" i="4"/>
  <c r="V261" i="4" s="1"/>
  <c r="T261" i="4"/>
  <c r="R261" i="4"/>
  <c r="N261" i="4"/>
  <c r="M261" i="4"/>
  <c r="F261" i="4"/>
  <c r="E261" i="4"/>
  <c r="AI260" i="4"/>
  <c r="W260" i="4"/>
  <c r="U260" i="4"/>
  <c r="V260" i="4" s="1"/>
  <c r="T260" i="4"/>
  <c r="R260" i="4"/>
  <c r="N260" i="4"/>
  <c r="M260" i="4"/>
  <c r="F260" i="4"/>
  <c r="E260" i="4"/>
  <c r="AL259" i="4"/>
  <c r="AI259" i="4"/>
  <c r="AK259" i="4" s="1"/>
  <c r="W259" i="4"/>
  <c r="U259" i="4"/>
  <c r="V259" i="4" s="1"/>
  <c r="T259" i="4"/>
  <c r="R259" i="4"/>
  <c r="N259" i="4"/>
  <c r="M259" i="4"/>
  <c r="F259" i="4"/>
  <c r="E259" i="4"/>
  <c r="AI258" i="4"/>
  <c r="AJ258" i="4" s="1"/>
  <c r="W258" i="4"/>
  <c r="U258" i="4"/>
  <c r="V258" i="4" s="1"/>
  <c r="T258" i="4"/>
  <c r="R258" i="4"/>
  <c r="N258" i="4"/>
  <c r="M258" i="4"/>
  <c r="F258" i="4"/>
  <c r="E258" i="4"/>
  <c r="AI257" i="4"/>
  <c r="AL257" i="4" s="1"/>
  <c r="W257" i="4"/>
  <c r="U257" i="4"/>
  <c r="V257" i="4" s="1"/>
  <c r="T257" i="4"/>
  <c r="R257" i="4"/>
  <c r="N257" i="4"/>
  <c r="M257" i="4"/>
  <c r="F257" i="4"/>
  <c r="E257" i="4"/>
  <c r="AI256" i="4"/>
  <c r="W256" i="4"/>
  <c r="U256" i="4"/>
  <c r="V256" i="4" s="1"/>
  <c r="T256" i="4"/>
  <c r="R256" i="4"/>
  <c r="N256" i="4"/>
  <c r="M256" i="4"/>
  <c r="F256" i="4"/>
  <c r="E256" i="4"/>
  <c r="AI253" i="4"/>
  <c r="W253" i="4"/>
  <c r="U253" i="4"/>
  <c r="V253" i="4" s="1"/>
  <c r="T253" i="4"/>
  <c r="R253" i="4"/>
  <c r="N253" i="4"/>
  <c r="M253" i="4"/>
  <c r="F253" i="4"/>
  <c r="E253" i="4"/>
  <c r="AI252" i="4"/>
  <c r="W252" i="4"/>
  <c r="U252" i="4"/>
  <c r="V252" i="4" s="1"/>
  <c r="T252" i="4"/>
  <c r="R252" i="4"/>
  <c r="N252" i="4"/>
  <c r="M252" i="4"/>
  <c r="F252" i="4"/>
  <c r="E252" i="4"/>
  <c r="AI251" i="4"/>
  <c r="W251" i="4"/>
  <c r="U251" i="4"/>
  <c r="V251" i="4" s="1"/>
  <c r="T251" i="4"/>
  <c r="R251" i="4"/>
  <c r="N251" i="4"/>
  <c r="M251" i="4"/>
  <c r="F251" i="4"/>
  <c r="G251" i="4" s="1"/>
  <c r="E251" i="4"/>
  <c r="AJ250" i="4"/>
  <c r="AI250" i="4"/>
  <c r="AL250" i="4" s="1"/>
  <c r="W250" i="4"/>
  <c r="U250" i="4"/>
  <c r="V250" i="4" s="1"/>
  <c r="T250" i="4"/>
  <c r="R250" i="4"/>
  <c r="N250" i="4"/>
  <c r="M250" i="4"/>
  <c r="F250" i="4"/>
  <c r="E250" i="4"/>
  <c r="AI249" i="4"/>
  <c r="W249" i="4"/>
  <c r="U249" i="4"/>
  <c r="V249" i="4" s="1"/>
  <c r="T249" i="4"/>
  <c r="R249" i="4"/>
  <c r="N249" i="4"/>
  <c r="M249" i="4"/>
  <c r="F249" i="4"/>
  <c r="E249" i="4"/>
  <c r="AL248" i="4"/>
  <c r="AJ248" i="4"/>
  <c r="AI248" i="4"/>
  <c r="AK248" i="4" s="1"/>
  <c r="W248" i="4"/>
  <c r="U248" i="4"/>
  <c r="V248" i="4" s="1"/>
  <c r="T248" i="4"/>
  <c r="R248" i="4"/>
  <c r="N248" i="4"/>
  <c r="M248" i="4"/>
  <c r="F248" i="4"/>
  <c r="E248" i="4"/>
  <c r="AK247" i="4"/>
  <c r="AI247" i="4"/>
  <c r="AJ247" i="4" s="1"/>
  <c r="W247" i="4"/>
  <c r="U247" i="4"/>
  <c r="V247" i="4" s="1"/>
  <c r="T247" i="4"/>
  <c r="R247" i="4"/>
  <c r="N247" i="4"/>
  <c r="M247" i="4"/>
  <c r="F247" i="4"/>
  <c r="E247" i="4"/>
  <c r="AI246" i="4"/>
  <c r="W246" i="4"/>
  <c r="U246" i="4"/>
  <c r="V246" i="4" s="1"/>
  <c r="T246" i="4"/>
  <c r="R246" i="4"/>
  <c r="N246" i="4"/>
  <c r="M246" i="4"/>
  <c r="F246" i="4"/>
  <c r="E246" i="4"/>
  <c r="AI245" i="4"/>
  <c r="W245" i="4"/>
  <c r="U245" i="4"/>
  <c r="V245" i="4" s="1"/>
  <c r="T245" i="4"/>
  <c r="R245" i="4"/>
  <c r="N245" i="4"/>
  <c r="M245" i="4"/>
  <c r="F245" i="4"/>
  <c r="E245" i="4"/>
  <c r="AI244" i="4"/>
  <c r="W244" i="4"/>
  <c r="U244" i="4"/>
  <c r="V244" i="4" s="1"/>
  <c r="T244" i="4"/>
  <c r="R244" i="4"/>
  <c r="N244" i="4"/>
  <c r="M244" i="4"/>
  <c r="F244" i="4"/>
  <c r="E244" i="4"/>
  <c r="AI241" i="4"/>
  <c r="W241" i="4"/>
  <c r="U241" i="4"/>
  <c r="V241" i="4" s="1"/>
  <c r="T241" i="4"/>
  <c r="R241" i="4"/>
  <c r="N241" i="4"/>
  <c r="M241" i="4"/>
  <c r="F241" i="4"/>
  <c r="E241" i="4"/>
  <c r="AI240" i="4"/>
  <c r="W240" i="4"/>
  <c r="U240" i="4"/>
  <c r="V240" i="4" s="1"/>
  <c r="T240" i="4"/>
  <c r="R240" i="4"/>
  <c r="N240" i="4"/>
  <c r="M240" i="4"/>
  <c r="F240" i="4"/>
  <c r="G240" i="4" s="1"/>
  <c r="E240" i="4"/>
  <c r="AJ239" i="4"/>
  <c r="AI239" i="4"/>
  <c r="AK239" i="4" s="1"/>
  <c r="W239" i="4"/>
  <c r="U239" i="4"/>
  <c r="V239" i="4" s="1"/>
  <c r="T239" i="4"/>
  <c r="R239" i="4"/>
  <c r="N239" i="4"/>
  <c r="M239" i="4"/>
  <c r="F239" i="4"/>
  <c r="E239" i="4"/>
  <c r="AI238" i="4"/>
  <c r="W238" i="4"/>
  <c r="U238" i="4"/>
  <c r="V238" i="4" s="1"/>
  <c r="T238" i="4"/>
  <c r="R238" i="4"/>
  <c r="N238" i="4"/>
  <c r="M238" i="4"/>
  <c r="F238" i="4"/>
  <c r="E238" i="4"/>
  <c r="AJ237" i="4"/>
  <c r="AI237" i="4"/>
  <c r="AK237" i="4" s="1"/>
  <c r="W237" i="4"/>
  <c r="U237" i="4"/>
  <c r="V237" i="4" s="1"/>
  <c r="T237" i="4"/>
  <c r="R237" i="4"/>
  <c r="N237" i="4"/>
  <c r="M237" i="4"/>
  <c r="F237" i="4"/>
  <c r="G237" i="4" s="1"/>
  <c r="E237" i="4"/>
  <c r="AK236" i="4"/>
  <c r="AI236" i="4"/>
  <c r="AJ236" i="4" s="1"/>
  <c r="W236" i="4"/>
  <c r="U236" i="4"/>
  <c r="V236" i="4" s="1"/>
  <c r="T236" i="4"/>
  <c r="R236" i="4"/>
  <c r="N236" i="4"/>
  <c r="M236" i="4"/>
  <c r="F236" i="4"/>
  <c r="E236" i="4"/>
  <c r="AL235" i="4"/>
  <c r="AJ235" i="4"/>
  <c r="AI235" i="4"/>
  <c r="AK235" i="4" s="1"/>
  <c r="W235" i="4"/>
  <c r="U235" i="4"/>
  <c r="V235" i="4" s="1"/>
  <c r="T235" i="4"/>
  <c r="R235" i="4"/>
  <c r="N235" i="4"/>
  <c r="M235" i="4"/>
  <c r="F235" i="4"/>
  <c r="E235" i="4"/>
  <c r="AI234" i="4"/>
  <c r="W234" i="4"/>
  <c r="U234" i="4"/>
  <c r="V234" i="4" s="1"/>
  <c r="T234" i="4"/>
  <c r="R234" i="4"/>
  <c r="N234" i="4"/>
  <c r="M234" i="4"/>
  <c r="F234" i="4"/>
  <c r="E234" i="4"/>
  <c r="AL233" i="4"/>
  <c r="AJ233" i="4"/>
  <c r="AI233" i="4"/>
  <c r="AK233" i="4" s="1"/>
  <c r="W233" i="4"/>
  <c r="U233" i="4"/>
  <c r="V233" i="4" s="1"/>
  <c r="T233" i="4"/>
  <c r="R233" i="4"/>
  <c r="N233" i="4"/>
  <c r="M233" i="4"/>
  <c r="F233" i="4"/>
  <c r="E233" i="4"/>
  <c r="AK232" i="4"/>
  <c r="AI232" i="4"/>
  <c r="AJ232" i="4" s="1"/>
  <c r="W232" i="4"/>
  <c r="U232" i="4"/>
  <c r="V232" i="4" s="1"/>
  <c r="T232" i="4"/>
  <c r="R232" i="4"/>
  <c r="N232" i="4"/>
  <c r="M232" i="4"/>
  <c r="F232" i="4"/>
  <c r="E232" i="4"/>
  <c r="AK229" i="4"/>
  <c r="AI229" i="4"/>
  <c r="AJ229" i="4" s="1"/>
  <c r="W229" i="4"/>
  <c r="U229" i="4"/>
  <c r="V229" i="4" s="1"/>
  <c r="T229" i="4"/>
  <c r="R229" i="4"/>
  <c r="N229" i="4"/>
  <c r="M229" i="4"/>
  <c r="F229" i="4"/>
  <c r="E229" i="4"/>
  <c r="AJ228" i="4"/>
  <c r="AI228" i="4"/>
  <c r="AL228" i="4" s="1"/>
  <c r="W228" i="4"/>
  <c r="U228" i="4"/>
  <c r="V228" i="4" s="1"/>
  <c r="T228" i="4"/>
  <c r="R228" i="4"/>
  <c r="N228" i="4"/>
  <c r="M228" i="4"/>
  <c r="F228" i="4"/>
  <c r="E228" i="4"/>
  <c r="AI227" i="4"/>
  <c r="W227" i="4"/>
  <c r="U227" i="4"/>
  <c r="V227" i="4" s="1"/>
  <c r="T227" i="4"/>
  <c r="R227" i="4"/>
  <c r="N227" i="4"/>
  <c r="M227" i="4"/>
  <c r="F227" i="4"/>
  <c r="E227" i="4"/>
  <c r="AJ226" i="4"/>
  <c r="AI226" i="4"/>
  <c r="AK226" i="4" s="1"/>
  <c r="W226" i="4"/>
  <c r="U226" i="4"/>
  <c r="V226" i="4" s="1"/>
  <c r="T226" i="4"/>
  <c r="R226" i="4"/>
  <c r="N226" i="4"/>
  <c r="M226" i="4"/>
  <c r="G226" i="4"/>
  <c r="F226" i="4"/>
  <c r="E226" i="4"/>
  <c r="AK225" i="4"/>
  <c r="AI225" i="4"/>
  <c r="AJ225" i="4" s="1"/>
  <c r="W225" i="4"/>
  <c r="U225" i="4"/>
  <c r="V225" i="4" s="1"/>
  <c r="T225" i="4"/>
  <c r="R225" i="4"/>
  <c r="N225" i="4"/>
  <c r="M225" i="4"/>
  <c r="F225" i="4"/>
  <c r="E225" i="4"/>
  <c r="AI224" i="4"/>
  <c r="W224" i="4"/>
  <c r="U224" i="4"/>
  <c r="V224" i="4" s="1"/>
  <c r="T224" i="4"/>
  <c r="R224" i="4"/>
  <c r="N224" i="4"/>
  <c r="M224" i="4"/>
  <c r="G224" i="4"/>
  <c r="F224" i="4"/>
  <c r="E224" i="4"/>
  <c r="AI223" i="4"/>
  <c r="W223" i="4"/>
  <c r="U223" i="4"/>
  <c r="V223" i="4" s="1"/>
  <c r="T223" i="4"/>
  <c r="R223" i="4"/>
  <c r="N223" i="4"/>
  <c r="M223" i="4"/>
  <c r="G223" i="4"/>
  <c r="F223" i="4"/>
  <c r="E223" i="4"/>
  <c r="AL222" i="4"/>
  <c r="AJ222" i="4"/>
  <c r="AI222" i="4"/>
  <c r="AK222" i="4" s="1"/>
  <c r="W222" i="4"/>
  <c r="U222" i="4"/>
  <c r="V222" i="4" s="1"/>
  <c r="T222" i="4"/>
  <c r="R222" i="4"/>
  <c r="N222" i="4"/>
  <c r="M222" i="4"/>
  <c r="F222" i="4"/>
  <c r="E222" i="4"/>
  <c r="AK221" i="4"/>
  <c r="AI221" i="4"/>
  <c r="AJ221" i="4" s="1"/>
  <c r="W221" i="4"/>
  <c r="U221" i="4"/>
  <c r="V221" i="4" s="1"/>
  <c r="T221" i="4"/>
  <c r="R221" i="4"/>
  <c r="N221" i="4"/>
  <c r="M221" i="4"/>
  <c r="F221" i="4"/>
  <c r="E221" i="4"/>
  <c r="AI220" i="4"/>
  <c r="W220" i="4"/>
  <c r="U220" i="4"/>
  <c r="V220" i="4" s="1"/>
  <c r="T220" i="4"/>
  <c r="R220" i="4"/>
  <c r="N220" i="4"/>
  <c r="M220" i="4"/>
  <c r="F220" i="4"/>
  <c r="E220" i="4"/>
  <c r="AI217" i="4"/>
  <c r="W217" i="4"/>
  <c r="U217" i="4"/>
  <c r="V217" i="4" s="1"/>
  <c r="T217" i="4"/>
  <c r="R217" i="4"/>
  <c r="N217" i="4"/>
  <c r="M217" i="4"/>
  <c r="G217" i="4"/>
  <c r="F217" i="4"/>
  <c r="E217" i="4"/>
  <c r="AI216" i="4"/>
  <c r="W216" i="4"/>
  <c r="U216" i="4"/>
  <c r="V216" i="4" s="1"/>
  <c r="T216" i="4"/>
  <c r="R216" i="4"/>
  <c r="N216" i="4"/>
  <c r="M216" i="4"/>
  <c r="F216" i="4"/>
  <c r="G216" i="4" s="1"/>
  <c r="E216" i="4"/>
  <c r="AJ215" i="4"/>
  <c r="AI215" i="4"/>
  <c r="AK215" i="4" s="1"/>
  <c r="W215" i="4"/>
  <c r="U215" i="4"/>
  <c r="V215" i="4" s="1"/>
  <c r="T215" i="4"/>
  <c r="R215" i="4"/>
  <c r="N215" i="4"/>
  <c r="M215" i="4"/>
  <c r="F215" i="4"/>
  <c r="E215" i="4"/>
  <c r="AK214" i="4"/>
  <c r="AI214" i="4"/>
  <c r="AJ214" i="4" s="1"/>
  <c r="W214" i="4"/>
  <c r="U214" i="4"/>
  <c r="V214" i="4" s="1"/>
  <c r="T214" i="4"/>
  <c r="R214" i="4"/>
  <c r="N214" i="4"/>
  <c r="M214" i="4"/>
  <c r="F214" i="4"/>
  <c r="E214" i="4"/>
  <c r="AI213" i="4"/>
  <c r="W213" i="4"/>
  <c r="U213" i="4"/>
  <c r="V213" i="4" s="1"/>
  <c r="T213" i="4"/>
  <c r="R213" i="4"/>
  <c r="N213" i="4"/>
  <c r="M213" i="4"/>
  <c r="F213" i="4"/>
  <c r="E213" i="4"/>
  <c r="AI212" i="4"/>
  <c r="W212" i="4"/>
  <c r="U212" i="4"/>
  <c r="V212" i="4" s="1"/>
  <c r="T212" i="4"/>
  <c r="R212" i="4"/>
  <c r="N212" i="4"/>
  <c r="M212" i="4"/>
  <c r="F212" i="4"/>
  <c r="E212" i="4"/>
  <c r="AI211" i="4"/>
  <c r="W211" i="4"/>
  <c r="U211" i="4"/>
  <c r="V211" i="4" s="1"/>
  <c r="T211" i="4"/>
  <c r="R211" i="4"/>
  <c r="N211" i="4"/>
  <c r="M211" i="4"/>
  <c r="F211" i="4"/>
  <c r="E211" i="4"/>
  <c r="G211" i="4" s="1"/>
  <c r="AK210" i="4"/>
  <c r="AI210" i="4"/>
  <c r="AJ210" i="4" s="1"/>
  <c r="W210" i="4"/>
  <c r="U210" i="4"/>
  <c r="V210" i="4" s="1"/>
  <c r="T210" i="4"/>
  <c r="R210" i="4"/>
  <c r="N210" i="4"/>
  <c r="M210" i="4"/>
  <c r="F210" i="4"/>
  <c r="E210" i="4"/>
  <c r="AI209" i="4"/>
  <c r="W209" i="4"/>
  <c r="U209" i="4"/>
  <c r="V209" i="4" s="1"/>
  <c r="T209" i="4"/>
  <c r="R209" i="4"/>
  <c r="N209" i="4"/>
  <c r="M209" i="4"/>
  <c r="F209" i="4"/>
  <c r="E209" i="4"/>
  <c r="AI208" i="4"/>
  <c r="W208" i="4"/>
  <c r="U208" i="4"/>
  <c r="V208" i="4" s="1"/>
  <c r="T208" i="4"/>
  <c r="R208" i="4"/>
  <c r="N208" i="4"/>
  <c r="M208" i="4"/>
  <c r="F208" i="4"/>
  <c r="E208" i="4"/>
  <c r="AI205" i="4"/>
  <c r="W205" i="4"/>
  <c r="U205" i="4"/>
  <c r="V205" i="4" s="1"/>
  <c r="T205" i="4"/>
  <c r="R205" i="4"/>
  <c r="N205" i="4"/>
  <c r="M205" i="4"/>
  <c r="F205" i="4"/>
  <c r="E205" i="4"/>
  <c r="AK204" i="4"/>
  <c r="AJ204" i="4"/>
  <c r="AI204" i="4"/>
  <c r="AL204" i="4" s="1"/>
  <c r="W204" i="4"/>
  <c r="U204" i="4"/>
  <c r="V204" i="4" s="1"/>
  <c r="T204" i="4"/>
  <c r="R204" i="4"/>
  <c r="N204" i="4"/>
  <c r="M204" i="4"/>
  <c r="F204" i="4"/>
  <c r="E204" i="4"/>
  <c r="AK203" i="4"/>
  <c r="AI203" i="4"/>
  <c r="AJ203" i="4" s="1"/>
  <c r="W203" i="4"/>
  <c r="U203" i="4"/>
  <c r="V203" i="4" s="1"/>
  <c r="T203" i="4"/>
  <c r="R203" i="4"/>
  <c r="N203" i="4"/>
  <c r="M203" i="4"/>
  <c r="F203" i="4"/>
  <c r="E203" i="4"/>
  <c r="AI202" i="4"/>
  <c r="W202" i="4"/>
  <c r="U202" i="4"/>
  <c r="V202" i="4" s="1"/>
  <c r="T202" i="4"/>
  <c r="R202" i="4"/>
  <c r="N202" i="4"/>
  <c r="M202" i="4"/>
  <c r="F202" i="4"/>
  <c r="E202" i="4"/>
  <c r="AI201" i="4"/>
  <c r="W201" i="4"/>
  <c r="U201" i="4"/>
  <c r="V201" i="4" s="1"/>
  <c r="T201" i="4"/>
  <c r="R201" i="4"/>
  <c r="N201" i="4"/>
  <c r="M201" i="4"/>
  <c r="F201" i="4"/>
  <c r="E201" i="4"/>
  <c r="AI200" i="4"/>
  <c r="W200" i="4"/>
  <c r="U200" i="4"/>
  <c r="V200" i="4" s="1"/>
  <c r="T200" i="4"/>
  <c r="R200" i="4"/>
  <c r="N200" i="4"/>
  <c r="M200" i="4"/>
  <c r="F200" i="4"/>
  <c r="E200" i="4"/>
  <c r="AI199" i="4"/>
  <c r="W199" i="4"/>
  <c r="U199" i="4"/>
  <c r="V199" i="4" s="1"/>
  <c r="T199" i="4"/>
  <c r="R199" i="4"/>
  <c r="N199" i="4"/>
  <c r="M199" i="4"/>
  <c r="F199" i="4"/>
  <c r="E199" i="4"/>
  <c r="AJ198" i="4"/>
  <c r="AI198" i="4"/>
  <c r="AK198" i="4" s="1"/>
  <c r="W198" i="4"/>
  <c r="U198" i="4"/>
  <c r="V198" i="4" s="1"/>
  <c r="T198" i="4"/>
  <c r="R198" i="4"/>
  <c r="N198" i="4"/>
  <c r="M198" i="4"/>
  <c r="F198" i="4"/>
  <c r="E198" i="4"/>
  <c r="AI197" i="4"/>
  <c r="W197" i="4"/>
  <c r="U197" i="4"/>
  <c r="V197" i="4" s="1"/>
  <c r="T197" i="4"/>
  <c r="R197" i="4"/>
  <c r="N197" i="4"/>
  <c r="M197" i="4"/>
  <c r="F197" i="4"/>
  <c r="E197" i="4"/>
  <c r="AJ196" i="4"/>
  <c r="AI196" i="4"/>
  <c r="AL196" i="4" s="1"/>
  <c r="W196" i="4"/>
  <c r="U196" i="4"/>
  <c r="V196" i="4" s="1"/>
  <c r="T196" i="4"/>
  <c r="R196" i="4"/>
  <c r="N196" i="4"/>
  <c r="M196" i="4"/>
  <c r="F196" i="4"/>
  <c r="E196" i="4"/>
  <c r="AI193" i="4"/>
  <c r="W193" i="4"/>
  <c r="U193" i="4"/>
  <c r="V193" i="4" s="1"/>
  <c r="T193" i="4"/>
  <c r="R193" i="4"/>
  <c r="N193" i="4"/>
  <c r="M193" i="4"/>
  <c r="F193" i="4"/>
  <c r="E193" i="4"/>
  <c r="AI192" i="4"/>
  <c r="W192" i="4"/>
  <c r="U192" i="4"/>
  <c r="V192" i="4" s="1"/>
  <c r="T192" i="4"/>
  <c r="R192" i="4"/>
  <c r="N192" i="4"/>
  <c r="M192" i="4"/>
  <c r="F192" i="4"/>
  <c r="E192" i="4"/>
  <c r="AI191" i="4"/>
  <c r="AK191" i="4" s="1"/>
  <c r="W191" i="4"/>
  <c r="U191" i="4"/>
  <c r="V191" i="4" s="1"/>
  <c r="T191" i="4"/>
  <c r="R191" i="4"/>
  <c r="N191" i="4"/>
  <c r="M191" i="4"/>
  <c r="F191" i="4"/>
  <c r="E191" i="4"/>
  <c r="AI190" i="4"/>
  <c r="W190" i="4"/>
  <c r="U190" i="4"/>
  <c r="V190" i="4" s="1"/>
  <c r="T190" i="4"/>
  <c r="R190" i="4"/>
  <c r="N190" i="4"/>
  <c r="M190" i="4"/>
  <c r="F190" i="4"/>
  <c r="E190" i="4"/>
  <c r="AK189" i="4"/>
  <c r="AI189" i="4"/>
  <c r="AL189" i="4" s="1"/>
  <c r="W189" i="4"/>
  <c r="U189" i="4"/>
  <c r="V189" i="4" s="1"/>
  <c r="T189" i="4"/>
  <c r="R189" i="4"/>
  <c r="N189" i="4"/>
  <c r="M189" i="4"/>
  <c r="F189" i="4"/>
  <c r="E189" i="4"/>
  <c r="AI188" i="4"/>
  <c r="AJ188" i="4" s="1"/>
  <c r="W188" i="4"/>
  <c r="U188" i="4"/>
  <c r="V188" i="4" s="1"/>
  <c r="T188" i="4"/>
  <c r="R188" i="4"/>
  <c r="N188" i="4"/>
  <c r="M188" i="4"/>
  <c r="F188" i="4"/>
  <c r="E188" i="4"/>
  <c r="G188" i="4" s="1"/>
  <c r="AI187" i="4"/>
  <c r="W187" i="4"/>
  <c r="U187" i="4"/>
  <c r="V187" i="4" s="1"/>
  <c r="T187" i="4"/>
  <c r="R187" i="4"/>
  <c r="N187" i="4"/>
  <c r="M187" i="4"/>
  <c r="F187" i="4"/>
  <c r="E187" i="4"/>
  <c r="AI186" i="4"/>
  <c r="W186" i="4"/>
  <c r="U186" i="4"/>
  <c r="V186" i="4" s="1"/>
  <c r="T186" i="4"/>
  <c r="R186" i="4"/>
  <c r="N186" i="4"/>
  <c r="M186" i="4"/>
  <c r="F186" i="4"/>
  <c r="E186" i="4"/>
  <c r="AJ185" i="4"/>
  <c r="AI185" i="4"/>
  <c r="AL185" i="4" s="1"/>
  <c r="W185" i="4"/>
  <c r="U185" i="4"/>
  <c r="V185" i="4" s="1"/>
  <c r="T185" i="4"/>
  <c r="R185" i="4"/>
  <c r="N185" i="4"/>
  <c r="M185" i="4"/>
  <c r="F185" i="4"/>
  <c r="E185" i="4"/>
  <c r="AK184" i="4"/>
  <c r="AI184" i="4"/>
  <c r="AJ184" i="4" s="1"/>
  <c r="W184" i="4"/>
  <c r="U184" i="4"/>
  <c r="V184" i="4" s="1"/>
  <c r="T184" i="4"/>
  <c r="R184" i="4"/>
  <c r="N184" i="4"/>
  <c r="M184" i="4"/>
  <c r="F184" i="4"/>
  <c r="E184" i="4"/>
  <c r="AK181" i="4"/>
  <c r="AI181" i="4"/>
  <c r="AJ181" i="4" s="1"/>
  <c r="W181" i="4"/>
  <c r="U181" i="4"/>
  <c r="V181" i="4" s="1"/>
  <c r="T181" i="4"/>
  <c r="R181" i="4"/>
  <c r="N181" i="4"/>
  <c r="M181" i="4"/>
  <c r="F181" i="4"/>
  <c r="E181" i="4"/>
  <c r="AL180" i="4"/>
  <c r="AJ180" i="4"/>
  <c r="AI180" i="4"/>
  <c r="AK180" i="4" s="1"/>
  <c r="W180" i="4"/>
  <c r="U180" i="4"/>
  <c r="V180" i="4" s="1"/>
  <c r="T180" i="4"/>
  <c r="R180" i="4"/>
  <c r="N180" i="4"/>
  <c r="M180" i="4"/>
  <c r="F180" i="4"/>
  <c r="E180" i="4"/>
  <c r="AI179" i="4"/>
  <c r="W179" i="4"/>
  <c r="U179" i="4"/>
  <c r="V179" i="4" s="1"/>
  <c r="T179" i="4"/>
  <c r="R179" i="4"/>
  <c r="N179" i="4"/>
  <c r="M179" i="4"/>
  <c r="F179" i="4"/>
  <c r="E179" i="4"/>
  <c r="AL178" i="4"/>
  <c r="AK178" i="4"/>
  <c r="AI178" i="4"/>
  <c r="AJ178" i="4" s="1"/>
  <c r="W178" i="4"/>
  <c r="U178" i="4"/>
  <c r="V178" i="4" s="1"/>
  <c r="T178" i="4"/>
  <c r="R178" i="4"/>
  <c r="N178" i="4"/>
  <c r="M178" i="4"/>
  <c r="F178" i="4"/>
  <c r="E178" i="4"/>
  <c r="AI177" i="4"/>
  <c r="W177" i="4"/>
  <c r="U177" i="4"/>
  <c r="V177" i="4" s="1"/>
  <c r="T177" i="4"/>
  <c r="R177" i="4"/>
  <c r="N177" i="4"/>
  <c r="M177" i="4"/>
  <c r="F177" i="4"/>
  <c r="E177" i="4"/>
  <c r="AJ176" i="4"/>
  <c r="AI176" i="4"/>
  <c r="AK176" i="4" s="1"/>
  <c r="W176" i="4"/>
  <c r="U176" i="4"/>
  <c r="V176" i="4" s="1"/>
  <c r="T176" i="4"/>
  <c r="R176" i="4"/>
  <c r="N176" i="4"/>
  <c r="M176" i="4"/>
  <c r="F176" i="4"/>
  <c r="E176" i="4"/>
  <c r="AI175" i="4"/>
  <c r="W175" i="4"/>
  <c r="U175" i="4"/>
  <c r="V175" i="4" s="1"/>
  <c r="T175" i="4"/>
  <c r="R175" i="4"/>
  <c r="N175" i="4"/>
  <c r="M175" i="4"/>
  <c r="F175" i="4"/>
  <c r="E175" i="4"/>
  <c r="AK174" i="4"/>
  <c r="AJ174" i="4"/>
  <c r="AI174" i="4"/>
  <c r="AL174" i="4" s="1"/>
  <c r="W174" i="4"/>
  <c r="U174" i="4"/>
  <c r="V174" i="4" s="1"/>
  <c r="T174" i="4"/>
  <c r="R174" i="4"/>
  <c r="N174" i="4"/>
  <c r="M174" i="4"/>
  <c r="F174" i="4"/>
  <c r="E174" i="4"/>
  <c r="AK173" i="4"/>
  <c r="AI173" i="4"/>
  <c r="AJ173" i="4" s="1"/>
  <c r="W173" i="4"/>
  <c r="U173" i="4"/>
  <c r="V173" i="4" s="1"/>
  <c r="T173" i="4"/>
  <c r="R173" i="4"/>
  <c r="N173" i="4"/>
  <c r="M173" i="4"/>
  <c r="F173" i="4"/>
  <c r="E173" i="4"/>
  <c r="AL172" i="4"/>
  <c r="AJ172" i="4"/>
  <c r="AI172" i="4"/>
  <c r="AK172" i="4" s="1"/>
  <c r="W172" i="4"/>
  <c r="U172" i="4"/>
  <c r="V172" i="4" s="1"/>
  <c r="T172" i="4"/>
  <c r="R172" i="4"/>
  <c r="N172" i="4"/>
  <c r="M172" i="4"/>
  <c r="F172" i="4"/>
  <c r="E172" i="4"/>
  <c r="AI169" i="4"/>
  <c r="W169" i="4"/>
  <c r="U169" i="4"/>
  <c r="V169" i="4" s="1"/>
  <c r="T169" i="4"/>
  <c r="R169" i="4"/>
  <c r="N169" i="4"/>
  <c r="M169" i="4"/>
  <c r="F169" i="4"/>
  <c r="E169" i="4"/>
  <c r="AI168" i="4"/>
  <c r="W168" i="4"/>
  <c r="U168" i="4"/>
  <c r="V168" i="4" s="1"/>
  <c r="T168" i="4"/>
  <c r="R168" i="4"/>
  <c r="N168" i="4"/>
  <c r="M168" i="4"/>
  <c r="F168" i="4"/>
  <c r="E168" i="4"/>
  <c r="AJ167" i="4"/>
  <c r="AI167" i="4"/>
  <c r="AL167" i="4" s="1"/>
  <c r="W167" i="4"/>
  <c r="U167" i="4"/>
  <c r="V167" i="4" s="1"/>
  <c r="T167" i="4"/>
  <c r="R167" i="4"/>
  <c r="N167" i="4"/>
  <c r="M167" i="4"/>
  <c r="F167" i="4"/>
  <c r="E167" i="4"/>
  <c r="AK166" i="4"/>
  <c r="AI166" i="4"/>
  <c r="AJ166" i="4" s="1"/>
  <c r="W166" i="4"/>
  <c r="U166" i="4"/>
  <c r="V166" i="4" s="1"/>
  <c r="T166" i="4"/>
  <c r="R166" i="4"/>
  <c r="N166" i="4"/>
  <c r="M166" i="4"/>
  <c r="F166" i="4"/>
  <c r="E166" i="4"/>
  <c r="AL165" i="4"/>
  <c r="AK165" i="4"/>
  <c r="AJ165" i="4"/>
  <c r="AI165" i="4"/>
  <c r="W165" i="4"/>
  <c r="U165" i="4"/>
  <c r="V165" i="4" s="1"/>
  <c r="T165" i="4"/>
  <c r="R165" i="4"/>
  <c r="N165" i="4"/>
  <c r="M165" i="4"/>
  <c r="F165" i="4"/>
  <c r="E165" i="4"/>
  <c r="AI164" i="4"/>
  <c r="W164" i="4"/>
  <c r="U164" i="4"/>
  <c r="V164" i="4" s="1"/>
  <c r="T164" i="4"/>
  <c r="R164" i="4"/>
  <c r="N164" i="4"/>
  <c r="M164" i="4"/>
  <c r="F164" i="4"/>
  <c r="E164" i="4"/>
  <c r="AL163" i="4"/>
  <c r="AJ163" i="4"/>
  <c r="AI163" i="4"/>
  <c r="AK163" i="4" s="1"/>
  <c r="W163" i="4"/>
  <c r="U163" i="4"/>
  <c r="V163" i="4" s="1"/>
  <c r="T163" i="4"/>
  <c r="R163" i="4"/>
  <c r="N163" i="4"/>
  <c r="M163" i="4"/>
  <c r="F163" i="4"/>
  <c r="E163" i="4"/>
  <c r="AI162" i="4"/>
  <c r="W162" i="4"/>
  <c r="U162" i="4"/>
  <c r="V162" i="4" s="1"/>
  <c r="T162" i="4"/>
  <c r="R162" i="4"/>
  <c r="N162" i="4"/>
  <c r="M162" i="4"/>
  <c r="F162" i="4"/>
  <c r="E162" i="4"/>
  <c r="AJ161" i="4"/>
  <c r="AI161" i="4"/>
  <c r="AK161" i="4" s="1"/>
  <c r="W161" i="4"/>
  <c r="U161" i="4"/>
  <c r="V161" i="4" s="1"/>
  <c r="T161" i="4"/>
  <c r="R161" i="4"/>
  <c r="N161" i="4"/>
  <c r="M161" i="4"/>
  <c r="F161" i="4"/>
  <c r="E161" i="4"/>
  <c r="AI160" i="4"/>
  <c r="W160" i="4"/>
  <c r="U160" i="4"/>
  <c r="V160" i="4" s="1"/>
  <c r="T160" i="4"/>
  <c r="R160" i="4"/>
  <c r="N160" i="4"/>
  <c r="M160" i="4"/>
  <c r="F160" i="4"/>
  <c r="E160" i="4"/>
  <c r="AI157" i="4"/>
  <c r="W157" i="4"/>
  <c r="U157" i="4"/>
  <c r="V157" i="4" s="1"/>
  <c r="T157" i="4"/>
  <c r="R157" i="4"/>
  <c r="N157" i="4"/>
  <c r="M157" i="4"/>
  <c r="F157" i="4"/>
  <c r="E157" i="4"/>
  <c r="AI156" i="4"/>
  <c r="W156" i="4"/>
  <c r="U156" i="4"/>
  <c r="V156" i="4" s="1"/>
  <c r="T156" i="4"/>
  <c r="R156" i="4"/>
  <c r="N156" i="4"/>
  <c r="M156" i="4"/>
  <c r="F156" i="4"/>
  <c r="E156" i="4"/>
  <c r="AI155" i="4"/>
  <c r="W155" i="4"/>
  <c r="U155" i="4"/>
  <c r="V155" i="4" s="1"/>
  <c r="T155" i="4"/>
  <c r="R155" i="4"/>
  <c r="N155" i="4"/>
  <c r="M155" i="4"/>
  <c r="F155" i="4"/>
  <c r="E155" i="4"/>
  <c r="AJ154" i="4"/>
  <c r="AI154" i="4"/>
  <c r="AK154" i="4" s="1"/>
  <c r="W154" i="4"/>
  <c r="U154" i="4"/>
  <c r="V154" i="4" s="1"/>
  <c r="T154" i="4"/>
  <c r="R154" i="4"/>
  <c r="N154" i="4"/>
  <c r="M154" i="4"/>
  <c r="F154" i="4"/>
  <c r="E154" i="4"/>
  <c r="AI153" i="4"/>
  <c r="W153" i="4"/>
  <c r="U153" i="4"/>
  <c r="V153" i="4" s="1"/>
  <c r="T153" i="4"/>
  <c r="R153" i="4"/>
  <c r="N153" i="4"/>
  <c r="M153" i="4"/>
  <c r="F153" i="4"/>
  <c r="E153" i="4"/>
  <c r="AJ152" i="4"/>
  <c r="AI152" i="4"/>
  <c r="AK152" i="4" s="1"/>
  <c r="W152" i="4"/>
  <c r="U152" i="4"/>
  <c r="V152" i="4" s="1"/>
  <c r="T152" i="4"/>
  <c r="R152" i="4"/>
  <c r="N152" i="4"/>
  <c r="M152" i="4"/>
  <c r="F152" i="4"/>
  <c r="E152" i="4"/>
  <c r="AK151" i="4"/>
  <c r="AI151" i="4"/>
  <c r="AJ151" i="4" s="1"/>
  <c r="W151" i="4"/>
  <c r="U151" i="4"/>
  <c r="V151" i="4" s="1"/>
  <c r="T151" i="4"/>
  <c r="R151" i="4"/>
  <c r="N151" i="4"/>
  <c r="M151" i="4"/>
  <c r="F151" i="4"/>
  <c r="E151" i="4"/>
  <c r="AI150" i="4"/>
  <c r="W150" i="4"/>
  <c r="U150" i="4"/>
  <c r="V150" i="4" s="1"/>
  <c r="T150" i="4"/>
  <c r="R150" i="4"/>
  <c r="N150" i="4"/>
  <c r="M150" i="4"/>
  <c r="F150" i="4"/>
  <c r="E150" i="4"/>
  <c r="AI149" i="4"/>
  <c r="W149" i="4"/>
  <c r="U149" i="4"/>
  <c r="V149" i="4" s="1"/>
  <c r="T149" i="4"/>
  <c r="R149" i="4"/>
  <c r="N149" i="4"/>
  <c r="M149" i="4"/>
  <c r="F149" i="4"/>
  <c r="E149" i="4"/>
  <c r="AI148" i="4"/>
  <c r="W148" i="4"/>
  <c r="U148" i="4"/>
  <c r="V148" i="4" s="1"/>
  <c r="T148" i="4"/>
  <c r="R148" i="4"/>
  <c r="N148" i="4"/>
  <c r="M148" i="4"/>
  <c r="F148" i="4"/>
  <c r="E148" i="4"/>
  <c r="G148" i="4" s="1"/>
  <c r="AJ145" i="4"/>
  <c r="AI145" i="4"/>
  <c r="AL145" i="4" s="1"/>
  <c r="W145" i="4"/>
  <c r="U145" i="4"/>
  <c r="V145" i="4" s="1"/>
  <c r="T145" i="4"/>
  <c r="R145" i="4"/>
  <c r="N145" i="4"/>
  <c r="M145" i="4"/>
  <c r="F145" i="4"/>
  <c r="E145" i="4"/>
  <c r="AK144" i="4"/>
  <c r="AI144" i="4"/>
  <c r="AJ144" i="4" s="1"/>
  <c r="W144" i="4"/>
  <c r="U144" i="4"/>
  <c r="V144" i="4" s="1"/>
  <c r="T144" i="4"/>
  <c r="R144" i="4"/>
  <c r="N144" i="4"/>
  <c r="M144" i="4"/>
  <c r="F144" i="4"/>
  <c r="E144" i="4"/>
  <c r="AI143" i="4"/>
  <c r="W143" i="4"/>
  <c r="U143" i="4"/>
  <c r="V143" i="4" s="1"/>
  <c r="T143" i="4"/>
  <c r="R143" i="4"/>
  <c r="N143" i="4"/>
  <c r="M143" i="4"/>
  <c r="F143" i="4"/>
  <c r="E143" i="4"/>
  <c r="AI142" i="4"/>
  <c r="W142" i="4"/>
  <c r="U142" i="4"/>
  <c r="V142" i="4" s="1"/>
  <c r="T142" i="4"/>
  <c r="R142" i="4"/>
  <c r="N142" i="4"/>
  <c r="M142" i="4"/>
  <c r="F142" i="4"/>
  <c r="E142" i="4"/>
  <c r="AJ141" i="4"/>
  <c r="AI141" i="4"/>
  <c r="AL141" i="4" s="1"/>
  <c r="W141" i="4"/>
  <c r="U141" i="4"/>
  <c r="V141" i="4" s="1"/>
  <c r="T141" i="4"/>
  <c r="R141" i="4"/>
  <c r="N141" i="4"/>
  <c r="M141" i="4"/>
  <c r="F141" i="4"/>
  <c r="E141" i="4"/>
  <c r="AK140" i="4"/>
  <c r="AI140" i="4"/>
  <c r="AJ140" i="4" s="1"/>
  <c r="W140" i="4"/>
  <c r="U140" i="4"/>
  <c r="V140" i="4" s="1"/>
  <c r="T140" i="4"/>
  <c r="R140" i="4"/>
  <c r="N140" i="4"/>
  <c r="M140" i="4"/>
  <c r="F140" i="4"/>
  <c r="E140" i="4"/>
  <c r="AI139" i="4"/>
  <c r="W139" i="4"/>
  <c r="U139" i="4"/>
  <c r="V139" i="4" s="1"/>
  <c r="T139" i="4"/>
  <c r="R139" i="4"/>
  <c r="N139" i="4"/>
  <c r="M139" i="4"/>
  <c r="F139" i="4"/>
  <c r="E139" i="4"/>
  <c r="G139" i="4" s="1"/>
  <c r="AI138" i="4"/>
  <c r="W138" i="4"/>
  <c r="U138" i="4"/>
  <c r="V138" i="4" s="1"/>
  <c r="T138" i="4"/>
  <c r="R138" i="4"/>
  <c r="N138" i="4"/>
  <c r="M138" i="4"/>
  <c r="F138" i="4"/>
  <c r="E138" i="4"/>
  <c r="G138" i="4" s="1"/>
  <c r="AI137" i="4"/>
  <c r="AL137" i="4" s="1"/>
  <c r="W137" i="4"/>
  <c r="U137" i="4"/>
  <c r="V137" i="4" s="1"/>
  <c r="T137" i="4"/>
  <c r="R137" i="4"/>
  <c r="N137" i="4"/>
  <c r="M137" i="4"/>
  <c r="F137" i="4"/>
  <c r="E137" i="4"/>
  <c r="AI136" i="4"/>
  <c r="W136" i="4"/>
  <c r="U136" i="4"/>
  <c r="V136" i="4" s="1"/>
  <c r="T136" i="4"/>
  <c r="R136" i="4"/>
  <c r="N136" i="4"/>
  <c r="M136" i="4"/>
  <c r="F136" i="4"/>
  <c r="E136" i="4"/>
  <c r="AI133" i="4"/>
  <c r="AJ133" i="4" s="1"/>
  <c r="W133" i="4"/>
  <c r="U133" i="4"/>
  <c r="V133" i="4" s="1"/>
  <c r="T133" i="4"/>
  <c r="R133" i="4"/>
  <c r="N133" i="4"/>
  <c r="M133" i="4"/>
  <c r="F133" i="4"/>
  <c r="E133" i="4"/>
  <c r="AI132" i="4"/>
  <c r="W132" i="4"/>
  <c r="U132" i="4"/>
  <c r="V132" i="4" s="1"/>
  <c r="T132" i="4"/>
  <c r="R132" i="4"/>
  <c r="N132" i="4"/>
  <c r="M132" i="4"/>
  <c r="F132" i="4"/>
  <c r="E132" i="4"/>
  <c r="AI131" i="4"/>
  <c r="W131" i="4"/>
  <c r="U131" i="4"/>
  <c r="V131" i="4" s="1"/>
  <c r="T131" i="4"/>
  <c r="R131" i="4"/>
  <c r="N131" i="4"/>
  <c r="M131" i="4"/>
  <c r="F131" i="4"/>
  <c r="E131" i="4"/>
  <c r="AI130" i="4"/>
  <c r="W130" i="4"/>
  <c r="U130" i="4"/>
  <c r="V130" i="4" s="1"/>
  <c r="T130" i="4"/>
  <c r="R130" i="4"/>
  <c r="N130" i="4"/>
  <c r="M130" i="4"/>
  <c r="F130" i="4"/>
  <c r="E130" i="4"/>
  <c r="AI129" i="4"/>
  <c r="W129" i="4"/>
  <c r="U129" i="4"/>
  <c r="V129" i="4" s="1"/>
  <c r="T129" i="4"/>
  <c r="R129" i="4"/>
  <c r="N129" i="4"/>
  <c r="M129" i="4"/>
  <c r="F129" i="4"/>
  <c r="E129" i="4"/>
  <c r="AI128" i="4"/>
  <c r="W128" i="4"/>
  <c r="U128" i="4"/>
  <c r="V128" i="4" s="1"/>
  <c r="T128" i="4"/>
  <c r="R128" i="4"/>
  <c r="N128" i="4"/>
  <c r="M128" i="4"/>
  <c r="F128" i="4"/>
  <c r="E128" i="4"/>
  <c r="AI127" i="4"/>
  <c r="W127" i="4"/>
  <c r="U127" i="4"/>
  <c r="V127" i="4" s="1"/>
  <c r="T127" i="4"/>
  <c r="R127" i="4"/>
  <c r="N127" i="4"/>
  <c r="M127" i="4"/>
  <c r="F127" i="4"/>
  <c r="E127" i="4"/>
  <c r="AI126" i="4"/>
  <c r="W126" i="4"/>
  <c r="U126" i="4"/>
  <c r="V126" i="4" s="1"/>
  <c r="T126" i="4"/>
  <c r="R126" i="4"/>
  <c r="N126" i="4"/>
  <c r="M126" i="4"/>
  <c r="F126" i="4"/>
  <c r="E126" i="4"/>
  <c r="AI125" i="4"/>
  <c r="W125" i="4"/>
  <c r="U125" i="4"/>
  <c r="V125" i="4" s="1"/>
  <c r="T125" i="4"/>
  <c r="R125" i="4"/>
  <c r="N125" i="4"/>
  <c r="M125" i="4"/>
  <c r="F125" i="4"/>
  <c r="E125" i="4"/>
  <c r="AJ124" i="4"/>
  <c r="AI124" i="4"/>
  <c r="W124" i="4"/>
  <c r="U124" i="4"/>
  <c r="V124" i="4" s="1"/>
  <c r="T124" i="4"/>
  <c r="R124" i="4"/>
  <c r="N124" i="4"/>
  <c r="M124" i="4"/>
  <c r="F124" i="4"/>
  <c r="E124" i="4"/>
  <c r="AI121" i="4"/>
  <c r="W121" i="4"/>
  <c r="U121" i="4"/>
  <c r="V121" i="4" s="1"/>
  <c r="T121" i="4"/>
  <c r="R121" i="4"/>
  <c r="N121" i="4"/>
  <c r="M121" i="4"/>
  <c r="F121" i="4"/>
  <c r="E121" i="4"/>
  <c r="AI120" i="4"/>
  <c r="W120" i="4"/>
  <c r="U120" i="4"/>
  <c r="V120" i="4" s="1"/>
  <c r="T120" i="4"/>
  <c r="R120" i="4"/>
  <c r="N120" i="4"/>
  <c r="M120" i="4"/>
  <c r="F120" i="4"/>
  <c r="E120" i="4"/>
  <c r="AI119" i="4"/>
  <c r="W119" i="4"/>
  <c r="U119" i="4"/>
  <c r="V119" i="4" s="1"/>
  <c r="T119" i="4"/>
  <c r="R119" i="4"/>
  <c r="N119" i="4"/>
  <c r="M119" i="4"/>
  <c r="F119" i="4"/>
  <c r="E119" i="4"/>
  <c r="G119" i="4" s="1"/>
  <c r="AI118" i="4"/>
  <c r="AJ118" i="4" s="1"/>
  <c r="W118" i="4"/>
  <c r="U118" i="4"/>
  <c r="V118" i="4" s="1"/>
  <c r="T118" i="4"/>
  <c r="R118" i="4"/>
  <c r="N118" i="4"/>
  <c r="M118" i="4"/>
  <c r="F118" i="4"/>
  <c r="E118" i="4"/>
  <c r="AI117" i="4"/>
  <c r="W117" i="4"/>
  <c r="U117" i="4"/>
  <c r="V117" i="4" s="1"/>
  <c r="T117" i="4"/>
  <c r="R117" i="4"/>
  <c r="N117" i="4"/>
  <c r="M117" i="4"/>
  <c r="F117" i="4"/>
  <c r="E117" i="4"/>
  <c r="AI116" i="4"/>
  <c r="W116" i="4"/>
  <c r="U116" i="4"/>
  <c r="V116" i="4" s="1"/>
  <c r="T116" i="4"/>
  <c r="R116" i="4"/>
  <c r="N116" i="4"/>
  <c r="M116" i="4"/>
  <c r="F116" i="4"/>
  <c r="E116" i="4"/>
  <c r="AI115" i="4"/>
  <c r="W115" i="4"/>
  <c r="U115" i="4"/>
  <c r="V115" i="4" s="1"/>
  <c r="T115" i="4"/>
  <c r="R115" i="4"/>
  <c r="N115" i="4"/>
  <c r="M115" i="4"/>
  <c r="F115" i="4"/>
  <c r="E115" i="4"/>
  <c r="AI114" i="4"/>
  <c r="W114" i="4"/>
  <c r="U114" i="4"/>
  <c r="V114" i="4" s="1"/>
  <c r="T114" i="4"/>
  <c r="R114" i="4"/>
  <c r="N114" i="4"/>
  <c r="M114" i="4"/>
  <c r="F114" i="4"/>
  <c r="E114" i="4"/>
  <c r="AK113" i="4"/>
  <c r="AI113" i="4"/>
  <c r="AL113" i="4" s="1"/>
  <c r="W113" i="4"/>
  <c r="U113" i="4"/>
  <c r="V113" i="4" s="1"/>
  <c r="T113" i="4"/>
  <c r="R113" i="4"/>
  <c r="N113" i="4"/>
  <c r="M113" i="4"/>
  <c r="F113" i="4"/>
  <c r="E113" i="4"/>
  <c r="AI112" i="4"/>
  <c r="W112" i="4"/>
  <c r="U112" i="4"/>
  <c r="V112" i="4" s="1"/>
  <c r="T112" i="4"/>
  <c r="R112" i="4"/>
  <c r="N112" i="4"/>
  <c r="M112" i="4"/>
  <c r="F112" i="4"/>
  <c r="E112" i="4"/>
  <c r="AI109" i="4"/>
  <c r="W109" i="4"/>
  <c r="U109" i="4"/>
  <c r="V109" i="4" s="1"/>
  <c r="T109" i="4"/>
  <c r="R109" i="4"/>
  <c r="N109" i="4"/>
  <c r="M109" i="4"/>
  <c r="F109" i="4"/>
  <c r="E109" i="4"/>
  <c r="AK108" i="4"/>
  <c r="AJ108" i="4"/>
  <c r="AI108" i="4"/>
  <c r="AL108" i="4" s="1"/>
  <c r="W108" i="4"/>
  <c r="U108" i="4"/>
  <c r="V108" i="4" s="1"/>
  <c r="T108" i="4"/>
  <c r="R108" i="4"/>
  <c r="N108" i="4"/>
  <c r="M108" i="4"/>
  <c r="F108" i="4"/>
  <c r="E108" i="4"/>
  <c r="AK107" i="4"/>
  <c r="AI107" i="4"/>
  <c r="AJ107" i="4" s="1"/>
  <c r="W107" i="4"/>
  <c r="U107" i="4"/>
  <c r="V107" i="4" s="1"/>
  <c r="T107" i="4"/>
  <c r="R107" i="4"/>
  <c r="N107" i="4"/>
  <c r="M107" i="4"/>
  <c r="F107" i="4"/>
  <c r="E107" i="4"/>
  <c r="AL106" i="4"/>
  <c r="AI106" i="4"/>
  <c r="AK106" i="4" s="1"/>
  <c r="W106" i="4"/>
  <c r="U106" i="4"/>
  <c r="V106" i="4" s="1"/>
  <c r="T106" i="4"/>
  <c r="R106" i="4"/>
  <c r="N106" i="4"/>
  <c r="M106" i="4"/>
  <c r="F106" i="4"/>
  <c r="E106" i="4"/>
  <c r="AI105" i="4"/>
  <c r="W105" i="4"/>
  <c r="U105" i="4"/>
  <c r="V105" i="4" s="1"/>
  <c r="T105" i="4"/>
  <c r="R105" i="4"/>
  <c r="N105" i="4"/>
  <c r="M105" i="4"/>
  <c r="F105" i="4"/>
  <c r="E105" i="4"/>
  <c r="AI104" i="4"/>
  <c r="W104" i="4"/>
  <c r="U104" i="4"/>
  <c r="V104" i="4" s="1"/>
  <c r="T104" i="4"/>
  <c r="R104" i="4"/>
  <c r="N104" i="4"/>
  <c r="M104" i="4"/>
  <c r="F104" i="4"/>
  <c r="E104" i="4"/>
  <c r="AI103" i="4"/>
  <c r="W103" i="4"/>
  <c r="U103" i="4"/>
  <c r="V103" i="4" s="1"/>
  <c r="T103" i="4"/>
  <c r="R103" i="4"/>
  <c r="N103" i="4"/>
  <c r="M103" i="4"/>
  <c r="F103" i="4"/>
  <c r="E103" i="4"/>
  <c r="AI102" i="4"/>
  <c r="W102" i="4"/>
  <c r="U102" i="4"/>
  <c r="V102" i="4" s="1"/>
  <c r="T102" i="4"/>
  <c r="R102" i="4"/>
  <c r="N102" i="4"/>
  <c r="M102" i="4"/>
  <c r="F102" i="4"/>
  <c r="E102" i="4"/>
  <c r="AI101" i="4"/>
  <c r="W101" i="4"/>
  <c r="U101" i="4"/>
  <c r="V101" i="4" s="1"/>
  <c r="T101" i="4"/>
  <c r="R101" i="4"/>
  <c r="N101" i="4"/>
  <c r="M101" i="4"/>
  <c r="F101" i="4"/>
  <c r="E101" i="4"/>
  <c r="AI100" i="4"/>
  <c r="W100" i="4"/>
  <c r="U100" i="4"/>
  <c r="V100" i="4" s="1"/>
  <c r="T100" i="4"/>
  <c r="R100" i="4"/>
  <c r="N100" i="4"/>
  <c r="M100" i="4"/>
  <c r="F100" i="4"/>
  <c r="E100" i="4"/>
  <c r="AI97" i="4"/>
  <c r="W97" i="4"/>
  <c r="U97" i="4"/>
  <c r="V97" i="4" s="1"/>
  <c r="N97" i="4"/>
  <c r="M97" i="4"/>
  <c r="F97" i="4"/>
  <c r="E97" i="4"/>
  <c r="AI96" i="4"/>
  <c r="W96" i="4"/>
  <c r="U96" i="4"/>
  <c r="V96" i="4" s="1"/>
  <c r="N96" i="4"/>
  <c r="M96" i="4"/>
  <c r="F96" i="4"/>
  <c r="E96" i="4"/>
  <c r="G96" i="4" s="1"/>
  <c r="AJ95" i="4"/>
  <c r="AI95" i="4"/>
  <c r="AK95" i="4" s="1"/>
  <c r="W95" i="4"/>
  <c r="U95" i="4"/>
  <c r="V95" i="4" s="1"/>
  <c r="N95" i="4"/>
  <c r="M95" i="4"/>
  <c r="F95" i="4"/>
  <c r="E95" i="4"/>
  <c r="AI94" i="4"/>
  <c r="W94" i="4"/>
  <c r="U94" i="4"/>
  <c r="V94" i="4" s="1"/>
  <c r="N94" i="4"/>
  <c r="M94" i="4"/>
  <c r="F94" i="4"/>
  <c r="E94" i="4"/>
  <c r="AI93" i="4"/>
  <c r="W93" i="4"/>
  <c r="U93" i="4"/>
  <c r="V93" i="4" s="1"/>
  <c r="N93" i="4"/>
  <c r="M93" i="4"/>
  <c r="F93" i="4"/>
  <c r="E93" i="4"/>
  <c r="G93" i="4" s="1"/>
  <c r="AI92" i="4"/>
  <c r="W92" i="4"/>
  <c r="U92" i="4"/>
  <c r="V92" i="4" s="1"/>
  <c r="N92" i="4"/>
  <c r="M92" i="4"/>
  <c r="F92" i="4"/>
  <c r="E92" i="4"/>
  <c r="AI91" i="4"/>
  <c r="AK91" i="4" s="1"/>
  <c r="W91" i="4"/>
  <c r="U91" i="4"/>
  <c r="V91" i="4" s="1"/>
  <c r="N91" i="4"/>
  <c r="M91" i="4"/>
  <c r="F91" i="4"/>
  <c r="E91" i="4"/>
  <c r="AI90" i="4"/>
  <c r="AJ90" i="4" s="1"/>
  <c r="W90" i="4"/>
  <c r="U90" i="4"/>
  <c r="V90" i="4" s="1"/>
  <c r="N90" i="4"/>
  <c r="M90" i="4"/>
  <c r="F90" i="4"/>
  <c r="E90" i="4"/>
  <c r="AL89" i="4"/>
  <c r="AI89" i="4"/>
  <c r="AJ89" i="4" s="1"/>
  <c r="W89" i="4"/>
  <c r="U89" i="4"/>
  <c r="V89" i="4" s="1"/>
  <c r="N89" i="4"/>
  <c r="M89" i="4"/>
  <c r="F89" i="4"/>
  <c r="E89" i="4"/>
  <c r="AI88" i="4"/>
  <c r="W88" i="4"/>
  <c r="U88" i="4"/>
  <c r="V88" i="4" s="1"/>
  <c r="N88" i="4"/>
  <c r="M88" i="4"/>
  <c r="F88" i="4"/>
  <c r="E88" i="4"/>
  <c r="AK85" i="4"/>
  <c r="AI85" i="4"/>
  <c r="AJ85" i="4" s="1"/>
  <c r="W85" i="4"/>
  <c r="U85" i="4"/>
  <c r="V85" i="4" s="1"/>
  <c r="T85" i="4"/>
  <c r="R85" i="4"/>
  <c r="N85" i="4"/>
  <c r="M85" i="4"/>
  <c r="F85" i="4"/>
  <c r="E85" i="4"/>
  <c r="AL84" i="4"/>
  <c r="AI84" i="4"/>
  <c r="AK84" i="4" s="1"/>
  <c r="W84" i="4"/>
  <c r="U84" i="4"/>
  <c r="V84" i="4" s="1"/>
  <c r="T84" i="4"/>
  <c r="R84" i="4"/>
  <c r="N84" i="4"/>
  <c r="M84" i="4"/>
  <c r="F84" i="4"/>
  <c r="E84" i="4"/>
  <c r="G84" i="4" s="1"/>
  <c r="AI83" i="4"/>
  <c r="W83" i="4"/>
  <c r="U83" i="4"/>
  <c r="V83" i="4" s="1"/>
  <c r="T83" i="4"/>
  <c r="R83" i="4"/>
  <c r="N83" i="4"/>
  <c r="M83" i="4"/>
  <c r="F83" i="4"/>
  <c r="E83" i="4"/>
  <c r="AI82" i="4"/>
  <c r="W82" i="4"/>
  <c r="U82" i="4"/>
  <c r="V82" i="4" s="1"/>
  <c r="T82" i="4"/>
  <c r="R82" i="4"/>
  <c r="N82" i="4"/>
  <c r="M82" i="4"/>
  <c r="F82" i="4"/>
  <c r="E82" i="4"/>
  <c r="AI81" i="4"/>
  <c r="W81" i="4"/>
  <c r="U81" i="4"/>
  <c r="V81" i="4" s="1"/>
  <c r="T81" i="4"/>
  <c r="R81" i="4"/>
  <c r="N81" i="4"/>
  <c r="M81" i="4"/>
  <c r="F81" i="4"/>
  <c r="E81" i="4"/>
  <c r="AI80" i="4"/>
  <c r="W80" i="4"/>
  <c r="U80" i="4"/>
  <c r="V80" i="4" s="1"/>
  <c r="T80" i="4"/>
  <c r="R80" i="4"/>
  <c r="N80" i="4"/>
  <c r="M80" i="4"/>
  <c r="F80" i="4"/>
  <c r="E80" i="4"/>
  <c r="AI79" i="4"/>
  <c r="W79" i="4"/>
  <c r="U79" i="4"/>
  <c r="V79" i="4" s="1"/>
  <c r="T79" i="4"/>
  <c r="R79" i="4"/>
  <c r="N79" i="4"/>
  <c r="M79" i="4"/>
  <c r="F79" i="4"/>
  <c r="E79" i="4"/>
  <c r="AI78" i="4"/>
  <c r="W78" i="4"/>
  <c r="U78" i="4"/>
  <c r="V78" i="4" s="1"/>
  <c r="T78" i="4"/>
  <c r="R78" i="4"/>
  <c r="N78" i="4"/>
  <c r="M78" i="4"/>
  <c r="F78" i="4"/>
  <c r="E78" i="4"/>
  <c r="AI77" i="4"/>
  <c r="W77" i="4"/>
  <c r="U77" i="4"/>
  <c r="V77" i="4" s="1"/>
  <c r="T77" i="4"/>
  <c r="R77" i="4"/>
  <c r="N77" i="4"/>
  <c r="M77" i="4"/>
  <c r="F77" i="4"/>
  <c r="E77" i="4"/>
  <c r="AI76" i="4"/>
  <c r="W76" i="4"/>
  <c r="U76" i="4"/>
  <c r="V76" i="4" s="1"/>
  <c r="T76" i="4"/>
  <c r="R76" i="4"/>
  <c r="N76" i="4"/>
  <c r="M76" i="4"/>
  <c r="F76" i="4"/>
  <c r="E76" i="4"/>
  <c r="AI73" i="4"/>
  <c r="AK73" i="4" s="1"/>
  <c r="W73" i="4"/>
  <c r="U73" i="4"/>
  <c r="V73" i="4" s="1"/>
  <c r="T73" i="4"/>
  <c r="R73" i="4"/>
  <c r="N73" i="4"/>
  <c r="M73" i="4"/>
  <c r="F73" i="4"/>
  <c r="E73" i="4"/>
  <c r="AI72" i="4"/>
  <c r="W72" i="4"/>
  <c r="U72" i="4"/>
  <c r="V72" i="4" s="1"/>
  <c r="T72" i="4"/>
  <c r="R72" i="4"/>
  <c r="N72" i="4"/>
  <c r="M72" i="4"/>
  <c r="F72" i="4"/>
  <c r="E72" i="4"/>
  <c r="AI71" i="4"/>
  <c r="W71" i="4"/>
  <c r="U71" i="4"/>
  <c r="V71" i="4" s="1"/>
  <c r="T71" i="4"/>
  <c r="R71" i="4"/>
  <c r="N71" i="4"/>
  <c r="M71" i="4"/>
  <c r="F71" i="4"/>
  <c r="E71" i="4"/>
  <c r="AI70" i="4"/>
  <c r="W70" i="4"/>
  <c r="U70" i="4"/>
  <c r="V70" i="4" s="1"/>
  <c r="T70" i="4"/>
  <c r="R70" i="4"/>
  <c r="N70" i="4"/>
  <c r="M70" i="4"/>
  <c r="F70" i="4"/>
  <c r="E70" i="4"/>
  <c r="AI69" i="4"/>
  <c r="W69" i="4"/>
  <c r="U69" i="4"/>
  <c r="V69" i="4" s="1"/>
  <c r="T69" i="4"/>
  <c r="R69" i="4"/>
  <c r="N69" i="4"/>
  <c r="M69" i="4"/>
  <c r="F69" i="4"/>
  <c r="E69" i="4"/>
  <c r="AI68" i="4"/>
  <c r="W68" i="4"/>
  <c r="U68" i="4"/>
  <c r="V68" i="4" s="1"/>
  <c r="T68" i="4"/>
  <c r="R68" i="4"/>
  <c r="N68" i="4"/>
  <c r="M68" i="4"/>
  <c r="F68" i="4"/>
  <c r="E68" i="4"/>
  <c r="AI67" i="4"/>
  <c r="AK67" i="4" s="1"/>
  <c r="W67" i="4"/>
  <c r="U67" i="4"/>
  <c r="V67" i="4" s="1"/>
  <c r="T67" i="4"/>
  <c r="R67" i="4"/>
  <c r="N67" i="4"/>
  <c r="M67" i="4"/>
  <c r="F67" i="4"/>
  <c r="E67" i="4"/>
  <c r="AI66" i="4"/>
  <c r="AK66" i="4" s="1"/>
  <c r="W66" i="4"/>
  <c r="U66" i="4"/>
  <c r="V66" i="4" s="1"/>
  <c r="T66" i="4"/>
  <c r="R66" i="4"/>
  <c r="N66" i="4"/>
  <c r="M66" i="4"/>
  <c r="F66" i="4"/>
  <c r="E66" i="4"/>
  <c r="G66" i="4" s="1"/>
  <c r="AJ65" i="4"/>
  <c r="AI65" i="4"/>
  <c r="AL65" i="4" s="1"/>
  <c r="W65" i="4"/>
  <c r="U65" i="4"/>
  <c r="V65" i="4" s="1"/>
  <c r="T65" i="4"/>
  <c r="R65" i="4"/>
  <c r="N65" i="4"/>
  <c r="M65" i="4"/>
  <c r="F65" i="4"/>
  <c r="E65" i="4"/>
  <c r="A65" i="4"/>
  <c r="A77" i="4" s="1"/>
  <c r="A89" i="4" s="1"/>
  <c r="A101" i="4" s="1"/>
  <c r="A113" i="4" s="1"/>
  <c r="A125" i="4" s="1"/>
  <c r="A137" i="4" s="1"/>
  <c r="A149" i="4" s="1"/>
  <c r="A161" i="4" s="1"/>
  <c r="A173" i="4" s="1"/>
  <c r="A185" i="4" s="1"/>
  <c r="A197" i="4" s="1"/>
  <c r="A209" i="4" s="1"/>
  <c r="A221" i="4" s="1"/>
  <c r="A233" i="4" s="1"/>
  <c r="A245" i="4" s="1"/>
  <c r="A257" i="4" s="1"/>
  <c r="A269" i="4" s="1"/>
  <c r="A281" i="4" s="1"/>
  <c r="A293" i="4" s="1"/>
  <c r="A305" i="4" s="1"/>
  <c r="A317" i="4" s="1"/>
  <c r="A329" i="4" s="1"/>
  <c r="A341" i="4" s="1"/>
  <c r="A353" i="4" s="1"/>
  <c r="A365" i="4" s="1"/>
  <c r="A377" i="4" s="1"/>
  <c r="A389" i="4" s="1"/>
  <c r="A401" i="4" s="1"/>
  <c r="A413" i="4" s="1"/>
  <c r="A425" i="4" s="1"/>
  <c r="A437" i="4" s="1"/>
  <c r="A449" i="4" s="1"/>
  <c r="AI64" i="4"/>
  <c r="W64" i="4"/>
  <c r="U64" i="4"/>
  <c r="V64" i="4" s="1"/>
  <c r="T64" i="4"/>
  <c r="R64" i="4"/>
  <c r="N64" i="4"/>
  <c r="M64" i="4"/>
  <c r="F64" i="4"/>
  <c r="E64" i="4"/>
  <c r="AI61" i="4"/>
  <c r="AK61" i="4" s="1"/>
  <c r="W61" i="4"/>
  <c r="U61" i="4"/>
  <c r="V61" i="4" s="1"/>
  <c r="T61" i="4"/>
  <c r="R61" i="4"/>
  <c r="N61" i="4"/>
  <c r="M61" i="4"/>
  <c r="F61" i="4"/>
  <c r="E61" i="4"/>
  <c r="AL60" i="4"/>
  <c r="AK60" i="4"/>
  <c r="AJ60" i="4"/>
  <c r="AI60" i="4"/>
  <c r="W60" i="4"/>
  <c r="U60" i="4"/>
  <c r="V60" i="4" s="1"/>
  <c r="T60" i="4"/>
  <c r="R60" i="4"/>
  <c r="N60" i="4"/>
  <c r="M60" i="4"/>
  <c r="F60" i="4"/>
  <c r="E60" i="4"/>
  <c r="AK59" i="4"/>
  <c r="AI59" i="4"/>
  <c r="W59" i="4"/>
  <c r="U59" i="4"/>
  <c r="V59" i="4" s="1"/>
  <c r="T59" i="4"/>
  <c r="R59" i="4"/>
  <c r="N59" i="4"/>
  <c r="M59" i="4"/>
  <c r="F59" i="4"/>
  <c r="E59" i="4"/>
  <c r="G59" i="4" s="1"/>
  <c r="AL58" i="4"/>
  <c r="AI58" i="4"/>
  <c r="AK58" i="4" s="1"/>
  <c r="W58" i="4"/>
  <c r="U58" i="4"/>
  <c r="V58" i="4" s="1"/>
  <c r="T58" i="4"/>
  <c r="R58" i="4"/>
  <c r="N58" i="4"/>
  <c r="M58" i="4"/>
  <c r="F58" i="4"/>
  <c r="E58" i="4"/>
  <c r="AJ57" i="4"/>
  <c r="AI57" i="4"/>
  <c r="AL57" i="4" s="1"/>
  <c r="W57" i="4"/>
  <c r="U57" i="4"/>
  <c r="V57" i="4" s="1"/>
  <c r="T57" i="4"/>
  <c r="R57" i="4"/>
  <c r="N57" i="4"/>
  <c r="M57" i="4"/>
  <c r="F57" i="4"/>
  <c r="E57" i="4"/>
  <c r="AK56" i="4"/>
  <c r="AI56" i="4"/>
  <c r="W56" i="4"/>
  <c r="U56" i="4"/>
  <c r="V56" i="4" s="1"/>
  <c r="T56" i="4"/>
  <c r="R56" i="4"/>
  <c r="N56" i="4"/>
  <c r="M56" i="4"/>
  <c r="F56" i="4"/>
  <c r="E56" i="4"/>
  <c r="AL55" i="4"/>
  <c r="AI55" i="4"/>
  <c r="AK55" i="4" s="1"/>
  <c r="W55" i="4"/>
  <c r="U55" i="4"/>
  <c r="V55" i="4" s="1"/>
  <c r="T55" i="4"/>
  <c r="R55" i="4"/>
  <c r="N55" i="4"/>
  <c r="M55" i="4"/>
  <c r="F55" i="4"/>
  <c r="E55" i="4"/>
  <c r="G55" i="4" s="1"/>
  <c r="AI54" i="4"/>
  <c r="W54" i="4"/>
  <c r="U54" i="4"/>
  <c r="V54" i="4" s="1"/>
  <c r="T54" i="4"/>
  <c r="R54" i="4"/>
  <c r="N54" i="4"/>
  <c r="M54" i="4"/>
  <c r="F54" i="4"/>
  <c r="E54" i="4"/>
  <c r="G54" i="4" s="1"/>
  <c r="AI53" i="4"/>
  <c r="W53" i="4"/>
  <c r="U53" i="4"/>
  <c r="V53" i="4" s="1"/>
  <c r="T53" i="4"/>
  <c r="R53" i="4"/>
  <c r="N53" i="4"/>
  <c r="M53" i="4"/>
  <c r="F53" i="4"/>
  <c r="E53" i="4"/>
  <c r="AI52" i="4"/>
  <c r="AK52" i="4" s="1"/>
  <c r="W52" i="4"/>
  <c r="U52" i="4"/>
  <c r="V52" i="4" s="1"/>
  <c r="T52" i="4"/>
  <c r="R52" i="4"/>
  <c r="N52" i="4"/>
  <c r="M52" i="4"/>
  <c r="F52" i="4"/>
  <c r="E52" i="4"/>
  <c r="AI49" i="4"/>
  <c r="W49" i="4"/>
  <c r="U49" i="4"/>
  <c r="V49" i="4" s="1"/>
  <c r="T49" i="4"/>
  <c r="R49" i="4"/>
  <c r="N49" i="4"/>
  <c r="M49" i="4"/>
  <c r="F49" i="4"/>
  <c r="E49" i="4"/>
  <c r="A49" i="4"/>
  <c r="A61" i="4" s="1"/>
  <c r="A73" i="4" s="1"/>
  <c r="A85" i="4" s="1"/>
  <c r="A97" i="4" s="1"/>
  <c r="A109" i="4" s="1"/>
  <c r="A121" i="4" s="1"/>
  <c r="A133" i="4" s="1"/>
  <c r="A145" i="4" s="1"/>
  <c r="A157" i="4" s="1"/>
  <c r="A169" i="4" s="1"/>
  <c r="A181" i="4" s="1"/>
  <c r="A193" i="4" s="1"/>
  <c r="A205" i="4" s="1"/>
  <c r="A217" i="4" s="1"/>
  <c r="A229" i="4" s="1"/>
  <c r="A241" i="4" s="1"/>
  <c r="A253" i="4" s="1"/>
  <c r="A265" i="4" s="1"/>
  <c r="A277" i="4" s="1"/>
  <c r="A289" i="4" s="1"/>
  <c r="A301" i="4" s="1"/>
  <c r="A313" i="4" s="1"/>
  <c r="A325" i="4" s="1"/>
  <c r="A337" i="4" s="1"/>
  <c r="A349" i="4" s="1"/>
  <c r="A361" i="4" s="1"/>
  <c r="A373" i="4" s="1"/>
  <c r="A385" i="4" s="1"/>
  <c r="A397" i="4" s="1"/>
  <c r="A409" i="4" s="1"/>
  <c r="A421" i="4" s="1"/>
  <c r="A433" i="4" s="1"/>
  <c r="A445" i="4" s="1"/>
  <c r="A457" i="4" s="1"/>
  <c r="AI48" i="4"/>
  <c r="W48" i="4"/>
  <c r="U48" i="4"/>
  <c r="V48" i="4" s="1"/>
  <c r="T48" i="4"/>
  <c r="R48" i="4"/>
  <c r="N48" i="4"/>
  <c r="M48" i="4"/>
  <c r="F48" i="4"/>
  <c r="E48" i="4"/>
  <c r="AI47" i="4"/>
  <c r="W47" i="4"/>
  <c r="U47" i="4"/>
  <c r="V47" i="4" s="1"/>
  <c r="T47" i="4"/>
  <c r="R47" i="4"/>
  <c r="N47" i="4"/>
  <c r="M47" i="4"/>
  <c r="F47" i="4"/>
  <c r="E47" i="4"/>
  <c r="AI46" i="4"/>
  <c r="AK46" i="4" s="1"/>
  <c r="W46" i="4"/>
  <c r="U46" i="4"/>
  <c r="V46" i="4" s="1"/>
  <c r="T46" i="4"/>
  <c r="R46" i="4"/>
  <c r="N46" i="4"/>
  <c r="M46" i="4"/>
  <c r="F46" i="4"/>
  <c r="E46" i="4"/>
  <c r="AI45" i="4"/>
  <c r="AK45" i="4" s="1"/>
  <c r="W45" i="4"/>
  <c r="U45" i="4"/>
  <c r="V45" i="4" s="1"/>
  <c r="T45" i="4"/>
  <c r="R45" i="4"/>
  <c r="N45" i="4"/>
  <c r="M45" i="4"/>
  <c r="F45" i="4"/>
  <c r="E45" i="4"/>
  <c r="A45" i="4"/>
  <c r="A57" i="4" s="1"/>
  <c r="A69" i="4" s="1"/>
  <c r="A81" i="4" s="1"/>
  <c r="A93" i="4" s="1"/>
  <c r="A105" i="4" s="1"/>
  <c r="A117" i="4" s="1"/>
  <c r="A129" i="4" s="1"/>
  <c r="A141" i="4" s="1"/>
  <c r="A153" i="4" s="1"/>
  <c r="A165" i="4" s="1"/>
  <c r="A177" i="4" s="1"/>
  <c r="A189" i="4" s="1"/>
  <c r="A201" i="4" s="1"/>
  <c r="A213" i="4" s="1"/>
  <c r="A225" i="4" s="1"/>
  <c r="A237" i="4" s="1"/>
  <c r="A249" i="4" s="1"/>
  <c r="A261" i="4" s="1"/>
  <c r="A273" i="4" s="1"/>
  <c r="A285" i="4" s="1"/>
  <c r="A297" i="4" s="1"/>
  <c r="A309" i="4" s="1"/>
  <c r="A321" i="4" s="1"/>
  <c r="A333" i="4" s="1"/>
  <c r="A345" i="4" s="1"/>
  <c r="A357" i="4" s="1"/>
  <c r="A369" i="4" s="1"/>
  <c r="A381" i="4" s="1"/>
  <c r="A393" i="4" s="1"/>
  <c r="A405" i="4" s="1"/>
  <c r="A417" i="4" s="1"/>
  <c r="A429" i="4" s="1"/>
  <c r="A441" i="4" s="1"/>
  <c r="A453" i="4" s="1"/>
  <c r="AK44" i="4"/>
  <c r="AJ44" i="4"/>
  <c r="AI44" i="4"/>
  <c r="AL44" i="4" s="1"/>
  <c r="W44" i="4"/>
  <c r="U44" i="4"/>
  <c r="V44" i="4" s="1"/>
  <c r="T44" i="4"/>
  <c r="R44" i="4"/>
  <c r="N44" i="4"/>
  <c r="M44" i="4"/>
  <c r="F44" i="4"/>
  <c r="E44" i="4"/>
  <c r="A44" i="4"/>
  <c r="A56" i="4" s="1"/>
  <c r="A68" i="4" s="1"/>
  <c r="A80" i="4" s="1"/>
  <c r="A92" i="4" s="1"/>
  <c r="A104" i="4" s="1"/>
  <c r="A116" i="4" s="1"/>
  <c r="A128" i="4" s="1"/>
  <c r="A140" i="4" s="1"/>
  <c r="A152" i="4" s="1"/>
  <c r="A164" i="4" s="1"/>
  <c r="A176" i="4" s="1"/>
  <c r="A188" i="4" s="1"/>
  <c r="A200" i="4" s="1"/>
  <c r="A212" i="4" s="1"/>
  <c r="A224" i="4" s="1"/>
  <c r="A236" i="4" s="1"/>
  <c r="A248" i="4" s="1"/>
  <c r="A260" i="4" s="1"/>
  <c r="A272" i="4" s="1"/>
  <c r="A284" i="4" s="1"/>
  <c r="A296" i="4" s="1"/>
  <c r="A308" i="4" s="1"/>
  <c r="A320" i="4" s="1"/>
  <c r="A332" i="4" s="1"/>
  <c r="A344" i="4" s="1"/>
  <c r="A356" i="4" s="1"/>
  <c r="A368" i="4" s="1"/>
  <c r="A380" i="4" s="1"/>
  <c r="A392" i="4" s="1"/>
  <c r="A404" i="4" s="1"/>
  <c r="A416" i="4" s="1"/>
  <c r="A428" i="4" s="1"/>
  <c r="A440" i="4" s="1"/>
  <c r="A452" i="4" s="1"/>
  <c r="AI43" i="4"/>
  <c r="AK43" i="4" s="1"/>
  <c r="W43" i="4"/>
  <c r="U43" i="4"/>
  <c r="V43" i="4" s="1"/>
  <c r="T43" i="4"/>
  <c r="R43" i="4"/>
  <c r="N43" i="4"/>
  <c r="M43" i="4"/>
  <c r="F43" i="4"/>
  <c r="E43" i="4"/>
  <c r="G43" i="4" s="1"/>
  <c r="AI42" i="4"/>
  <c r="W42" i="4"/>
  <c r="U42" i="4"/>
  <c r="V42" i="4" s="1"/>
  <c r="T42" i="4"/>
  <c r="R42" i="4"/>
  <c r="N42" i="4"/>
  <c r="M42" i="4"/>
  <c r="F42" i="4"/>
  <c r="E42" i="4"/>
  <c r="AI41" i="4"/>
  <c r="AK41" i="4" s="1"/>
  <c r="W41" i="4"/>
  <c r="U41" i="4"/>
  <c r="V41" i="4" s="1"/>
  <c r="T41" i="4"/>
  <c r="R41" i="4"/>
  <c r="N41" i="4"/>
  <c r="M41" i="4"/>
  <c r="F41" i="4"/>
  <c r="E41" i="4"/>
  <c r="G41" i="4" s="1"/>
  <c r="AI40" i="4"/>
  <c r="W40" i="4"/>
  <c r="U40" i="4"/>
  <c r="V40" i="4" s="1"/>
  <c r="T40" i="4"/>
  <c r="R40" i="4"/>
  <c r="N40" i="4"/>
  <c r="M40" i="4"/>
  <c r="F40" i="4"/>
  <c r="E40" i="4"/>
  <c r="AI37" i="4"/>
  <c r="W37" i="4"/>
  <c r="U37" i="4"/>
  <c r="V37" i="4" s="1"/>
  <c r="T37" i="4"/>
  <c r="R37" i="4"/>
  <c r="N37" i="4"/>
  <c r="M37" i="4"/>
  <c r="F37" i="4"/>
  <c r="E37" i="4"/>
  <c r="AI36" i="4"/>
  <c r="W36" i="4"/>
  <c r="U36" i="4"/>
  <c r="V36" i="4" s="1"/>
  <c r="T36" i="4"/>
  <c r="R36" i="4"/>
  <c r="N36" i="4"/>
  <c r="M36" i="4"/>
  <c r="F36" i="4"/>
  <c r="E36" i="4"/>
  <c r="G36" i="4" s="1"/>
  <c r="AI35" i="4"/>
  <c r="AK35" i="4" s="1"/>
  <c r="W35" i="4"/>
  <c r="U35" i="4"/>
  <c r="V35" i="4" s="1"/>
  <c r="T35" i="4"/>
  <c r="R35" i="4"/>
  <c r="N35" i="4"/>
  <c r="M35" i="4"/>
  <c r="F35" i="4"/>
  <c r="E35" i="4"/>
  <c r="AI34" i="4"/>
  <c r="AK34" i="4" s="1"/>
  <c r="W34" i="4"/>
  <c r="U34" i="4"/>
  <c r="V34" i="4" s="1"/>
  <c r="T34" i="4"/>
  <c r="R34" i="4"/>
  <c r="N34" i="4"/>
  <c r="M34" i="4"/>
  <c r="F34" i="4"/>
  <c r="E34" i="4"/>
  <c r="AK33" i="4"/>
  <c r="AJ33" i="4"/>
  <c r="AI33" i="4"/>
  <c r="AL33" i="4" s="1"/>
  <c r="W33" i="4"/>
  <c r="U33" i="4"/>
  <c r="V33" i="4" s="1"/>
  <c r="T33" i="4"/>
  <c r="R33" i="4"/>
  <c r="N33" i="4"/>
  <c r="M33" i="4"/>
  <c r="F33" i="4"/>
  <c r="E33" i="4"/>
  <c r="A33" i="4"/>
  <c r="AI32" i="4"/>
  <c r="W32" i="4"/>
  <c r="U32" i="4"/>
  <c r="V32" i="4" s="1"/>
  <c r="T32" i="4"/>
  <c r="R32" i="4"/>
  <c r="N32" i="4"/>
  <c r="M32" i="4"/>
  <c r="F32" i="4"/>
  <c r="E32" i="4"/>
  <c r="G32" i="4" s="1"/>
  <c r="AI31" i="4"/>
  <c r="AL31" i="4" s="1"/>
  <c r="W31" i="4"/>
  <c r="U31" i="4"/>
  <c r="V31" i="4" s="1"/>
  <c r="T31" i="4"/>
  <c r="R31" i="4"/>
  <c r="N31" i="4"/>
  <c r="M31" i="4"/>
  <c r="F31" i="4"/>
  <c r="E31" i="4"/>
  <c r="G31" i="4" s="1"/>
  <c r="A31" i="4"/>
  <c r="A43" i="4" s="1"/>
  <c r="A55" i="4" s="1"/>
  <c r="A67" i="4" s="1"/>
  <c r="A79" i="4" s="1"/>
  <c r="A91" i="4" s="1"/>
  <c r="A103" i="4" s="1"/>
  <c r="A115" i="4" s="1"/>
  <c r="A127" i="4" s="1"/>
  <c r="A139" i="4" s="1"/>
  <c r="A151" i="4" s="1"/>
  <c r="A163" i="4" s="1"/>
  <c r="A175" i="4" s="1"/>
  <c r="A187" i="4" s="1"/>
  <c r="A199" i="4" s="1"/>
  <c r="A211" i="4" s="1"/>
  <c r="A223" i="4" s="1"/>
  <c r="A235" i="4" s="1"/>
  <c r="A247" i="4" s="1"/>
  <c r="A259" i="4" s="1"/>
  <c r="A271" i="4" s="1"/>
  <c r="A283" i="4" s="1"/>
  <c r="A295" i="4" s="1"/>
  <c r="A307" i="4" s="1"/>
  <c r="A319" i="4" s="1"/>
  <c r="A331" i="4" s="1"/>
  <c r="A343" i="4" s="1"/>
  <c r="A355" i="4" s="1"/>
  <c r="A367" i="4" s="1"/>
  <c r="A379" i="4" s="1"/>
  <c r="A391" i="4" s="1"/>
  <c r="A403" i="4" s="1"/>
  <c r="A415" i="4" s="1"/>
  <c r="A427" i="4" s="1"/>
  <c r="A439" i="4" s="1"/>
  <c r="A451" i="4" s="1"/>
  <c r="AL30" i="4"/>
  <c r="AI30" i="4"/>
  <c r="AK30" i="4" s="1"/>
  <c r="W30" i="4"/>
  <c r="U30" i="4"/>
  <c r="V30" i="4" s="1"/>
  <c r="T30" i="4"/>
  <c r="R30" i="4"/>
  <c r="N30" i="4"/>
  <c r="M30" i="4"/>
  <c r="F30" i="4"/>
  <c r="E30" i="4"/>
  <c r="A30" i="4"/>
  <c r="A42" i="4" s="1"/>
  <c r="A54" i="4" s="1"/>
  <c r="A66" i="4" s="1"/>
  <c r="A78" i="4" s="1"/>
  <c r="A90" i="4" s="1"/>
  <c r="A102" i="4" s="1"/>
  <c r="A114" i="4" s="1"/>
  <c r="A126" i="4" s="1"/>
  <c r="A138" i="4" s="1"/>
  <c r="A150" i="4" s="1"/>
  <c r="A162" i="4" s="1"/>
  <c r="A174" i="4" s="1"/>
  <c r="A186" i="4" s="1"/>
  <c r="A198" i="4" s="1"/>
  <c r="A210" i="4" s="1"/>
  <c r="A222" i="4" s="1"/>
  <c r="A234" i="4" s="1"/>
  <c r="A246" i="4" s="1"/>
  <c r="A258" i="4" s="1"/>
  <c r="A270" i="4" s="1"/>
  <c r="A282" i="4" s="1"/>
  <c r="A294" i="4" s="1"/>
  <c r="A306" i="4" s="1"/>
  <c r="A318" i="4" s="1"/>
  <c r="A330" i="4" s="1"/>
  <c r="A342" i="4" s="1"/>
  <c r="A354" i="4" s="1"/>
  <c r="A366" i="4" s="1"/>
  <c r="A378" i="4" s="1"/>
  <c r="A390" i="4" s="1"/>
  <c r="A402" i="4" s="1"/>
  <c r="A414" i="4" s="1"/>
  <c r="A426" i="4" s="1"/>
  <c r="A438" i="4" s="1"/>
  <c r="A450" i="4" s="1"/>
  <c r="AI29" i="4"/>
  <c r="W29" i="4"/>
  <c r="U29" i="4"/>
  <c r="V29" i="4" s="1"/>
  <c r="T29" i="4"/>
  <c r="R29" i="4"/>
  <c r="N29" i="4"/>
  <c r="M29" i="4"/>
  <c r="F29" i="4"/>
  <c r="E29" i="4"/>
  <c r="A29" i="4"/>
  <c r="A41" i="4" s="1"/>
  <c r="A53" i="4" s="1"/>
  <c r="AK28" i="4"/>
  <c r="AJ28" i="4"/>
  <c r="AI28" i="4"/>
  <c r="AL28" i="4" s="1"/>
  <c r="W28" i="4"/>
  <c r="U28" i="4"/>
  <c r="V28" i="4" s="1"/>
  <c r="T28" i="4"/>
  <c r="R28" i="4"/>
  <c r="N28" i="4"/>
  <c r="M28" i="4"/>
  <c r="F28" i="4"/>
  <c r="E28" i="4"/>
  <c r="A28" i="4"/>
  <c r="A40" i="4" s="1"/>
  <c r="A52" i="4" s="1"/>
  <c r="A64" i="4" s="1"/>
  <c r="A76" i="4" s="1"/>
  <c r="A88" i="4" s="1"/>
  <c r="A100" i="4" s="1"/>
  <c r="A112" i="4" s="1"/>
  <c r="A124" i="4" s="1"/>
  <c r="A136" i="4" s="1"/>
  <c r="A148" i="4" s="1"/>
  <c r="A160" i="4" s="1"/>
  <c r="A172" i="4" s="1"/>
  <c r="A184" i="4" s="1"/>
  <c r="A196" i="4" s="1"/>
  <c r="A208" i="4" s="1"/>
  <c r="A220" i="4" s="1"/>
  <c r="A232" i="4" s="1"/>
  <c r="A244" i="4" s="1"/>
  <c r="A256" i="4" s="1"/>
  <c r="A268" i="4" s="1"/>
  <c r="A280" i="4" s="1"/>
  <c r="A292" i="4" s="1"/>
  <c r="A304" i="4" s="1"/>
  <c r="A316" i="4" s="1"/>
  <c r="A328" i="4" s="1"/>
  <c r="A340" i="4" s="1"/>
  <c r="A352" i="4" s="1"/>
  <c r="A364" i="4" s="1"/>
  <c r="A376" i="4" s="1"/>
  <c r="A388" i="4" s="1"/>
  <c r="A400" i="4" s="1"/>
  <c r="A412" i="4" s="1"/>
  <c r="A424" i="4" s="1"/>
  <c r="A436" i="4" s="1"/>
  <c r="A448" i="4" s="1"/>
  <c r="AI25" i="4"/>
  <c r="W25" i="4"/>
  <c r="U25" i="4"/>
  <c r="V25" i="4" s="1"/>
  <c r="T25" i="4"/>
  <c r="R25" i="4"/>
  <c r="N25" i="4"/>
  <c r="M25" i="4"/>
  <c r="F25" i="4"/>
  <c r="E25" i="4"/>
  <c r="A25" i="4"/>
  <c r="A37" i="4" s="1"/>
  <c r="AI24" i="4"/>
  <c r="AL24" i="4" s="1"/>
  <c r="W24" i="4"/>
  <c r="U24" i="4"/>
  <c r="V24" i="4" s="1"/>
  <c r="T24" i="4"/>
  <c r="R24" i="4"/>
  <c r="N24" i="4"/>
  <c r="M24" i="4"/>
  <c r="F24" i="4"/>
  <c r="E24" i="4"/>
  <c r="G24" i="4" s="1"/>
  <c r="A24" i="4"/>
  <c r="A36" i="4" s="1"/>
  <c r="A48" i="4" s="1"/>
  <c r="A60" i="4" s="1"/>
  <c r="A72" i="4" s="1"/>
  <c r="A84" i="4" s="1"/>
  <c r="A96" i="4" s="1"/>
  <c r="A108" i="4" s="1"/>
  <c r="A120" i="4" s="1"/>
  <c r="A132" i="4" s="1"/>
  <c r="A144" i="4" s="1"/>
  <c r="A156" i="4" s="1"/>
  <c r="A168" i="4" s="1"/>
  <c r="A180" i="4" s="1"/>
  <c r="A192" i="4" s="1"/>
  <c r="A204" i="4" s="1"/>
  <c r="A216" i="4" s="1"/>
  <c r="A228" i="4" s="1"/>
  <c r="A240" i="4" s="1"/>
  <c r="A252" i="4" s="1"/>
  <c r="A264" i="4" s="1"/>
  <c r="A276" i="4" s="1"/>
  <c r="A288" i="4" s="1"/>
  <c r="A300" i="4" s="1"/>
  <c r="A312" i="4" s="1"/>
  <c r="A324" i="4" s="1"/>
  <c r="A336" i="4" s="1"/>
  <c r="A348" i="4" s="1"/>
  <c r="A360" i="4" s="1"/>
  <c r="A372" i="4" s="1"/>
  <c r="A384" i="4" s="1"/>
  <c r="A396" i="4" s="1"/>
  <c r="A408" i="4" s="1"/>
  <c r="A420" i="4" s="1"/>
  <c r="A432" i="4" s="1"/>
  <c r="A444" i="4" s="1"/>
  <c r="A456" i="4" s="1"/>
  <c r="AL23" i="4"/>
  <c r="AI23" i="4"/>
  <c r="AK23" i="4" s="1"/>
  <c r="W23" i="4"/>
  <c r="U23" i="4"/>
  <c r="V23" i="4" s="1"/>
  <c r="T23" i="4"/>
  <c r="R23" i="4"/>
  <c r="N23" i="4"/>
  <c r="M23" i="4"/>
  <c r="F23" i="4"/>
  <c r="E23" i="4"/>
  <c r="A23" i="4"/>
  <c r="A35" i="4" s="1"/>
  <c r="A47" i="4" s="1"/>
  <c r="A59" i="4" s="1"/>
  <c r="A71" i="4" s="1"/>
  <c r="A83" i="4" s="1"/>
  <c r="A95" i="4" s="1"/>
  <c r="A107" i="4" s="1"/>
  <c r="A119" i="4" s="1"/>
  <c r="A131" i="4" s="1"/>
  <c r="A143" i="4" s="1"/>
  <c r="A155" i="4" s="1"/>
  <c r="A167" i="4" s="1"/>
  <c r="A179" i="4" s="1"/>
  <c r="A191" i="4" s="1"/>
  <c r="A203" i="4" s="1"/>
  <c r="A215" i="4" s="1"/>
  <c r="A227" i="4" s="1"/>
  <c r="A239" i="4" s="1"/>
  <c r="A251" i="4" s="1"/>
  <c r="A263" i="4" s="1"/>
  <c r="A275" i="4" s="1"/>
  <c r="A287" i="4" s="1"/>
  <c r="A299" i="4" s="1"/>
  <c r="A311" i="4" s="1"/>
  <c r="A323" i="4" s="1"/>
  <c r="A335" i="4" s="1"/>
  <c r="A347" i="4" s="1"/>
  <c r="A359" i="4" s="1"/>
  <c r="A371" i="4" s="1"/>
  <c r="A383" i="4" s="1"/>
  <c r="A395" i="4" s="1"/>
  <c r="A407" i="4" s="1"/>
  <c r="A419" i="4" s="1"/>
  <c r="A431" i="4" s="1"/>
  <c r="A443" i="4" s="1"/>
  <c r="A455" i="4" s="1"/>
  <c r="AI22" i="4"/>
  <c r="AK22" i="4" s="1"/>
  <c r="W22" i="4"/>
  <c r="U22" i="4"/>
  <c r="V22" i="4" s="1"/>
  <c r="T22" i="4"/>
  <c r="R22" i="4"/>
  <c r="N22" i="4"/>
  <c r="M22" i="4"/>
  <c r="F22" i="4"/>
  <c r="E22" i="4"/>
  <c r="A22" i="4"/>
  <c r="A34" i="4" s="1"/>
  <c r="A46" i="4" s="1"/>
  <c r="A58" i="4" s="1"/>
  <c r="A70" i="4" s="1"/>
  <c r="A82" i="4" s="1"/>
  <c r="A94" i="4" s="1"/>
  <c r="A106" i="4" s="1"/>
  <c r="A118" i="4" s="1"/>
  <c r="A130" i="4" s="1"/>
  <c r="A142" i="4" s="1"/>
  <c r="A154" i="4" s="1"/>
  <c r="A166" i="4" s="1"/>
  <c r="A178" i="4" s="1"/>
  <c r="A190" i="4" s="1"/>
  <c r="A202" i="4" s="1"/>
  <c r="A214" i="4" s="1"/>
  <c r="A226" i="4" s="1"/>
  <c r="A238" i="4" s="1"/>
  <c r="A250" i="4" s="1"/>
  <c r="A262" i="4" s="1"/>
  <c r="A274" i="4" s="1"/>
  <c r="A286" i="4" s="1"/>
  <c r="A298" i="4" s="1"/>
  <c r="A310" i="4" s="1"/>
  <c r="A322" i="4" s="1"/>
  <c r="A334" i="4" s="1"/>
  <c r="A346" i="4" s="1"/>
  <c r="A358" i="4" s="1"/>
  <c r="A370" i="4" s="1"/>
  <c r="A382" i="4" s="1"/>
  <c r="A394" i="4" s="1"/>
  <c r="A406" i="4" s="1"/>
  <c r="A418" i="4" s="1"/>
  <c r="A430" i="4" s="1"/>
  <c r="A442" i="4" s="1"/>
  <c r="A454" i="4" s="1"/>
  <c r="AI21" i="4"/>
  <c r="AL21" i="4" s="1"/>
  <c r="W21" i="4"/>
  <c r="U21" i="4"/>
  <c r="V21" i="4" s="1"/>
  <c r="T21" i="4"/>
  <c r="R21" i="4"/>
  <c r="N21" i="4"/>
  <c r="M21" i="4"/>
  <c r="F21" i="4"/>
  <c r="E21" i="4"/>
  <c r="A21" i="4"/>
  <c r="AI20" i="4"/>
  <c r="AL20" i="4" s="1"/>
  <c r="W20" i="4"/>
  <c r="U20" i="4"/>
  <c r="V20" i="4" s="1"/>
  <c r="T20" i="4"/>
  <c r="R20" i="4"/>
  <c r="N20" i="4"/>
  <c r="M20" i="4"/>
  <c r="F20" i="4"/>
  <c r="G20" i="4" s="1"/>
  <c r="E20" i="4"/>
  <c r="A20" i="4"/>
  <c r="A32" i="4" s="1"/>
  <c r="AI19" i="4"/>
  <c r="AK19" i="4" s="1"/>
  <c r="W19" i="4"/>
  <c r="U19" i="4"/>
  <c r="V19" i="4" s="1"/>
  <c r="T19" i="4"/>
  <c r="R19" i="4"/>
  <c r="N19" i="4"/>
  <c r="M19" i="4"/>
  <c r="F19" i="4"/>
  <c r="E19" i="4"/>
  <c r="A19" i="4"/>
  <c r="AI18" i="4"/>
  <c r="W18" i="4"/>
  <c r="U18" i="4"/>
  <c r="V18" i="4" s="1"/>
  <c r="T18" i="4"/>
  <c r="R18" i="4"/>
  <c r="N18" i="4"/>
  <c r="M18" i="4"/>
  <c r="F18" i="4"/>
  <c r="E18" i="4"/>
  <c r="A18" i="4"/>
  <c r="AI17" i="4"/>
  <c r="AJ17" i="4" s="1"/>
  <c r="W17" i="4"/>
  <c r="U17" i="4"/>
  <c r="V17" i="4" s="1"/>
  <c r="T17" i="4"/>
  <c r="R17" i="4"/>
  <c r="N17" i="4"/>
  <c r="M17" i="4"/>
  <c r="F17" i="4"/>
  <c r="E17" i="4"/>
  <c r="A17" i="4"/>
  <c r="AI16" i="4"/>
  <c r="AL16" i="4" s="1"/>
  <c r="W16" i="4"/>
  <c r="U16" i="4"/>
  <c r="V16" i="4" s="1"/>
  <c r="T16" i="4"/>
  <c r="R16" i="4"/>
  <c r="N16" i="4"/>
  <c r="M16" i="4"/>
  <c r="F16" i="4"/>
  <c r="E16" i="4"/>
  <c r="A16" i="4"/>
  <c r="AI13" i="4"/>
  <c r="AL13" i="4" s="1"/>
  <c r="W13" i="4"/>
  <c r="U13" i="4"/>
  <c r="V13" i="4" s="1"/>
  <c r="T13" i="4"/>
  <c r="R13" i="4"/>
  <c r="N13" i="4"/>
  <c r="M13" i="4"/>
  <c r="F13" i="4"/>
  <c r="E13" i="4"/>
  <c r="G13" i="4" s="1"/>
  <c r="AI12" i="4"/>
  <c r="W12" i="4"/>
  <c r="U12" i="4"/>
  <c r="V12" i="4" s="1"/>
  <c r="T12" i="4"/>
  <c r="R12" i="4"/>
  <c r="N12" i="4"/>
  <c r="M12" i="4"/>
  <c r="F12" i="4"/>
  <c r="E12" i="4"/>
  <c r="AI11" i="4"/>
  <c r="AL11" i="4" s="1"/>
  <c r="W11" i="4"/>
  <c r="U11" i="4"/>
  <c r="V11" i="4" s="1"/>
  <c r="T11" i="4"/>
  <c r="R11" i="4"/>
  <c r="N11" i="4"/>
  <c r="M11" i="4"/>
  <c r="F11" i="4"/>
  <c r="G11" i="4" s="1"/>
  <c r="E11" i="4"/>
  <c r="AK10" i="4"/>
  <c r="AJ10" i="4"/>
  <c r="AI10" i="4"/>
  <c r="AL10" i="4" s="1"/>
  <c r="W10" i="4"/>
  <c r="U10" i="4"/>
  <c r="V10" i="4" s="1"/>
  <c r="T10" i="4"/>
  <c r="R10" i="4"/>
  <c r="N10" i="4"/>
  <c r="M10" i="4"/>
  <c r="F10" i="4"/>
  <c r="E10" i="4"/>
  <c r="AI9" i="4"/>
  <c r="AL9" i="4" s="1"/>
  <c r="W9" i="4"/>
  <c r="U9" i="4"/>
  <c r="V9" i="4" s="1"/>
  <c r="T9" i="4"/>
  <c r="R9" i="4"/>
  <c r="N9" i="4"/>
  <c r="M9" i="4"/>
  <c r="F9" i="4"/>
  <c r="G9" i="4" s="1"/>
  <c r="E9" i="4"/>
  <c r="AI8" i="4"/>
  <c r="W8" i="4"/>
  <c r="U8" i="4"/>
  <c r="V8" i="4" s="1"/>
  <c r="T8" i="4"/>
  <c r="R8" i="4"/>
  <c r="N8" i="4"/>
  <c r="M8" i="4"/>
  <c r="F8" i="4"/>
  <c r="E8" i="4"/>
  <c r="AI7" i="4"/>
  <c r="AL7" i="4" s="1"/>
  <c r="W7" i="4"/>
  <c r="U7" i="4"/>
  <c r="V7" i="4" s="1"/>
  <c r="T7" i="4"/>
  <c r="R7" i="4"/>
  <c r="N7" i="4"/>
  <c r="M7" i="4"/>
  <c r="F7" i="4"/>
  <c r="G7" i="4" s="1"/>
  <c r="E7" i="4"/>
  <c r="AK6" i="4"/>
  <c r="AJ6" i="4"/>
  <c r="AI6" i="4"/>
  <c r="AL6" i="4" s="1"/>
  <c r="W6" i="4"/>
  <c r="U6" i="4"/>
  <c r="V6" i="4" s="1"/>
  <c r="T6" i="4"/>
  <c r="R6" i="4"/>
  <c r="N6" i="4"/>
  <c r="M6" i="4"/>
  <c r="F6" i="4"/>
  <c r="E6" i="4"/>
  <c r="AI5" i="4"/>
  <c r="AL5" i="4" s="1"/>
  <c r="W5" i="4"/>
  <c r="U5" i="4"/>
  <c r="V5" i="4" s="1"/>
  <c r="T5" i="4"/>
  <c r="R5" i="4"/>
  <c r="N5" i="4"/>
  <c r="M5" i="4"/>
  <c r="F5" i="4"/>
  <c r="E5" i="4"/>
  <c r="AI4" i="4"/>
  <c r="W4" i="4"/>
  <c r="U4" i="4"/>
  <c r="V4" i="4" s="1"/>
  <c r="T4" i="4"/>
  <c r="R4" i="4"/>
  <c r="N4" i="4"/>
  <c r="M4" i="4"/>
  <c r="F4" i="4"/>
  <c r="E4" i="4"/>
  <c r="AL37" i="4" l="1"/>
  <c r="AK37" i="4"/>
  <c r="AK42" i="4"/>
  <c r="AL42" i="4"/>
  <c r="AJ42" i="4"/>
  <c r="AJ70" i="4"/>
  <c r="AK70" i="4"/>
  <c r="AL78" i="4"/>
  <c r="AK78" i="4"/>
  <c r="AJ78" i="4"/>
  <c r="AL8" i="4"/>
  <c r="AK8" i="4"/>
  <c r="AJ8" i="4"/>
  <c r="AL117" i="4"/>
  <c r="AK117" i="4"/>
  <c r="AL25" i="4"/>
  <c r="AK25" i="4"/>
  <c r="AJ25" i="4"/>
  <c r="AJ129" i="4"/>
  <c r="AK129" i="4"/>
  <c r="AL440" i="4"/>
  <c r="AJ440" i="4"/>
  <c r="G5" i="4"/>
  <c r="AL32" i="4"/>
  <c r="AK32" i="4"/>
  <c r="AJ32" i="4"/>
  <c r="AJ37" i="4"/>
  <c r="AL100" i="4"/>
  <c r="AK100" i="4"/>
  <c r="AJ100" i="4"/>
  <c r="AJ18" i="4"/>
  <c r="AL18" i="4"/>
  <c r="AL26" i="4" s="1"/>
  <c r="AK18" i="4"/>
  <c r="AL48" i="4"/>
  <c r="AK48" i="4"/>
  <c r="AK69" i="4"/>
  <c r="AL69" i="4"/>
  <c r="AK71" i="4"/>
  <c r="AJ71" i="4"/>
  <c r="AJ77" i="4"/>
  <c r="AK77" i="4"/>
  <c r="AK102" i="4"/>
  <c r="AJ102" i="4"/>
  <c r="G116" i="4"/>
  <c r="AJ117" i="4"/>
  <c r="AK130" i="4"/>
  <c r="AL130" i="4"/>
  <c r="AJ130" i="4"/>
  <c r="AJ155" i="4"/>
  <c r="AK155" i="4"/>
  <c r="AL283" i="4"/>
  <c r="AK283" i="4"/>
  <c r="AJ283" i="4"/>
  <c r="AK80" i="4"/>
  <c r="AJ80" i="4"/>
  <c r="AK209" i="4"/>
  <c r="AL209" i="4"/>
  <c r="AJ209" i="4"/>
  <c r="AL217" i="4"/>
  <c r="AJ217" i="4"/>
  <c r="AL4" i="4"/>
  <c r="AK4" i="4"/>
  <c r="AJ4" i="4"/>
  <c r="AL12" i="4"/>
  <c r="AL14" i="4" s="1"/>
  <c r="AK12" i="4"/>
  <c r="AJ12" i="4"/>
  <c r="G16" i="4"/>
  <c r="G25" i="4"/>
  <c r="G42" i="4"/>
  <c r="G47" i="4"/>
  <c r="AJ48" i="4"/>
  <c r="AL71" i="4"/>
  <c r="G78" i="4"/>
  <c r="AL124" i="4"/>
  <c r="AK124" i="4"/>
  <c r="AK132" i="4"/>
  <c r="AL132" i="4"/>
  <c r="AJ132" i="4"/>
  <c r="G19" i="4"/>
  <c r="G22" i="4"/>
  <c r="G34" i="4"/>
  <c r="G45" i="4"/>
  <c r="G136" i="4"/>
  <c r="AJ136" i="4"/>
  <c r="AK136" i="4"/>
  <c r="AK139" i="4"/>
  <c r="AL139" i="4"/>
  <c r="AJ139" i="4"/>
  <c r="AL156" i="4"/>
  <c r="AJ156" i="4"/>
  <c r="AK202" i="4"/>
  <c r="AL202" i="4"/>
  <c r="AJ202" i="4"/>
  <c r="AK220" i="4"/>
  <c r="AL220" i="4"/>
  <c r="AJ220" i="4"/>
  <c r="AL309" i="4"/>
  <c r="AK309" i="4"/>
  <c r="AJ309" i="4"/>
  <c r="AK332" i="4"/>
  <c r="AL332" i="4"/>
  <c r="AL436" i="4"/>
  <c r="AJ436" i="4"/>
  <c r="AJ240" i="4"/>
  <c r="AK240" i="4"/>
  <c r="AJ313" i="4"/>
  <c r="AK313" i="4"/>
  <c r="G37" i="4"/>
  <c r="G48" i="4"/>
  <c r="AJ55" i="4"/>
  <c r="AL67" i="4"/>
  <c r="AJ73" i="4"/>
  <c r="AJ84" i="4"/>
  <c r="G88" i="4"/>
  <c r="AK89" i="4"/>
  <c r="AJ91" i="4"/>
  <c r="AJ106" i="4"/>
  <c r="AJ113" i="4"/>
  <c r="AK118" i="4"/>
  <c r="AK133" i="4"/>
  <c r="AK241" i="4"/>
  <c r="AJ241" i="4"/>
  <c r="AJ280" i="4"/>
  <c r="AK280" i="4"/>
  <c r="AK294" i="4"/>
  <c r="AL294" i="4"/>
  <c r="AJ294" i="4"/>
  <c r="AK299" i="4"/>
  <c r="AJ299" i="4"/>
  <c r="AJ349" i="4"/>
  <c r="AK349" i="4"/>
  <c r="AK145" i="4"/>
  <c r="AL152" i="4"/>
  <c r="AL154" i="4"/>
  <c r="AK196" i="4"/>
  <c r="AL215" i="4"/>
  <c r="G233" i="4"/>
  <c r="AL237" i="4"/>
  <c r="AL239" i="4"/>
  <c r="G259" i="4"/>
  <c r="AL261" i="4"/>
  <c r="G288" i="4"/>
  <c r="AL296" i="4"/>
  <c r="AL305" i="4"/>
  <c r="G316" i="4"/>
  <c r="AK368" i="4"/>
  <c r="AL368" i="4"/>
  <c r="AJ368" i="4"/>
  <c r="AL376" i="4"/>
  <c r="AK376" i="4"/>
  <c r="AJ376" i="4"/>
  <c r="AL380" i="4"/>
  <c r="AK380" i="4"/>
  <c r="AJ380" i="4"/>
  <c r="AL384" i="4"/>
  <c r="AK384" i="4"/>
  <c r="AJ384" i="4"/>
  <c r="G391" i="4"/>
  <c r="AL403" i="4"/>
  <c r="AJ403" i="4"/>
  <c r="AL415" i="4"/>
  <c r="AK415" i="4"/>
  <c r="AJ415" i="4"/>
  <c r="AL419" i="4"/>
  <c r="AK419" i="4"/>
  <c r="AJ419" i="4"/>
  <c r="AJ137" i="4"/>
  <c r="G145" i="4"/>
  <c r="G151" i="4"/>
  <c r="G168" i="4"/>
  <c r="AK188" i="4"/>
  <c r="AJ189" i="4"/>
  <c r="G190" i="4"/>
  <c r="AJ191" i="4"/>
  <c r="G200" i="4"/>
  <c r="AK334" i="4"/>
  <c r="AL334" i="4"/>
  <c r="AL395" i="4"/>
  <c r="AK395" i="4"/>
  <c r="AJ395" i="4"/>
  <c r="AJ431" i="4"/>
  <c r="AL431" i="4"/>
  <c r="AK431" i="4"/>
  <c r="AK250" i="4"/>
  <c r="AJ257" i="4"/>
  <c r="AK258" i="4"/>
  <c r="AJ259" i="4"/>
  <c r="AK268" i="4"/>
  <c r="G271" i="4"/>
  <c r="G283" i="4"/>
  <c r="AJ286" i="4"/>
  <c r="AJ295" i="4"/>
  <c r="AJ298" i="4"/>
  <c r="G313" i="4"/>
  <c r="G321" i="4"/>
  <c r="G324" i="4"/>
  <c r="AL329" i="4"/>
  <c r="AK341" i="4"/>
  <c r="AL341" i="4"/>
  <c r="AL429" i="4"/>
  <c r="AJ429" i="4"/>
  <c r="G394" i="4"/>
  <c r="G401" i="4"/>
  <c r="G405" i="4"/>
  <c r="G417" i="4"/>
  <c r="G421" i="4"/>
  <c r="AK445" i="4"/>
  <c r="AL336" i="4"/>
  <c r="G341" i="4"/>
  <c r="AK342" i="4"/>
  <c r="G353" i="4"/>
  <c r="G354" i="4"/>
  <c r="G428" i="4"/>
  <c r="G444" i="4"/>
  <c r="G445" i="4"/>
  <c r="G349" i="4"/>
  <c r="G358" i="4"/>
  <c r="G367" i="4"/>
  <c r="G390" i="4"/>
  <c r="G395" i="4"/>
  <c r="G403" i="4"/>
  <c r="G408" i="4"/>
  <c r="G419" i="4"/>
  <c r="G431" i="4"/>
  <c r="G450" i="4"/>
  <c r="AL29" i="4"/>
  <c r="AK29" i="4"/>
  <c r="AL40" i="4"/>
  <c r="AK40" i="4"/>
  <c r="AJ40" i="4"/>
  <c r="AK270" i="4"/>
  <c r="AL270" i="4"/>
  <c r="AJ270" i="4"/>
  <c r="AL379" i="4"/>
  <c r="AK379" i="4"/>
  <c r="AJ379" i="4"/>
  <c r="AL402" i="4"/>
  <c r="AJ402" i="4"/>
  <c r="AL418" i="4"/>
  <c r="AK418" i="4"/>
  <c r="AJ418" i="4"/>
  <c r="AL19" i="4"/>
  <c r="AJ21" i="4"/>
  <c r="AJ29" i="4"/>
  <c r="AJ114" i="4"/>
  <c r="AK114" i="4"/>
  <c r="AK119" i="4"/>
  <c r="AL119" i="4"/>
  <c r="AJ119" i="4"/>
  <c r="AK148" i="4"/>
  <c r="AL148" i="4"/>
  <c r="AJ148" i="4"/>
  <c r="AJ162" i="4"/>
  <c r="AK162" i="4"/>
  <c r="AK169" i="4"/>
  <c r="AL169" i="4"/>
  <c r="AJ169" i="4"/>
  <c r="AJ177" i="4"/>
  <c r="AK177" i="4"/>
  <c r="AK187" i="4"/>
  <c r="AL187" i="4"/>
  <c r="AJ187" i="4"/>
  <c r="AL200" i="4"/>
  <c r="AK200" i="4"/>
  <c r="AJ200" i="4"/>
  <c r="AK211" i="4"/>
  <c r="AL211" i="4"/>
  <c r="AJ211" i="4"/>
  <c r="AL246" i="4"/>
  <c r="AK246" i="4"/>
  <c r="AJ246" i="4"/>
  <c r="AJ251" i="4"/>
  <c r="AK251" i="4"/>
  <c r="AL265" i="4"/>
  <c r="AK265" i="4"/>
  <c r="AJ265" i="4"/>
  <c r="AJ269" i="4"/>
  <c r="AK269" i="4"/>
  <c r="AL287" i="4"/>
  <c r="AJ287" i="4"/>
  <c r="AK335" i="4"/>
  <c r="AL335" i="4"/>
  <c r="AJ335" i="4"/>
  <c r="AJ94" i="4"/>
  <c r="AK94" i="4"/>
  <c r="AL97" i="4"/>
  <c r="AK97" i="4"/>
  <c r="AJ97" i="4"/>
  <c r="AK115" i="4"/>
  <c r="AL115" i="4"/>
  <c r="AJ115" i="4"/>
  <c r="AL128" i="4"/>
  <c r="AK128" i="4"/>
  <c r="AJ128" i="4"/>
  <c r="AJ262" i="4"/>
  <c r="AK262" i="4"/>
  <c r="AK366" i="4"/>
  <c r="AJ366" i="4"/>
  <c r="AL414" i="4"/>
  <c r="AK414" i="4"/>
  <c r="AJ414" i="4"/>
  <c r="G4" i="4"/>
  <c r="G6" i="4"/>
  <c r="G8" i="4"/>
  <c r="G10" i="4"/>
  <c r="G12" i="4"/>
  <c r="G17" i="4"/>
  <c r="G18" i="4"/>
  <c r="AK21" i="4"/>
  <c r="AJ22" i="4"/>
  <c r="AL53" i="4"/>
  <c r="AK53" i="4"/>
  <c r="AJ53" i="4"/>
  <c r="AL82" i="4"/>
  <c r="AK82" i="4"/>
  <c r="AJ82" i="4"/>
  <c r="G95" i="4"/>
  <c r="AL104" i="4"/>
  <c r="AK104" i="4"/>
  <c r="AJ104" i="4"/>
  <c r="AK126" i="4"/>
  <c r="AL126" i="4"/>
  <c r="AJ126" i="4"/>
  <c r="AJ199" i="4"/>
  <c r="AK199" i="4"/>
  <c r="AL224" i="4"/>
  <c r="AK224" i="4"/>
  <c r="AJ224" i="4"/>
  <c r="AL284" i="4"/>
  <c r="AJ284" i="4"/>
  <c r="AK284" i="4"/>
  <c r="AK76" i="4"/>
  <c r="AL76" i="4"/>
  <c r="AJ76" i="4"/>
  <c r="AJ192" i="4"/>
  <c r="AK192" i="4"/>
  <c r="AK252" i="4"/>
  <c r="AL252" i="4"/>
  <c r="AJ252" i="4"/>
  <c r="AJ348" i="4"/>
  <c r="AK348" i="4"/>
  <c r="AL383" i="4"/>
  <c r="AK383" i="4"/>
  <c r="AJ383" i="4"/>
  <c r="AL17" i="4"/>
  <c r="AK17" i="4"/>
  <c r="AL22" i="4"/>
  <c r="G49" i="4"/>
  <c r="AJ81" i="4"/>
  <c r="AK81" i="4"/>
  <c r="AL93" i="4"/>
  <c r="AK93" i="4"/>
  <c r="AJ93" i="4"/>
  <c r="AJ103" i="4"/>
  <c r="AK103" i="4"/>
  <c r="AL121" i="4"/>
  <c r="AK121" i="4"/>
  <c r="AJ121" i="4"/>
  <c r="AJ125" i="4"/>
  <c r="AK125" i="4"/>
  <c r="AK143" i="4"/>
  <c r="AL143" i="4"/>
  <c r="AJ143" i="4"/>
  <c r="AK150" i="4"/>
  <c r="AL150" i="4"/>
  <c r="AJ150" i="4"/>
  <c r="G163" i="4"/>
  <c r="G178" i="4"/>
  <c r="AL193" i="4"/>
  <c r="AK193" i="4"/>
  <c r="AJ193" i="4"/>
  <c r="AL213" i="4"/>
  <c r="AK213" i="4"/>
  <c r="AJ213" i="4"/>
  <c r="AK244" i="4"/>
  <c r="AL244" i="4"/>
  <c r="AJ244" i="4"/>
  <c r="AK263" i="4"/>
  <c r="AL263" i="4"/>
  <c r="AJ263" i="4"/>
  <c r="G275" i="4"/>
  <c r="AL276" i="4"/>
  <c r="AK276" i="4"/>
  <c r="AJ276" i="4"/>
  <c r="AK57" i="4"/>
  <c r="AK65" i="4"/>
  <c r="AL73" i="4"/>
  <c r="AL80" i="4"/>
  <c r="AL91" i="4"/>
  <c r="G94" i="4"/>
  <c r="AL95" i="4"/>
  <c r="AL102" i="4"/>
  <c r="G124" i="4"/>
  <c r="AK137" i="4"/>
  <c r="AK141" i="4"/>
  <c r="G152" i="4"/>
  <c r="AK156" i="4"/>
  <c r="AL161" i="4"/>
  <c r="AK167" i="4"/>
  <c r="AL176" i="4"/>
  <c r="AK185" i="4"/>
  <c r="G189" i="4"/>
  <c r="AL191" i="4"/>
  <c r="G196" i="4"/>
  <c r="AL198" i="4"/>
  <c r="G203" i="4"/>
  <c r="G214" i="4"/>
  <c r="AK217" i="4"/>
  <c r="AL226" i="4"/>
  <c r="AK228" i="4"/>
  <c r="G234" i="4"/>
  <c r="AL241" i="4"/>
  <c r="G248" i="4"/>
  <c r="AK257" i="4"/>
  <c r="G258" i="4"/>
  <c r="G268" i="4"/>
  <c r="AL274" i="4"/>
  <c r="G277" i="4"/>
  <c r="AL280" i="4"/>
  <c r="AK282" i="4"/>
  <c r="AJ310" i="4"/>
  <c r="AK310" i="4"/>
  <c r="G323" i="4"/>
  <c r="AK337" i="4"/>
  <c r="AL337" i="4"/>
  <c r="AJ337" i="4"/>
  <c r="AL344" i="4"/>
  <c r="AK344" i="4"/>
  <c r="AJ344" i="4"/>
  <c r="G369" i="4"/>
  <c r="G393" i="4"/>
  <c r="AK457" i="4"/>
  <c r="AL457" i="4"/>
  <c r="G21" i="4"/>
  <c r="G23" i="4"/>
  <c r="G28" i="4"/>
  <c r="G30" i="4"/>
  <c r="AJ35" i="4"/>
  <c r="AJ46" i="4"/>
  <c r="G56" i="4"/>
  <c r="AJ58" i="4"/>
  <c r="AJ67" i="4"/>
  <c r="AJ69" i="4"/>
  <c r="AK90" i="4"/>
  <c r="G131" i="4"/>
  <c r="G137" i="4"/>
  <c r="G155" i="4"/>
  <c r="G161" i="4"/>
  <c r="G181" i="4"/>
  <c r="G208" i="4"/>
  <c r="G257" i="4"/>
  <c r="G273" i="4"/>
  <c r="G280" i="4"/>
  <c r="AJ288" i="4"/>
  <c r="AL288" i="4"/>
  <c r="AK288" i="4"/>
  <c r="G292" i="4"/>
  <c r="AK331" i="4"/>
  <c r="AL331" i="4"/>
  <c r="AJ331" i="4"/>
  <c r="AL377" i="4"/>
  <c r="AK377" i="4"/>
  <c r="AJ377" i="4"/>
  <c r="AL381" i="4"/>
  <c r="AK381" i="4"/>
  <c r="AJ381" i="4"/>
  <c r="AL385" i="4"/>
  <c r="AK385" i="4"/>
  <c r="AJ385" i="4"/>
  <c r="AL400" i="4"/>
  <c r="AJ400" i="4"/>
  <c r="AL404" i="4"/>
  <c r="AJ404" i="4"/>
  <c r="AL412" i="4"/>
  <c r="AK412" i="4"/>
  <c r="AJ412" i="4"/>
  <c r="AL416" i="4"/>
  <c r="AK416" i="4"/>
  <c r="AJ416" i="4"/>
  <c r="AL420" i="4"/>
  <c r="AK420" i="4"/>
  <c r="AJ420" i="4"/>
  <c r="G427" i="4"/>
  <c r="AL432" i="4"/>
  <c r="AK432" i="4"/>
  <c r="AJ432" i="4"/>
  <c r="G439" i="4"/>
  <c r="G29" i="4"/>
  <c r="AL35" i="4"/>
  <c r="AL46" i="4"/>
  <c r="G52" i="4"/>
  <c r="G53" i="4"/>
  <c r="G76" i="4"/>
  <c r="G81" i="4"/>
  <c r="G104" i="4"/>
  <c r="G114" i="4"/>
  <c r="G126" i="4"/>
  <c r="G160" i="4"/>
  <c r="G169" i="4"/>
  <c r="G175" i="4"/>
  <c r="G197" i="4"/>
  <c r="G265" i="4"/>
  <c r="G269" i="4"/>
  <c r="G276" i="4"/>
  <c r="AL306" i="4"/>
  <c r="AK306" i="4"/>
  <c r="AJ306" i="4"/>
  <c r="AL328" i="4"/>
  <c r="AK328" i="4"/>
  <c r="AJ328" i="4"/>
  <c r="AK333" i="4"/>
  <c r="AL333" i="4"/>
  <c r="AJ333" i="4"/>
  <c r="AL340" i="4"/>
  <c r="AK340" i="4"/>
  <c r="AJ340" i="4"/>
  <c r="G357" i="4"/>
  <c r="G389" i="4"/>
  <c r="AL396" i="4"/>
  <c r="AK396" i="4"/>
  <c r="AJ396" i="4"/>
  <c r="G407" i="4"/>
  <c r="G449" i="4"/>
  <c r="AJ455" i="4"/>
  <c r="AL455" i="4"/>
  <c r="AK455" i="4"/>
  <c r="G282" i="4"/>
  <c r="AL285" i="4"/>
  <c r="G287" i="4"/>
  <c r="AL293" i="4"/>
  <c r="AL295" i="4"/>
  <c r="AL297" i="4"/>
  <c r="AL299" i="4"/>
  <c r="AL301" i="4"/>
  <c r="G304" i="4"/>
  <c r="AL304" i="4"/>
  <c r="G308" i="4"/>
  <c r="AL308" i="4"/>
  <c r="G312" i="4"/>
  <c r="G330" i="4"/>
  <c r="AL342" i="4"/>
  <c r="AK345" i="4"/>
  <c r="G364" i="4"/>
  <c r="G378" i="4"/>
  <c r="G380" i="4"/>
  <c r="G382" i="4"/>
  <c r="G384" i="4"/>
  <c r="AK397" i="4"/>
  <c r="G413" i="4"/>
  <c r="G415" i="4"/>
  <c r="AK429" i="4"/>
  <c r="AK433" i="4"/>
  <c r="G347" i="4"/>
  <c r="G365" i="4"/>
  <c r="G397" i="4"/>
  <c r="G433" i="4"/>
  <c r="AJ437" i="4"/>
  <c r="AJ439" i="4"/>
  <c r="AJ441" i="4"/>
  <c r="G284" i="4"/>
  <c r="AK312" i="4"/>
  <c r="G328" i="4"/>
  <c r="AJ330" i="4"/>
  <c r="AJ332" i="4"/>
  <c r="AJ334" i="4"/>
  <c r="AJ336" i="4"/>
  <c r="G348" i="4"/>
  <c r="G377" i="4"/>
  <c r="G379" i="4"/>
  <c r="G381" i="4"/>
  <c r="G383" i="4"/>
  <c r="G385" i="4"/>
  <c r="G412" i="4"/>
  <c r="G414" i="4"/>
  <c r="G416" i="4"/>
  <c r="G418" i="4"/>
  <c r="G420" i="4"/>
  <c r="AK454" i="4"/>
  <c r="G264" i="4"/>
  <c r="G263" i="4"/>
  <c r="G261" i="4"/>
  <c r="G260" i="4"/>
  <c r="G256" i="4"/>
  <c r="G253" i="4"/>
  <c r="G252" i="4"/>
  <c r="G250" i="4"/>
  <c r="G249" i="4"/>
  <c r="G247" i="4"/>
  <c r="G246" i="4"/>
  <c r="G245" i="4"/>
  <c r="G244" i="4"/>
  <c r="G241" i="4"/>
  <c r="G239" i="4"/>
  <c r="G238" i="4"/>
  <c r="G236" i="4"/>
  <c r="G235" i="4"/>
  <c r="G232" i="4"/>
  <c r="G229" i="4"/>
  <c r="G228" i="4"/>
  <c r="G227" i="4"/>
  <c r="G225" i="4"/>
  <c r="G222" i="4"/>
  <c r="G221" i="4"/>
  <c r="G220" i="4"/>
  <c r="G215" i="4"/>
  <c r="G213" i="4"/>
  <c r="G212" i="4"/>
  <c r="G210" i="4"/>
  <c r="G209" i="4"/>
  <c r="G205" i="4"/>
  <c r="G204" i="4"/>
  <c r="G202" i="4"/>
  <c r="G201" i="4"/>
  <c r="G199" i="4"/>
  <c r="G198" i="4"/>
  <c r="G193" i="4"/>
  <c r="G192" i="4"/>
  <c r="G191" i="4"/>
  <c r="G187" i="4"/>
  <c r="G186" i="4"/>
  <c r="G185" i="4"/>
  <c r="G184" i="4"/>
  <c r="G180" i="4"/>
  <c r="G179" i="4"/>
  <c r="G177" i="4"/>
  <c r="G176" i="4"/>
  <c r="G174" i="4"/>
  <c r="G173" i="4"/>
  <c r="G172" i="4"/>
  <c r="G167" i="4"/>
  <c r="G166" i="4"/>
  <c r="G165" i="4"/>
  <c r="G164" i="4"/>
  <c r="G162" i="4"/>
  <c r="G157" i="4"/>
  <c r="G156" i="4"/>
  <c r="G154" i="4"/>
  <c r="G153" i="4"/>
  <c r="G150" i="4"/>
  <c r="G149" i="4"/>
  <c r="G144" i="4"/>
  <c r="G143" i="4"/>
  <c r="G142" i="4"/>
  <c r="G141" i="4"/>
  <c r="G140" i="4"/>
  <c r="G133" i="4"/>
  <c r="G132" i="4"/>
  <c r="G130" i="4"/>
  <c r="G129" i="4"/>
  <c r="G128" i="4"/>
  <c r="G127" i="4"/>
  <c r="G125" i="4"/>
  <c r="G121" i="4"/>
  <c r="G120" i="4"/>
  <c r="G118" i="4"/>
  <c r="G117" i="4"/>
  <c r="G115" i="4"/>
  <c r="G113" i="4"/>
  <c r="G112" i="4"/>
  <c r="G109" i="4"/>
  <c r="G108" i="4"/>
  <c r="G107" i="4"/>
  <c r="G106" i="4"/>
  <c r="G105" i="4"/>
  <c r="G103" i="4"/>
  <c r="G102" i="4"/>
  <c r="G101" i="4"/>
  <c r="G100" i="4"/>
  <c r="G97" i="4"/>
  <c r="G92" i="4"/>
  <c r="G91" i="4"/>
  <c r="G90" i="4"/>
  <c r="G89" i="4"/>
  <c r="G85" i="4"/>
  <c r="G83" i="4"/>
  <c r="G82" i="4"/>
  <c r="G80" i="4"/>
  <c r="G79" i="4"/>
  <c r="G77" i="4"/>
  <c r="G73" i="4"/>
  <c r="G72" i="4"/>
  <c r="G71" i="4"/>
  <c r="G70" i="4"/>
  <c r="G69" i="4"/>
  <c r="G68" i="4"/>
  <c r="G67" i="4"/>
  <c r="G65" i="4"/>
  <c r="G64" i="4"/>
  <c r="G61" i="4"/>
  <c r="G60" i="4"/>
  <c r="AJ49" i="4"/>
  <c r="AL49" i="4"/>
  <c r="AL68" i="4"/>
  <c r="AK68" i="4"/>
  <c r="AJ68" i="4"/>
  <c r="AL138" i="4"/>
  <c r="AK138" i="4"/>
  <c r="AJ138" i="4"/>
  <c r="AL179" i="4"/>
  <c r="AK179" i="4"/>
  <c r="AJ179" i="4"/>
  <c r="AL201" i="4"/>
  <c r="AK201" i="4"/>
  <c r="AJ201" i="4"/>
  <c r="AL256" i="4"/>
  <c r="AK256" i="4"/>
  <c r="AJ256" i="4"/>
  <c r="G270" i="4"/>
  <c r="AL318" i="4"/>
  <c r="AK318" i="4"/>
  <c r="AJ318" i="4"/>
  <c r="AL359" i="4"/>
  <c r="AK359" i="4"/>
  <c r="AJ359" i="4"/>
  <c r="AL427" i="4"/>
  <c r="AK427" i="4"/>
  <c r="AJ427" i="4"/>
  <c r="AL453" i="4"/>
  <c r="AK453" i="4"/>
  <c r="AJ453" i="4"/>
  <c r="AJ9" i="4"/>
  <c r="AJ11" i="4"/>
  <c r="AJ13" i="4"/>
  <c r="AJ16" i="4"/>
  <c r="AJ20" i="4"/>
  <c r="AJ24" i="4"/>
  <c r="AJ31" i="4"/>
  <c r="AL36" i="4"/>
  <c r="AJ36" i="4"/>
  <c r="AL47" i="4"/>
  <c r="AJ47" i="4"/>
  <c r="AK49" i="4"/>
  <c r="AL54" i="4"/>
  <c r="AJ54" i="4"/>
  <c r="AL64" i="4"/>
  <c r="AJ64" i="4"/>
  <c r="AJ66" i="4"/>
  <c r="AL66" i="4"/>
  <c r="AL88" i="4"/>
  <c r="AK88" i="4"/>
  <c r="AJ88" i="4"/>
  <c r="AL96" i="4"/>
  <c r="AK96" i="4"/>
  <c r="AJ96" i="4"/>
  <c r="AL101" i="4"/>
  <c r="AK101" i="4"/>
  <c r="AJ101" i="4"/>
  <c r="AL109" i="4"/>
  <c r="AK109" i="4"/>
  <c r="AJ109" i="4"/>
  <c r="AL131" i="4"/>
  <c r="AK131" i="4"/>
  <c r="AJ131" i="4"/>
  <c r="AL157" i="4"/>
  <c r="AK157" i="4"/>
  <c r="AJ157" i="4"/>
  <c r="AL190" i="4"/>
  <c r="AK190" i="4"/>
  <c r="AJ190" i="4"/>
  <c r="AL249" i="4"/>
  <c r="AK249" i="4"/>
  <c r="AJ249" i="4"/>
  <c r="AL275" i="4"/>
  <c r="AK275" i="4"/>
  <c r="AJ275" i="4"/>
  <c r="AL83" i="4"/>
  <c r="AK83" i="4"/>
  <c r="AJ83" i="4"/>
  <c r="AL227" i="4"/>
  <c r="AK227" i="4"/>
  <c r="AJ227" i="4"/>
  <c r="AL238" i="4"/>
  <c r="AK238" i="4"/>
  <c r="AJ238" i="4"/>
  <c r="AL264" i="4"/>
  <c r="AK264" i="4"/>
  <c r="AJ264" i="4"/>
  <c r="AL322" i="4"/>
  <c r="AK322" i="4"/>
  <c r="AJ322" i="4"/>
  <c r="AL407" i="4"/>
  <c r="AK407" i="4"/>
  <c r="AJ407" i="4"/>
  <c r="AL442" i="4"/>
  <c r="AK442" i="4"/>
  <c r="AJ442" i="4"/>
  <c r="AL449" i="4"/>
  <c r="AK449" i="4"/>
  <c r="AJ449" i="4"/>
  <c r="AJ5" i="4"/>
  <c r="AJ7" i="4"/>
  <c r="AK5" i="4"/>
  <c r="AK7" i="4"/>
  <c r="AK9" i="4"/>
  <c r="AK11" i="4"/>
  <c r="AK13" i="4"/>
  <c r="AK16" i="4"/>
  <c r="AJ19" i="4"/>
  <c r="AK20" i="4"/>
  <c r="AJ23" i="4"/>
  <c r="AK24" i="4"/>
  <c r="AJ30" i="4"/>
  <c r="AK31" i="4"/>
  <c r="AK36" i="4"/>
  <c r="G40" i="4"/>
  <c r="AJ41" i="4"/>
  <c r="AL41" i="4"/>
  <c r="G46" i="4"/>
  <c r="AK47" i="4"/>
  <c r="AJ52" i="4"/>
  <c r="AL52" i="4"/>
  <c r="AK54" i="4"/>
  <c r="G57" i="4"/>
  <c r="AK64" i="4"/>
  <c r="AL72" i="4"/>
  <c r="AK72" i="4"/>
  <c r="AJ72" i="4"/>
  <c r="AL79" i="4"/>
  <c r="AK79" i="4"/>
  <c r="AJ79" i="4"/>
  <c r="AL112" i="4"/>
  <c r="AK112" i="4"/>
  <c r="AJ112" i="4"/>
  <c r="AL120" i="4"/>
  <c r="AK120" i="4"/>
  <c r="AJ120" i="4"/>
  <c r="AL142" i="4"/>
  <c r="AK142" i="4"/>
  <c r="AJ142" i="4"/>
  <c r="AL149" i="4"/>
  <c r="AK149" i="4"/>
  <c r="AJ149" i="4"/>
  <c r="AL160" i="4"/>
  <c r="AK160" i="4"/>
  <c r="AJ160" i="4"/>
  <c r="AL168" i="4"/>
  <c r="AK168" i="4"/>
  <c r="AJ168" i="4"/>
  <c r="AL175" i="4"/>
  <c r="AK175" i="4"/>
  <c r="AJ175" i="4"/>
  <c r="AL197" i="4"/>
  <c r="AK197" i="4"/>
  <c r="AJ197" i="4"/>
  <c r="AL205" i="4"/>
  <c r="AK205" i="4"/>
  <c r="AJ205" i="4"/>
  <c r="AL216" i="4"/>
  <c r="AK216" i="4"/>
  <c r="AJ216" i="4"/>
  <c r="AL223" i="4"/>
  <c r="AK223" i="4"/>
  <c r="AJ223" i="4"/>
  <c r="AL260" i="4"/>
  <c r="AK260" i="4"/>
  <c r="AJ260" i="4"/>
  <c r="AL271" i="4"/>
  <c r="AK271" i="4"/>
  <c r="AJ271" i="4"/>
  <c r="AL289" i="4"/>
  <c r="AJ289" i="4"/>
  <c r="AK289" i="4"/>
  <c r="AL43" i="4"/>
  <c r="AJ43" i="4"/>
  <c r="AL116" i="4"/>
  <c r="AK116" i="4"/>
  <c r="AJ116" i="4"/>
  <c r="AL212" i="4"/>
  <c r="AK212" i="4"/>
  <c r="AJ212" i="4"/>
  <c r="AL355" i="4"/>
  <c r="AK355" i="4"/>
  <c r="AJ355" i="4"/>
  <c r="AL391" i="4"/>
  <c r="AK391" i="4"/>
  <c r="AJ391" i="4"/>
  <c r="G33" i="4"/>
  <c r="AJ34" i="4"/>
  <c r="AL34" i="4"/>
  <c r="G35" i="4"/>
  <c r="G44" i="4"/>
  <c r="AJ45" i="4"/>
  <c r="AL45" i="4"/>
  <c r="AJ56" i="4"/>
  <c r="AL56" i="4"/>
  <c r="AJ59" i="4"/>
  <c r="AL59" i="4"/>
  <c r="AL61" i="4"/>
  <c r="AJ61" i="4"/>
  <c r="AL92" i="4"/>
  <c r="AK92" i="4"/>
  <c r="AJ92" i="4"/>
  <c r="AL105" i="4"/>
  <c r="AK105" i="4"/>
  <c r="AJ105" i="4"/>
  <c r="AL127" i="4"/>
  <c r="AK127" i="4"/>
  <c r="AJ127" i="4"/>
  <c r="AL153" i="4"/>
  <c r="AK153" i="4"/>
  <c r="AJ153" i="4"/>
  <c r="AL164" i="4"/>
  <c r="AK164" i="4"/>
  <c r="AJ164" i="4"/>
  <c r="AL186" i="4"/>
  <c r="AK186" i="4"/>
  <c r="AJ186" i="4"/>
  <c r="AL208" i="4"/>
  <c r="AK208" i="4"/>
  <c r="AJ208" i="4"/>
  <c r="AL234" i="4"/>
  <c r="AK234" i="4"/>
  <c r="AJ234" i="4"/>
  <c r="AL245" i="4"/>
  <c r="AK245" i="4"/>
  <c r="AJ245" i="4"/>
  <c r="AL253" i="4"/>
  <c r="AK253" i="4"/>
  <c r="AJ253" i="4"/>
  <c r="G274" i="4"/>
  <c r="AL70" i="4"/>
  <c r="AL77" i="4"/>
  <c r="AL81" i="4"/>
  <c r="AL85" i="4"/>
  <c r="AL90" i="4"/>
  <c r="AL94" i="4"/>
  <c r="AL103" i="4"/>
  <c r="AL107" i="4"/>
  <c r="AL114" i="4"/>
  <c r="AL118" i="4"/>
  <c r="AL125" i="4"/>
  <c r="AL129" i="4"/>
  <c r="AL133" i="4"/>
  <c r="AL136" i="4"/>
  <c r="AL140" i="4"/>
  <c r="AL144" i="4"/>
  <c r="AL151" i="4"/>
  <c r="AL155" i="4"/>
  <c r="AL162" i="4"/>
  <c r="AL166" i="4"/>
  <c r="AL173" i="4"/>
  <c r="AL177" i="4"/>
  <c r="AL181" i="4"/>
  <c r="AL184" i="4"/>
  <c r="AL188" i="4"/>
  <c r="AL192" i="4"/>
  <c r="AL199" i="4"/>
  <c r="AL203" i="4"/>
  <c r="AL210" i="4"/>
  <c r="AL214" i="4"/>
  <c r="AL221" i="4"/>
  <c r="AL225" i="4"/>
  <c r="AL229" i="4"/>
  <c r="AL232" i="4"/>
  <c r="AL236" i="4"/>
  <c r="AL240" i="4"/>
  <c r="AL247" i="4"/>
  <c r="AL251" i="4"/>
  <c r="AL258" i="4"/>
  <c r="AL262" i="4"/>
  <c r="AL269" i="4"/>
  <c r="AL273" i="4"/>
  <c r="AL277" i="4"/>
  <c r="AK287" i="4"/>
  <c r="G293" i="4"/>
  <c r="G295" i="4"/>
  <c r="G297" i="4"/>
  <c r="G299" i="4"/>
  <c r="G301" i="4"/>
  <c r="G307" i="4"/>
  <c r="AL319" i="4"/>
  <c r="AK319" i="4"/>
  <c r="AJ319" i="4"/>
  <c r="AL323" i="4"/>
  <c r="AK323" i="4"/>
  <c r="AJ323" i="4"/>
  <c r="G342" i="4"/>
  <c r="G346" i="4"/>
  <c r="AL352" i="4"/>
  <c r="AK352" i="4"/>
  <c r="AJ352" i="4"/>
  <c r="AL356" i="4"/>
  <c r="AK356" i="4"/>
  <c r="AJ356" i="4"/>
  <c r="AL360" i="4"/>
  <c r="AK360" i="4"/>
  <c r="AJ360" i="4"/>
  <c r="G366" i="4"/>
  <c r="G306" i="4"/>
  <c r="G310" i="4"/>
  <c r="AL316" i="4"/>
  <c r="AK316" i="4"/>
  <c r="AJ316" i="4"/>
  <c r="AL320" i="4"/>
  <c r="AK320" i="4"/>
  <c r="AJ320" i="4"/>
  <c r="AL324" i="4"/>
  <c r="AK324" i="4"/>
  <c r="AJ324" i="4"/>
  <c r="AL353" i="4"/>
  <c r="AK353" i="4"/>
  <c r="AJ353" i="4"/>
  <c r="AL357" i="4"/>
  <c r="AK357" i="4"/>
  <c r="AJ357" i="4"/>
  <c r="AL361" i="4"/>
  <c r="AK361" i="4"/>
  <c r="AJ361" i="4"/>
  <c r="G286" i="4"/>
  <c r="G294" i="4"/>
  <c r="G296" i="4"/>
  <c r="G298" i="4"/>
  <c r="G300" i="4"/>
  <c r="G305" i="4"/>
  <c r="G309" i="4"/>
  <c r="AL317" i="4"/>
  <c r="AK317" i="4"/>
  <c r="AJ317" i="4"/>
  <c r="AL321" i="4"/>
  <c r="AK321" i="4"/>
  <c r="AJ321" i="4"/>
  <c r="AL325" i="4"/>
  <c r="AK325" i="4"/>
  <c r="AJ325" i="4"/>
  <c r="G340" i="4"/>
  <c r="G344" i="4"/>
  <c r="AL354" i="4"/>
  <c r="AK354" i="4"/>
  <c r="AJ354" i="4"/>
  <c r="AL358" i="4"/>
  <c r="AK358" i="4"/>
  <c r="AJ358" i="4"/>
  <c r="AK367" i="4"/>
  <c r="AL367" i="4"/>
  <c r="AJ367" i="4"/>
  <c r="G370" i="4"/>
  <c r="AL310" i="4"/>
  <c r="AL311" i="4"/>
  <c r="AL312" i="4"/>
  <c r="AL313" i="4"/>
  <c r="AL346" i="4"/>
  <c r="AL347" i="4"/>
  <c r="AL348" i="4"/>
  <c r="AL349" i="4"/>
  <c r="AL364" i="4"/>
  <c r="AL370" i="4"/>
  <c r="AK370" i="4"/>
  <c r="AL372" i="4"/>
  <c r="AK372" i="4"/>
  <c r="G376" i="4"/>
  <c r="AL388" i="4"/>
  <c r="AK388" i="4"/>
  <c r="AJ388" i="4"/>
  <c r="AL392" i="4"/>
  <c r="AK392" i="4"/>
  <c r="AJ392" i="4"/>
  <c r="G396" i="4"/>
  <c r="AL408" i="4"/>
  <c r="AK408" i="4"/>
  <c r="AJ408" i="4"/>
  <c r="AL424" i="4"/>
  <c r="AK424" i="4"/>
  <c r="AJ424" i="4"/>
  <c r="AL428" i="4"/>
  <c r="AK428" i="4"/>
  <c r="AJ428" i="4"/>
  <c r="G430" i="4"/>
  <c r="AL443" i="4"/>
  <c r="AK443" i="4"/>
  <c r="AJ443" i="4"/>
  <c r="AL450" i="4"/>
  <c r="AK450" i="4"/>
  <c r="AJ450" i="4"/>
  <c r="G456" i="4"/>
  <c r="AL389" i="4"/>
  <c r="AK389" i="4"/>
  <c r="AJ389" i="4"/>
  <c r="AL393" i="4"/>
  <c r="AK393" i="4"/>
  <c r="AJ393" i="4"/>
  <c r="AL409" i="4"/>
  <c r="AK409" i="4"/>
  <c r="AJ409" i="4"/>
  <c r="AL425" i="4"/>
  <c r="AK425" i="4"/>
  <c r="AJ425" i="4"/>
  <c r="AL444" i="4"/>
  <c r="AL446" i="4" s="1"/>
  <c r="AK444" i="4"/>
  <c r="AJ444" i="4"/>
  <c r="AL451" i="4"/>
  <c r="AK451" i="4"/>
  <c r="AJ451" i="4"/>
  <c r="G331" i="4"/>
  <c r="G332" i="4"/>
  <c r="G333" i="4"/>
  <c r="G334" i="4"/>
  <c r="G335" i="4"/>
  <c r="G336" i="4"/>
  <c r="G337" i="4"/>
  <c r="AJ365" i="4"/>
  <c r="AL366" i="4"/>
  <c r="G368" i="4"/>
  <c r="AJ369" i="4"/>
  <c r="AL371" i="4"/>
  <c r="AK371" i="4"/>
  <c r="AL373" i="4"/>
  <c r="AK373" i="4"/>
  <c r="AL390" i="4"/>
  <c r="AK390" i="4"/>
  <c r="AJ390" i="4"/>
  <c r="AL406" i="4"/>
  <c r="AK406" i="4"/>
  <c r="AJ406" i="4"/>
  <c r="AL426" i="4"/>
  <c r="AK426" i="4"/>
  <c r="AJ426" i="4"/>
  <c r="G432" i="4"/>
  <c r="AL452" i="4"/>
  <c r="AK452" i="4"/>
  <c r="AJ452" i="4"/>
  <c r="G455" i="4"/>
  <c r="G457" i="4"/>
  <c r="AK400" i="4"/>
  <c r="AK401" i="4"/>
  <c r="AK402" i="4"/>
  <c r="AK403" i="4"/>
  <c r="AK404" i="4"/>
  <c r="AK405" i="4"/>
  <c r="AK436" i="4"/>
  <c r="AK437" i="4"/>
  <c r="AK438" i="4"/>
  <c r="AK439" i="4"/>
  <c r="AK440" i="4"/>
  <c r="AK441" i="4"/>
  <c r="AK448" i="4"/>
  <c r="AJ457" i="4"/>
  <c r="G436" i="4"/>
  <c r="G58" i="4"/>
  <c r="M286" i="4"/>
  <c r="W288" i="4"/>
  <c r="V288" i="4" s="1"/>
  <c r="M288" i="4"/>
  <c r="M287" i="4"/>
  <c r="W287" i="4"/>
  <c r="V287" i="4" s="1"/>
  <c r="AL290" i="4" l="1"/>
  <c r="AL194" i="4"/>
  <c r="AL302" i="4"/>
  <c r="AL338" i="4"/>
  <c r="AL386" i="4"/>
  <c r="AL410" i="4"/>
  <c r="AL314" i="4"/>
  <c r="AL230" i="4"/>
  <c r="AL218" i="4"/>
  <c r="AL134" i="4"/>
  <c r="AL350" i="4"/>
  <c r="AL278" i="4"/>
  <c r="AL86" i="4"/>
  <c r="AL38" i="4"/>
  <c r="AL50" i="4"/>
  <c r="AL458" i="4"/>
  <c r="AL422" i="4"/>
  <c r="AL182" i="4"/>
  <c r="AL158" i="4"/>
  <c r="AL110" i="4"/>
  <c r="AL398" i="4"/>
  <c r="AL374" i="4"/>
  <c r="AL254" i="4"/>
  <c r="AL170" i="4"/>
  <c r="AL122" i="4"/>
  <c r="AL62" i="4"/>
  <c r="AL326" i="4"/>
  <c r="AL434" i="4"/>
  <c r="AL362" i="4"/>
  <c r="AL242" i="4"/>
  <c r="AL146" i="4"/>
  <c r="AL266" i="4"/>
  <c r="AL206" i="4"/>
  <c r="AL98" i="4"/>
  <c r="AL74" i="4"/>
</calcChain>
</file>

<file path=xl/sharedStrings.xml><?xml version="1.0" encoding="utf-8"?>
<sst xmlns="http://schemas.openxmlformats.org/spreadsheetml/2006/main" count="345" uniqueCount="66">
  <si>
    <t/>
  </si>
  <si>
    <t>Date</t>
  </si>
  <si>
    <t>&lt;24</t>
  </si>
  <si>
    <t>&lt;1</t>
  </si>
  <si>
    <t>Time</t>
  </si>
  <si>
    <t>HT</t>
  </si>
  <si>
    <t>Prediction</t>
  </si>
  <si>
    <t>Prediction Submitted</t>
  </si>
  <si>
    <t>Team</t>
  </si>
  <si>
    <t>Correct Result</t>
  </si>
  <si>
    <t>Incorrect Result</t>
  </si>
  <si>
    <t># changes point trade</t>
  </si>
  <si>
    <t>Correct Score</t>
  </si>
  <si>
    <t>Home</t>
  </si>
  <si>
    <t>Away</t>
  </si>
  <si>
    <t>ACTUAL
RESULT</t>
  </si>
  <si>
    <t>POINTS</t>
  </si>
  <si>
    <t>Fixture 1</t>
  </si>
  <si>
    <t>Pre season</t>
  </si>
  <si>
    <t>Fixture 2</t>
  </si>
  <si>
    <t>During Season</t>
  </si>
  <si>
    <t>Fixture 3</t>
  </si>
  <si>
    <t>Fixture 4</t>
  </si>
  <si>
    <t>Fixture 5</t>
  </si>
  <si>
    <t>During Fixture</t>
  </si>
  <si>
    <t>Fixture 6</t>
  </si>
  <si>
    <t>Fixture 7</t>
  </si>
  <si>
    <t>Fixture 8</t>
  </si>
  <si>
    <t>HW</t>
  </si>
  <si>
    <t>D</t>
  </si>
  <si>
    <t>AW</t>
  </si>
  <si>
    <t>Fixture 9</t>
  </si>
  <si>
    <t>Fixture 10</t>
  </si>
  <si>
    <t>Pre Season</t>
  </si>
  <si>
    <t>Prediction made</t>
  </si>
  <si>
    <t>Date Submitted</t>
  </si>
  <si>
    <t>Time Submitted</t>
  </si>
  <si>
    <t>Round</t>
  </si>
  <si>
    <t>Fixture</t>
  </si>
  <si>
    <t>Fixture #</t>
  </si>
  <si>
    <t>2014/15</t>
  </si>
  <si>
    <t>2015/16</t>
  </si>
  <si>
    <t>Arsenal</t>
  </si>
  <si>
    <t>Aston Villa</t>
  </si>
  <si>
    <t>Burnley</t>
  </si>
  <si>
    <t>Chelsea</t>
  </si>
  <si>
    <t>Crystal Palace</t>
  </si>
  <si>
    <t>Everton</t>
  </si>
  <si>
    <t>Hull City</t>
  </si>
  <si>
    <t>Leicester City</t>
  </si>
  <si>
    <t>Liverpool</t>
  </si>
  <si>
    <t>Manchester City</t>
  </si>
  <si>
    <t>Manchester United</t>
  </si>
  <si>
    <t>Newcastle United</t>
  </si>
  <si>
    <t>Queens Park Rangers</t>
  </si>
  <si>
    <t>Southampton</t>
  </si>
  <si>
    <t>Stoke City</t>
  </si>
  <si>
    <t>Sunderland</t>
  </si>
  <si>
    <t>Swansea City</t>
  </si>
  <si>
    <t>Tottenham Hotspur</t>
  </si>
  <si>
    <t>West Bromwich Albion</t>
  </si>
  <si>
    <t>West Ham United</t>
  </si>
  <si>
    <t>Right/Wrong</t>
  </si>
  <si>
    <t>MATCHDAY</t>
  </si>
  <si>
    <t>Home
Goals</t>
  </si>
  <si>
    <t>Away
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</si>
</sst>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_-;\-* #,##0_-;_-* &quot;-&quot;??_-;_-@_-"/>
    <numFmt numFmtId="165" formatCode="[h]:mm"/>
    <numFmt numFmtId="166" formatCode="_-* #,##0.000_-;\-* #,##0.0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vertical="top"/>
    </xf>
    <xf numFmtId="164" fontId="2" fillId="0" borderId="0" xfId="1" applyNumberFormat="1" applyFont="1" applyAlignment="1">
      <alignment vertical="top"/>
    </xf>
    <xf numFmtId="14" fontId="2" fillId="0" borderId="0" xfId="0" applyNumberFormat="1" applyFont="1" applyAlignment="1">
      <alignment vertical="top"/>
    </xf>
    <xf numFmtId="20" fontId="2" fillId="0" borderId="0" xfId="0" applyNumberFormat="1" applyFont="1" applyAlignment="1">
      <alignment vertical="top"/>
    </xf>
    <xf numFmtId="2" fontId="2" fillId="0" borderId="0" xfId="0" applyNumberFormat="1" applyFont="1" applyAlignment="1">
      <alignment vertical="top"/>
    </xf>
    <xf numFmtId="0" fontId="2" fillId="0" borderId="0" xfId="0" applyFont="1" applyFill="1" applyAlignment="1">
      <alignment vertical="top"/>
    </xf>
    <xf numFmtId="0" fontId="0" fillId="0" borderId="0" xfId="0" applyFill="1" applyAlignment="1">
      <alignment vertical="top"/>
    </xf>
    <xf numFmtId="0" fontId="2" fillId="0" borderId="0" xfId="0" applyFont="1" applyAlignment="1">
      <alignment vertical="top" wrapText="1"/>
    </xf>
    <xf numFmtId="0" fontId="0" fillId="2" borderId="0" xfId="0" applyFill="1"/>
    <xf numFmtId="14" fontId="0" fillId="2" borderId="0" xfId="0" applyNumberFormat="1" applyFill="1"/>
    <xf numFmtId="164" fontId="0" fillId="2" borderId="0" xfId="1" applyNumberFormat="1" applyFont="1" applyFill="1"/>
    <xf numFmtId="20" fontId="0" fillId="2" borderId="0" xfId="0" applyNumberFormat="1" applyFill="1"/>
    <xf numFmtId="2" fontId="0" fillId="2" borderId="0" xfId="1" applyNumberFormat="1" applyFont="1" applyFill="1"/>
    <xf numFmtId="0" fontId="0" fillId="0" borderId="0" xfId="0" applyFill="1"/>
    <xf numFmtId="164" fontId="4" fillId="0" borderId="0" xfId="1" applyNumberFormat="1" applyFont="1" applyAlignment="1">
      <alignment vertical="top"/>
    </xf>
    <xf numFmtId="14" fontId="0" fillId="0" borderId="0" xfId="0" applyNumberFormat="1" applyAlignment="1">
      <alignment vertical="top"/>
    </xf>
    <xf numFmtId="164" fontId="0" fillId="0" borderId="0" xfId="1" applyNumberFormat="1" applyFont="1" applyFill="1"/>
    <xf numFmtId="164" fontId="0" fillId="0" borderId="0" xfId="1" applyNumberFormat="1" applyFont="1" applyFill="1" applyAlignment="1">
      <alignment vertical="top"/>
    </xf>
    <xf numFmtId="164" fontId="0" fillId="0" borderId="0" xfId="1" applyNumberFormat="1" applyFont="1"/>
    <xf numFmtId="14" fontId="0" fillId="0" borderId="0" xfId="0" applyNumberFormat="1"/>
    <xf numFmtId="20" fontId="0" fillId="0" borderId="0" xfId="0" applyNumberFormat="1"/>
    <xf numFmtId="2" fontId="0" fillId="0" borderId="0" xfId="0" applyNumberFormat="1"/>
    <xf numFmtId="0" fontId="2" fillId="0" borderId="0" xfId="0" applyFont="1"/>
    <xf numFmtId="164" fontId="2" fillId="0" borderId="0" xfId="1" applyNumberFormat="1" applyFont="1"/>
    <xf numFmtId="14" fontId="2" fillId="0" borderId="0" xfId="0" applyNumberFormat="1" applyFont="1"/>
    <xf numFmtId="20" fontId="2" fillId="0" borderId="0" xfId="0" applyNumberFormat="1" applyFont="1"/>
    <xf numFmtId="2" fontId="2" fillId="0" borderId="0" xfId="0" applyNumberFormat="1" applyFont="1"/>
    <xf numFmtId="0" fontId="2" fillId="0" borderId="0" xfId="0" applyFont="1" applyFill="1"/>
    <xf numFmtId="0" fontId="0" fillId="3" borderId="0" xfId="0" applyFill="1"/>
    <xf numFmtId="14" fontId="0" fillId="3" borderId="0" xfId="0" applyNumberFormat="1" applyFill="1"/>
    <xf numFmtId="164" fontId="0" fillId="3" borderId="0" xfId="1" applyNumberFormat="1" applyFont="1" applyFill="1"/>
    <xf numFmtId="20" fontId="0" fillId="3" borderId="0" xfId="0" applyNumberFormat="1" applyFill="1"/>
    <xf numFmtId="2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164" fontId="0" fillId="4" borderId="0" xfId="1" applyNumberFormat="1" applyFont="1" applyFill="1"/>
    <xf numFmtId="20" fontId="0" fillId="4" borderId="0" xfId="0" applyNumberFormat="1" applyFill="1"/>
    <xf numFmtId="2" fontId="0" fillId="4" borderId="0" xfId="0" applyNumberFormat="1" applyFill="1"/>
    <xf numFmtId="2" fontId="0" fillId="2" borderId="0" xfId="0" applyNumberFormat="1" applyFill="1"/>
    <xf numFmtId="0" fontId="0" fillId="5" borderId="0" xfId="0" applyFill="1"/>
    <xf numFmtId="14" fontId="0" fillId="5" borderId="0" xfId="0" applyNumberFormat="1" applyFill="1"/>
    <xf numFmtId="164" fontId="0" fillId="5" borderId="0" xfId="1" applyNumberFormat="1" applyFont="1" applyFill="1"/>
    <xf numFmtId="20" fontId="0" fillId="5" borderId="0" xfId="0" applyNumberFormat="1" applyFill="1"/>
    <xf numFmtId="2" fontId="0" fillId="5" borderId="0" xfId="0" applyNumberFormat="1" applyFill="1"/>
    <xf numFmtId="165" fontId="0" fillId="3" borderId="0" xfId="0" applyNumberFormat="1" applyFill="1"/>
    <xf numFmtId="166" fontId="0" fillId="0" borderId="0" xfId="1" applyNumberFormat="1" applyFont="1"/>
    <xf numFmtId="2" fontId="0" fillId="4" borderId="0" xfId="1" applyNumberFormat="1" applyFont="1" applyFill="1"/>
    <xf numFmtId="2" fontId="0" fillId="3" borderId="0" xfId="1" applyNumberFormat="1" applyFont="1" applyFill="1"/>
    <xf numFmtId="2" fontId="0" fillId="5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Radio" firstButton="1" fmlaLink="$L$268" lockText="1" noThreeD="1"/>
</file>

<file path=xl/ctrlProps/ctrlProp10.xml><?xml version="1.0" encoding="utf-8"?>
<formControlPr xmlns="http://schemas.microsoft.com/office/spreadsheetml/2009/9/main" objectType="Radio" lockText="1" noThreeD="1"/>
</file>

<file path=xl/ctrlProps/ctrlProp100.xml><?xml version="1.0" encoding="utf-8"?>
<formControlPr xmlns="http://schemas.microsoft.com/office/spreadsheetml/2009/9/main" objectType="GBox" noThreeD="1"/>
</file>

<file path=xl/ctrlProps/ctrlProp1000.xml><?xml version="1.0" encoding="utf-8"?>
<formControlPr xmlns="http://schemas.microsoft.com/office/spreadsheetml/2009/9/main" objectType="Radio" lockText="1" noThreeD="1"/>
</file>

<file path=xl/ctrlProps/ctrlProp1001.xml><?xml version="1.0" encoding="utf-8"?>
<formControlPr xmlns="http://schemas.microsoft.com/office/spreadsheetml/2009/9/main" objectType="Radio" lockText="1" noThreeD="1"/>
</file>

<file path=xl/ctrlProps/ctrlProp1002.xml><?xml version="1.0" encoding="utf-8"?>
<formControlPr xmlns="http://schemas.microsoft.com/office/spreadsheetml/2009/9/main" objectType="GBox" noThreeD="1"/>
</file>

<file path=xl/ctrlProps/ctrlProp1003.xml><?xml version="1.0" encoding="utf-8"?>
<formControlPr xmlns="http://schemas.microsoft.com/office/spreadsheetml/2009/9/main" objectType="Radio" firstButton="1" fmlaLink="$L$271" lockText="1" noThreeD="1"/>
</file>

<file path=xl/ctrlProps/ctrlProp1004.xml><?xml version="1.0" encoding="utf-8"?>
<formControlPr xmlns="http://schemas.microsoft.com/office/spreadsheetml/2009/9/main" objectType="Radio" lockText="1" noThreeD="1"/>
</file>

<file path=xl/ctrlProps/ctrlProp1005.xml><?xml version="1.0" encoding="utf-8"?>
<formControlPr xmlns="http://schemas.microsoft.com/office/spreadsheetml/2009/9/main" objectType="Radio" lockText="1" noThreeD="1"/>
</file>

<file path=xl/ctrlProps/ctrlProp1006.xml><?xml version="1.0" encoding="utf-8"?>
<formControlPr xmlns="http://schemas.microsoft.com/office/spreadsheetml/2009/9/main" objectType="GBox" noThreeD="1"/>
</file>

<file path=xl/ctrlProps/ctrlProp1007.xml><?xml version="1.0" encoding="utf-8"?>
<formControlPr xmlns="http://schemas.microsoft.com/office/spreadsheetml/2009/9/main" objectType="Radio" firstButton="1" fmlaLink="$L$272" lockText="1" noThreeD="1"/>
</file>

<file path=xl/ctrlProps/ctrlProp1008.xml><?xml version="1.0" encoding="utf-8"?>
<formControlPr xmlns="http://schemas.microsoft.com/office/spreadsheetml/2009/9/main" objectType="Radio" lockText="1" noThreeD="1"/>
</file>

<file path=xl/ctrlProps/ctrlProp1009.xml><?xml version="1.0" encoding="utf-8"?>
<formControlPr xmlns="http://schemas.microsoft.com/office/spreadsheetml/2009/9/main" objectType="Radio" lockText="1" noThreeD="1"/>
</file>

<file path=xl/ctrlProps/ctrlProp101.xml><?xml version="1.0" encoding="utf-8"?>
<formControlPr xmlns="http://schemas.microsoft.com/office/spreadsheetml/2009/9/main" objectType="Radio" firstButton="1" fmlaLink="$L$297" lockText="1" noThreeD="1"/>
</file>

<file path=xl/ctrlProps/ctrlProp1010.xml><?xml version="1.0" encoding="utf-8"?>
<formControlPr xmlns="http://schemas.microsoft.com/office/spreadsheetml/2009/9/main" objectType="GBox" noThreeD="1"/>
</file>

<file path=xl/ctrlProps/ctrlProp1011.xml><?xml version="1.0" encoding="utf-8"?>
<formControlPr xmlns="http://schemas.microsoft.com/office/spreadsheetml/2009/9/main" objectType="Radio" firstButton="1" fmlaLink="$L$273" lockText="1" noThreeD="1"/>
</file>

<file path=xl/ctrlProps/ctrlProp1012.xml><?xml version="1.0" encoding="utf-8"?>
<formControlPr xmlns="http://schemas.microsoft.com/office/spreadsheetml/2009/9/main" objectType="Radio" lockText="1" noThreeD="1"/>
</file>

<file path=xl/ctrlProps/ctrlProp1013.xml><?xml version="1.0" encoding="utf-8"?>
<formControlPr xmlns="http://schemas.microsoft.com/office/spreadsheetml/2009/9/main" objectType="Radio" lockText="1" noThreeD="1"/>
</file>

<file path=xl/ctrlProps/ctrlProp1014.xml><?xml version="1.0" encoding="utf-8"?>
<formControlPr xmlns="http://schemas.microsoft.com/office/spreadsheetml/2009/9/main" objectType="GBox" noThreeD="1"/>
</file>

<file path=xl/ctrlProps/ctrlProp1015.xml><?xml version="1.0" encoding="utf-8"?>
<formControlPr xmlns="http://schemas.microsoft.com/office/spreadsheetml/2009/9/main" objectType="Radio" firstButton="1" fmlaLink="$L$275" lockText="1" noThreeD="1"/>
</file>

<file path=xl/ctrlProps/ctrlProp1016.xml><?xml version="1.0" encoding="utf-8"?>
<formControlPr xmlns="http://schemas.microsoft.com/office/spreadsheetml/2009/9/main" objectType="Radio" lockText="1" noThreeD="1"/>
</file>

<file path=xl/ctrlProps/ctrlProp1017.xml><?xml version="1.0" encoding="utf-8"?>
<formControlPr xmlns="http://schemas.microsoft.com/office/spreadsheetml/2009/9/main" objectType="Radio" lockText="1" noThreeD="1"/>
</file>

<file path=xl/ctrlProps/ctrlProp1018.xml><?xml version="1.0" encoding="utf-8"?>
<formControlPr xmlns="http://schemas.microsoft.com/office/spreadsheetml/2009/9/main" objectType="GBox" noThreeD="1"/>
</file>

<file path=xl/ctrlProps/ctrlProp1019.xml><?xml version="1.0" encoding="utf-8"?>
<formControlPr xmlns="http://schemas.microsoft.com/office/spreadsheetml/2009/9/main" objectType="Radio" firstButton="1" fmlaLink="$L$277" lockText="1" noThreeD="1"/>
</file>

<file path=xl/ctrlProps/ctrlProp102.xml><?xml version="1.0" encoding="utf-8"?>
<formControlPr xmlns="http://schemas.microsoft.com/office/spreadsheetml/2009/9/main" objectType="Radio" lockText="1" noThreeD="1"/>
</file>

<file path=xl/ctrlProps/ctrlProp1020.xml><?xml version="1.0" encoding="utf-8"?>
<formControlPr xmlns="http://schemas.microsoft.com/office/spreadsheetml/2009/9/main" objectType="Radio" lockText="1" noThreeD="1"/>
</file>

<file path=xl/ctrlProps/ctrlProp1021.xml><?xml version="1.0" encoding="utf-8"?>
<formControlPr xmlns="http://schemas.microsoft.com/office/spreadsheetml/2009/9/main" objectType="Radio" lockText="1" noThreeD="1"/>
</file>

<file path=xl/ctrlProps/ctrlProp1022.xml><?xml version="1.0" encoding="utf-8"?>
<formControlPr xmlns="http://schemas.microsoft.com/office/spreadsheetml/2009/9/main" objectType="GBox" noThreeD="1"/>
</file>

<file path=xl/ctrlProps/ctrlProp1023.xml><?xml version="1.0" encoding="utf-8"?>
<formControlPr xmlns="http://schemas.microsoft.com/office/spreadsheetml/2009/9/main" objectType="Radio" firstButton="1" fmlaLink="$L$274" lockText="1" noThreeD="1"/>
</file>

<file path=xl/ctrlProps/ctrlProp1024.xml><?xml version="1.0" encoding="utf-8"?>
<formControlPr xmlns="http://schemas.microsoft.com/office/spreadsheetml/2009/9/main" objectType="Radio" lockText="1" noThreeD="1"/>
</file>

<file path=xl/ctrlProps/ctrlProp1025.xml><?xml version="1.0" encoding="utf-8"?>
<formControlPr xmlns="http://schemas.microsoft.com/office/spreadsheetml/2009/9/main" objectType="Radio" lockText="1" noThreeD="1"/>
</file>

<file path=xl/ctrlProps/ctrlProp1026.xml><?xml version="1.0" encoding="utf-8"?>
<formControlPr xmlns="http://schemas.microsoft.com/office/spreadsheetml/2009/9/main" objectType="GBox" noThreeD="1"/>
</file>

<file path=xl/ctrlProps/ctrlProp1027.xml><?xml version="1.0" encoding="utf-8"?>
<formControlPr xmlns="http://schemas.microsoft.com/office/spreadsheetml/2009/9/main" objectType="Radio" firstButton="1" fmlaLink="$L$276" lockText="1" noThreeD="1"/>
</file>

<file path=xl/ctrlProps/ctrlProp1028.xml><?xml version="1.0" encoding="utf-8"?>
<formControlPr xmlns="http://schemas.microsoft.com/office/spreadsheetml/2009/9/main" objectType="Radio" lockText="1" noThreeD="1"/>
</file>

<file path=xl/ctrlProps/ctrlProp1029.xml><?xml version="1.0" encoding="utf-8"?>
<formControlPr xmlns="http://schemas.microsoft.com/office/spreadsheetml/2009/9/main" objectType="Radio" lockText="1" noThreeD="1"/>
</file>

<file path=xl/ctrlProps/ctrlProp103.xml><?xml version="1.0" encoding="utf-8"?>
<formControlPr xmlns="http://schemas.microsoft.com/office/spreadsheetml/2009/9/main" objectType="Radio" lockText="1" noThreeD="1"/>
</file>

<file path=xl/ctrlProps/ctrlProp1030.xml><?xml version="1.0" encoding="utf-8"?>
<formControlPr xmlns="http://schemas.microsoft.com/office/spreadsheetml/2009/9/main" objectType="GBox" noThreeD="1"/>
</file>

<file path=xl/ctrlProps/ctrlProp1031.xml><?xml version="1.0" encoding="utf-8"?>
<formControlPr xmlns="http://schemas.microsoft.com/office/spreadsheetml/2009/9/main" objectType="Radio" firstButton="1" fmlaLink="$L$268" lockText="1" noThreeD="1"/>
</file>

<file path=xl/ctrlProps/ctrlProp1032.xml><?xml version="1.0" encoding="utf-8"?>
<formControlPr xmlns="http://schemas.microsoft.com/office/spreadsheetml/2009/9/main" objectType="Radio" lockText="1" noThreeD="1"/>
</file>

<file path=xl/ctrlProps/ctrlProp1033.xml><?xml version="1.0" encoding="utf-8"?>
<formControlPr xmlns="http://schemas.microsoft.com/office/spreadsheetml/2009/9/main" objectType="Radio" lockText="1" noThreeD="1"/>
</file>

<file path=xl/ctrlProps/ctrlProp1034.xml><?xml version="1.0" encoding="utf-8"?>
<formControlPr xmlns="http://schemas.microsoft.com/office/spreadsheetml/2009/9/main" objectType="GBox" noThreeD="1"/>
</file>

<file path=xl/ctrlProps/ctrlProp1035.xml><?xml version="1.0" encoding="utf-8"?>
<formControlPr xmlns="http://schemas.microsoft.com/office/spreadsheetml/2009/9/main" objectType="Radio" firstButton="1" fmlaLink="$L$269" lockText="1" noThreeD="1"/>
</file>

<file path=xl/ctrlProps/ctrlProp1036.xml><?xml version="1.0" encoding="utf-8"?>
<formControlPr xmlns="http://schemas.microsoft.com/office/spreadsheetml/2009/9/main" objectType="Radio" lockText="1" noThreeD="1"/>
</file>

<file path=xl/ctrlProps/ctrlProp1037.xml><?xml version="1.0" encoding="utf-8"?>
<formControlPr xmlns="http://schemas.microsoft.com/office/spreadsheetml/2009/9/main" objectType="Radio" lockText="1" noThreeD="1"/>
</file>

<file path=xl/ctrlProps/ctrlProp1038.xml><?xml version="1.0" encoding="utf-8"?>
<formControlPr xmlns="http://schemas.microsoft.com/office/spreadsheetml/2009/9/main" objectType="GBox" noThreeD="1"/>
</file>

<file path=xl/ctrlProps/ctrlProp1039.xml><?xml version="1.0" encoding="utf-8"?>
<formControlPr xmlns="http://schemas.microsoft.com/office/spreadsheetml/2009/9/main" objectType="Radio" firstButton="1" fmlaLink="$L$270" lockText="1" noThreeD="1"/>
</file>

<file path=xl/ctrlProps/ctrlProp104.xml><?xml version="1.0" encoding="utf-8"?>
<formControlPr xmlns="http://schemas.microsoft.com/office/spreadsheetml/2009/9/main" objectType="GBox" noThreeD="1"/>
</file>

<file path=xl/ctrlProps/ctrlProp1040.xml><?xml version="1.0" encoding="utf-8"?>
<formControlPr xmlns="http://schemas.microsoft.com/office/spreadsheetml/2009/9/main" objectType="Radio" lockText="1" noThreeD="1"/>
</file>

<file path=xl/ctrlProps/ctrlProp1041.xml><?xml version="1.0" encoding="utf-8"?>
<formControlPr xmlns="http://schemas.microsoft.com/office/spreadsheetml/2009/9/main" objectType="Radio" lockText="1" noThreeD="1"/>
</file>

<file path=xl/ctrlProps/ctrlProp1042.xml><?xml version="1.0" encoding="utf-8"?>
<formControlPr xmlns="http://schemas.microsoft.com/office/spreadsheetml/2009/9/main" objectType="GBox" noThreeD="1"/>
</file>

<file path=xl/ctrlProps/ctrlProp1043.xml><?xml version="1.0" encoding="utf-8"?>
<formControlPr xmlns="http://schemas.microsoft.com/office/spreadsheetml/2009/9/main" objectType="Radio" firstButton="1" fmlaLink="$L$271" lockText="1" noThreeD="1"/>
</file>

<file path=xl/ctrlProps/ctrlProp1044.xml><?xml version="1.0" encoding="utf-8"?>
<formControlPr xmlns="http://schemas.microsoft.com/office/spreadsheetml/2009/9/main" objectType="Radio" lockText="1" noThreeD="1"/>
</file>

<file path=xl/ctrlProps/ctrlProp1045.xml><?xml version="1.0" encoding="utf-8"?>
<formControlPr xmlns="http://schemas.microsoft.com/office/spreadsheetml/2009/9/main" objectType="Radio" lockText="1" noThreeD="1"/>
</file>

<file path=xl/ctrlProps/ctrlProp1046.xml><?xml version="1.0" encoding="utf-8"?>
<formControlPr xmlns="http://schemas.microsoft.com/office/spreadsheetml/2009/9/main" objectType="GBox" noThreeD="1"/>
</file>

<file path=xl/ctrlProps/ctrlProp1047.xml><?xml version="1.0" encoding="utf-8"?>
<formControlPr xmlns="http://schemas.microsoft.com/office/spreadsheetml/2009/9/main" objectType="Radio" firstButton="1" fmlaLink="$L$272" lockText="1" noThreeD="1"/>
</file>

<file path=xl/ctrlProps/ctrlProp1048.xml><?xml version="1.0" encoding="utf-8"?>
<formControlPr xmlns="http://schemas.microsoft.com/office/spreadsheetml/2009/9/main" objectType="Radio" lockText="1" noThreeD="1"/>
</file>

<file path=xl/ctrlProps/ctrlProp1049.xml><?xml version="1.0" encoding="utf-8"?>
<formControlPr xmlns="http://schemas.microsoft.com/office/spreadsheetml/2009/9/main" objectType="Radio" lockText="1" noThreeD="1"/>
</file>

<file path=xl/ctrlProps/ctrlProp105.xml><?xml version="1.0" encoding="utf-8"?>
<formControlPr xmlns="http://schemas.microsoft.com/office/spreadsheetml/2009/9/main" objectType="Radio" firstButton="1" fmlaLink="$L$299" lockText="1" noThreeD="1"/>
</file>

<file path=xl/ctrlProps/ctrlProp1050.xml><?xml version="1.0" encoding="utf-8"?>
<formControlPr xmlns="http://schemas.microsoft.com/office/spreadsheetml/2009/9/main" objectType="GBox" noThreeD="1"/>
</file>

<file path=xl/ctrlProps/ctrlProp1051.xml><?xml version="1.0" encoding="utf-8"?>
<formControlPr xmlns="http://schemas.microsoft.com/office/spreadsheetml/2009/9/main" objectType="Radio" firstButton="1" fmlaLink="$L$273" lockText="1" noThreeD="1"/>
</file>

<file path=xl/ctrlProps/ctrlProp1052.xml><?xml version="1.0" encoding="utf-8"?>
<formControlPr xmlns="http://schemas.microsoft.com/office/spreadsheetml/2009/9/main" objectType="Radio" lockText="1" noThreeD="1"/>
</file>

<file path=xl/ctrlProps/ctrlProp1053.xml><?xml version="1.0" encoding="utf-8"?>
<formControlPr xmlns="http://schemas.microsoft.com/office/spreadsheetml/2009/9/main" objectType="Radio" lockText="1" noThreeD="1"/>
</file>

<file path=xl/ctrlProps/ctrlProp1054.xml><?xml version="1.0" encoding="utf-8"?>
<formControlPr xmlns="http://schemas.microsoft.com/office/spreadsheetml/2009/9/main" objectType="GBox" noThreeD="1"/>
</file>

<file path=xl/ctrlProps/ctrlProp1055.xml><?xml version="1.0" encoding="utf-8"?>
<formControlPr xmlns="http://schemas.microsoft.com/office/spreadsheetml/2009/9/main" objectType="Radio" firstButton="1" fmlaLink="$L$275" lockText="1" noThreeD="1"/>
</file>

<file path=xl/ctrlProps/ctrlProp1056.xml><?xml version="1.0" encoding="utf-8"?>
<formControlPr xmlns="http://schemas.microsoft.com/office/spreadsheetml/2009/9/main" objectType="Radio" lockText="1" noThreeD="1"/>
</file>

<file path=xl/ctrlProps/ctrlProp1057.xml><?xml version="1.0" encoding="utf-8"?>
<formControlPr xmlns="http://schemas.microsoft.com/office/spreadsheetml/2009/9/main" objectType="Radio" lockText="1" noThreeD="1"/>
</file>

<file path=xl/ctrlProps/ctrlProp1058.xml><?xml version="1.0" encoding="utf-8"?>
<formControlPr xmlns="http://schemas.microsoft.com/office/spreadsheetml/2009/9/main" objectType="GBox" noThreeD="1"/>
</file>

<file path=xl/ctrlProps/ctrlProp1059.xml><?xml version="1.0" encoding="utf-8"?>
<formControlPr xmlns="http://schemas.microsoft.com/office/spreadsheetml/2009/9/main" objectType="Radio" firstButton="1" fmlaLink="$L$277" lockText="1" noThreeD="1"/>
</file>

<file path=xl/ctrlProps/ctrlProp106.xml><?xml version="1.0" encoding="utf-8"?>
<formControlPr xmlns="http://schemas.microsoft.com/office/spreadsheetml/2009/9/main" objectType="Radio" lockText="1" noThreeD="1"/>
</file>

<file path=xl/ctrlProps/ctrlProp1060.xml><?xml version="1.0" encoding="utf-8"?>
<formControlPr xmlns="http://schemas.microsoft.com/office/spreadsheetml/2009/9/main" objectType="Radio" lockText="1" noThreeD="1"/>
</file>

<file path=xl/ctrlProps/ctrlProp1061.xml><?xml version="1.0" encoding="utf-8"?>
<formControlPr xmlns="http://schemas.microsoft.com/office/spreadsheetml/2009/9/main" objectType="Radio" lockText="1" noThreeD="1"/>
</file>

<file path=xl/ctrlProps/ctrlProp1062.xml><?xml version="1.0" encoding="utf-8"?>
<formControlPr xmlns="http://schemas.microsoft.com/office/spreadsheetml/2009/9/main" objectType="GBox" noThreeD="1"/>
</file>

<file path=xl/ctrlProps/ctrlProp1063.xml><?xml version="1.0" encoding="utf-8"?>
<formControlPr xmlns="http://schemas.microsoft.com/office/spreadsheetml/2009/9/main" objectType="Radio" firstButton="1" fmlaLink="$L$274" lockText="1" noThreeD="1"/>
</file>

<file path=xl/ctrlProps/ctrlProp1064.xml><?xml version="1.0" encoding="utf-8"?>
<formControlPr xmlns="http://schemas.microsoft.com/office/spreadsheetml/2009/9/main" objectType="Radio" lockText="1" noThreeD="1"/>
</file>

<file path=xl/ctrlProps/ctrlProp1065.xml><?xml version="1.0" encoding="utf-8"?>
<formControlPr xmlns="http://schemas.microsoft.com/office/spreadsheetml/2009/9/main" objectType="Radio" lockText="1" noThreeD="1"/>
</file>

<file path=xl/ctrlProps/ctrlProp1066.xml><?xml version="1.0" encoding="utf-8"?>
<formControlPr xmlns="http://schemas.microsoft.com/office/spreadsheetml/2009/9/main" objectType="GBox" noThreeD="1"/>
</file>

<file path=xl/ctrlProps/ctrlProp1067.xml><?xml version="1.0" encoding="utf-8"?>
<formControlPr xmlns="http://schemas.microsoft.com/office/spreadsheetml/2009/9/main" objectType="Radio" firstButton="1" fmlaLink="$L$276" lockText="1" noThreeD="1"/>
</file>

<file path=xl/ctrlProps/ctrlProp1068.xml><?xml version="1.0" encoding="utf-8"?>
<formControlPr xmlns="http://schemas.microsoft.com/office/spreadsheetml/2009/9/main" objectType="Radio" lockText="1" noThreeD="1"/>
</file>

<file path=xl/ctrlProps/ctrlProp1069.xml><?xml version="1.0" encoding="utf-8"?>
<formControlPr xmlns="http://schemas.microsoft.com/office/spreadsheetml/2009/9/main" objectType="Radio" lockText="1" noThreeD="1"/>
</file>

<file path=xl/ctrlProps/ctrlProp107.xml><?xml version="1.0" encoding="utf-8"?>
<formControlPr xmlns="http://schemas.microsoft.com/office/spreadsheetml/2009/9/main" objectType="Radio" lockText="1" noThreeD="1"/>
</file>

<file path=xl/ctrlProps/ctrlProp1070.xml><?xml version="1.0" encoding="utf-8"?>
<formControlPr xmlns="http://schemas.microsoft.com/office/spreadsheetml/2009/9/main" objectType="GBox" noThreeD="1"/>
</file>

<file path=xl/ctrlProps/ctrlProp1071.xml><?xml version="1.0" encoding="utf-8"?>
<formControlPr xmlns="http://schemas.microsoft.com/office/spreadsheetml/2009/9/main" objectType="Radio" firstButton="1" fmlaLink="$L$268" lockText="1" noThreeD="1"/>
</file>

<file path=xl/ctrlProps/ctrlProp1072.xml><?xml version="1.0" encoding="utf-8"?>
<formControlPr xmlns="http://schemas.microsoft.com/office/spreadsheetml/2009/9/main" objectType="Radio" lockText="1" noThreeD="1"/>
</file>

<file path=xl/ctrlProps/ctrlProp1073.xml><?xml version="1.0" encoding="utf-8"?>
<formControlPr xmlns="http://schemas.microsoft.com/office/spreadsheetml/2009/9/main" objectType="Radio" lockText="1" noThreeD="1"/>
</file>

<file path=xl/ctrlProps/ctrlProp1074.xml><?xml version="1.0" encoding="utf-8"?>
<formControlPr xmlns="http://schemas.microsoft.com/office/spreadsheetml/2009/9/main" objectType="GBox" noThreeD="1"/>
</file>

<file path=xl/ctrlProps/ctrlProp1075.xml><?xml version="1.0" encoding="utf-8"?>
<formControlPr xmlns="http://schemas.microsoft.com/office/spreadsheetml/2009/9/main" objectType="Radio" firstButton="1" fmlaLink="$L$269" lockText="1" noThreeD="1"/>
</file>

<file path=xl/ctrlProps/ctrlProp1076.xml><?xml version="1.0" encoding="utf-8"?>
<formControlPr xmlns="http://schemas.microsoft.com/office/spreadsheetml/2009/9/main" objectType="Radio" lockText="1" noThreeD="1"/>
</file>

<file path=xl/ctrlProps/ctrlProp1077.xml><?xml version="1.0" encoding="utf-8"?>
<formControlPr xmlns="http://schemas.microsoft.com/office/spreadsheetml/2009/9/main" objectType="Radio" lockText="1" noThreeD="1"/>
</file>

<file path=xl/ctrlProps/ctrlProp1078.xml><?xml version="1.0" encoding="utf-8"?>
<formControlPr xmlns="http://schemas.microsoft.com/office/spreadsheetml/2009/9/main" objectType="GBox" noThreeD="1"/>
</file>

<file path=xl/ctrlProps/ctrlProp1079.xml><?xml version="1.0" encoding="utf-8"?>
<formControlPr xmlns="http://schemas.microsoft.com/office/spreadsheetml/2009/9/main" objectType="Radio" firstButton="1" fmlaLink="$L$270" lockText="1" noThreeD="1"/>
</file>

<file path=xl/ctrlProps/ctrlProp108.xml><?xml version="1.0" encoding="utf-8"?>
<formControlPr xmlns="http://schemas.microsoft.com/office/spreadsheetml/2009/9/main" objectType="GBox" noThreeD="1"/>
</file>

<file path=xl/ctrlProps/ctrlProp1080.xml><?xml version="1.0" encoding="utf-8"?>
<formControlPr xmlns="http://schemas.microsoft.com/office/spreadsheetml/2009/9/main" objectType="Radio" lockText="1" noThreeD="1"/>
</file>

<file path=xl/ctrlProps/ctrlProp1081.xml><?xml version="1.0" encoding="utf-8"?>
<formControlPr xmlns="http://schemas.microsoft.com/office/spreadsheetml/2009/9/main" objectType="Radio" lockText="1" noThreeD="1"/>
</file>

<file path=xl/ctrlProps/ctrlProp1082.xml><?xml version="1.0" encoding="utf-8"?>
<formControlPr xmlns="http://schemas.microsoft.com/office/spreadsheetml/2009/9/main" objectType="GBox" noThreeD="1"/>
</file>

<file path=xl/ctrlProps/ctrlProp1083.xml><?xml version="1.0" encoding="utf-8"?>
<formControlPr xmlns="http://schemas.microsoft.com/office/spreadsheetml/2009/9/main" objectType="Radio" firstButton="1" fmlaLink="$L$271" lockText="1" noThreeD="1"/>
</file>

<file path=xl/ctrlProps/ctrlProp1084.xml><?xml version="1.0" encoding="utf-8"?>
<formControlPr xmlns="http://schemas.microsoft.com/office/spreadsheetml/2009/9/main" objectType="Radio" lockText="1" noThreeD="1"/>
</file>

<file path=xl/ctrlProps/ctrlProp1085.xml><?xml version="1.0" encoding="utf-8"?>
<formControlPr xmlns="http://schemas.microsoft.com/office/spreadsheetml/2009/9/main" objectType="Radio" lockText="1" noThreeD="1"/>
</file>

<file path=xl/ctrlProps/ctrlProp1086.xml><?xml version="1.0" encoding="utf-8"?>
<formControlPr xmlns="http://schemas.microsoft.com/office/spreadsheetml/2009/9/main" objectType="GBox" noThreeD="1"/>
</file>

<file path=xl/ctrlProps/ctrlProp1087.xml><?xml version="1.0" encoding="utf-8"?>
<formControlPr xmlns="http://schemas.microsoft.com/office/spreadsheetml/2009/9/main" objectType="Radio" firstButton="1" fmlaLink="$L$272" lockText="1" noThreeD="1"/>
</file>

<file path=xl/ctrlProps/ctrlProp1088.xml><?xml version="1.0" encoding="utf-8"?>
<formControlPr xmlns="http://schemas.microsoft.com/office/spreadsheetml/2009/9/main" objectType="Radio" lockText="1" noThreeD="1"/>
</file>

<file path=xl/ctrlProps/ctrlProp1089.xml><?xml version="1.0" encoding="utf-8"?>
<formControlPr xmlns="http://schemas.microsoft.com/office/spreadsheetml/2009/9/main" objectType="Radio" lockText="1" noThreeD="1"/>
</file>

<file path=xl/ctrlProps/ctrlProp109.xml><?xml version="1.0" encoding="utf-8"?>
<formControlPr xmlns="http://schemas.microsoft.com/office/spreadsheetml/2009/9/main" objectType="Radio" firstButton="1" fmlaLink="$L$301" lockText="1" noThreeD="1"/>
</file>

<file path=xl/ctrlProps/ctrlProp1090.xml><?xml version="1.0" encoding="utf-8"?>
<formControlPr xmlns="http://schemas.microsoft.com/office/spreadsheetml/2009/9/main" objectType="GBox" noThreeD="1"/>
</file>

<file path=xl/ctrlProps/ctrlProp1091.xml><?xml version="1.0" encoding="utf-8"?>
<formControlPr xmlns="http://schemas.microsoft.com/office/spreadsheetml/2009/9/main" objectType="Radio" firstButton="1" fmlaLink="$L$273" lockText="1" noThreeD="1"/>
</file>

<file path=xl/ctrlProps/ctrlProp1092.xml><?xml version="1.0" encoding="utf-8"?>
<formControlPr xmlns="http://schemas.microsoft.com/office/spreadsheetml/2009/9/main" objectType="Radio" lockText="1" noThreeD="1"/>
</file>

<file path=xl/ctrlProps/ctrlProp1093.xml><?xml version="1.0" encoding="utf-8"?>
<formControlPr xmlns="http://schemas.microsoft.com/office/spreadsheetml/2009/9/main" objectType="Radio" lockText="1" noThreeD="1"/>
</file>

<file path=xl/ctrlProps/ctrlProp1094.xml><?xml version="1.0" encoding="utf-8"?>
<formControlPr xmlns="http://schemas.microsoft.com/office/spreadsheetml/2009/9/main" objectType="GBox" noThreeD="1"/>
</file>

<file path=xl/ctrlProps/ctrlProp1095.xml><?xml version="1.0" encoding="utf-8"?>
<formControlPr xmlns="http://schemas.microsoft.com/office/spreadsheetml/2009/9/main" objectType="Radio" firstButton="1" fmlaLink="$L$275" lockText="1" noThreeD="1"/>
</file>

<file path=xl/ctrlProps/ctrlProp1096.xml><?xml version="1.0" encoding="utf-8"?>
<formControlPr xmlns="http://schemas.microsoft.com/office/spreadsheetml/2009/9/main" objectType="Radio" lockText="1" noThreeD="1"/>
</file>

<file path=xl/ctrlProps/ctrlProp1097.xml><?xml version="1.0" encoding="utf-8"?>
<formControlPr xmlns="http://schemas.microsoft.com/office/spreadsheetml/2009/9/main" objectType="Radio" lockText="1" noThreeD="1"/>
</file>

<file path=xl/ctrlProps/ctrlProp1098.xml><?xml version="1.0" encoding="utf-8"?>
<formControlPr xmlns="http://schemas.microsoft.com/office/spreadsheetml/2009/9/main" objectType="GBox" noThreeD="1"/>
</file>

<file path=xl/ctrlProps/ctrlProp1099.xml><?xml version="1.0" encoding="utf-8"?>
<formControlPr xmlns="http://schemas.microsoft.com/office/spreadsheetml/2009/9/main" objectType="Radio" firstButton="1" fmlaLink="$L$277" lockText="1" noThreeD="1"/>
</file>

<file path=xl/ctrlProps/ctrlProp11.xml><?xml version="1.0" encoding="utf-8"?>
<formControlPr xmlns="http://schemas.microsoft.com/office/spreadsheetml/2009/9/main" objectType="Radio" lockText="1" noThreeD="1"/>
</file>

<file path=xl/ctrlProps/ctrlProp110.xml><?xml version="1.0" encoding="utf-8"?>
<formControlPr xmlns="http://schemas.microsoft.com/office/spreadsheetml/2009/9/main" objectType="Radio" lockText="1" noThreeD="1"/>
</file>

<file path=xl/ctrlProps/ctrlProp1100.xml><?xml version="1.0" encoding="utf-8"?>
<formControlPr xmlns="http://schemas.microsoft.com/office/spreadsheetml/2009/9/main" objectType="Radio" lockText="1" noThreeD="1"/>
</file>

<file path=xl/ctrlProps/ctrlProp1101.xml><?xml version="1.0" encoding="utf-8"?>
<formControlPr xmlns="http://schemas.microsoft.com/office/spreadsheetml/2009/9/main" objectType="Radio" lockText="1" noThreeD="1"/>
</file>

<file path=xl/ctrlProps/ctrlProp1102.xml><?xml version="1.0" encoding="utf-8"?>
<formControlPr xmlns="http://schemas.microsoft.com/office/spreadsheetml/2009/9/main" objectType="GBox" noThreeD="1"/>
</file>

<file path=xl/ctrlProps/ctrlProp1103.xml><?xml version="1.0" encoding="utf-8"?>
<formControlPr xmlns="http://schemas.microsoft.com/office/spreadsheetml/2009/9/main" objectType="Radio" firstButton="1" fmlaLink="$L$274" lockText="1" noThreeD="1"/>
</file>

<file path=xl/ctrlProps/ctrlProp1104.xml><?xml version="1.0" encoding="utf-8"?>
<formControlPr xmlns="http://schemas.microsoft.com/office/spreadsheetml/2009/9/main" objectType="Radio" lockText="1" noThreeD="1"/>
</file>

<file path=xl/ctrlProps/ctrlProp1105.xml><?xml version="1.0" encoding="utf-8"?>
<formControlPr xmlns="http://schemas.microsoft.com/office/spreadsheetml/2009/9/main" objectType="Radio" lockText="1" noThreeD="1"/>
</file>

<file path=xl/ctrlProps/ctrlProp1106.xml><?xml version="1.0" encoding="utf-8"?>
<formControlPr xmlns="http://schemas.microsoft.com/office/spreadsheetml/2009/9/main" objectType="GBox" noThreeD="1"/>
</file>

<file path=xl/ctrlProps/ctrlProp1107.xml><?xml version="1.0" encoding="utf-8"?>
<formControlPr xmlns="http://schemas.microsoft.com/office/spreadsheetml/2009/9/main" objectType="Radio" firstButton="1" fmlaLink="$L$276" lockText="1" noThreeD="1"/>
</file>

<file path=xl/ctrlProps/ctrlProp1108.xml><?xml version="1.0" encoding="utf-8"?>
<formControlPr xmlns="http://schemas.microsoft.com/office/spreadsheetml/2009/9/main" objectType="Radio" lockText="1" noThreeD="1"/>
</file>

<file path=xl/ctrlProps/ctrlProp1109.xml><?xml version="1.0" encoding="utf-8"?>
<formControlPr xmlns="http://schemas.microsoft.com/office/spreadsheetml/2009/9/main" objectType="Radio" lockText="1" noThreeD="1"/>
</file>

<file path=xl/ctrlProps/ctrlProp111.xml><?xml version="1.0" encoding="utf-8"?>
<formControlPr xmlns="http://schemas.microsoft.com/office/spreadsheetml/2009/9/main" objectType="Radio" lockText="1" noThreeD="1"/>
</file>

<file path=xl/ctrlProps/ctrlProp1110.xml><?xml version="1.0" encoding="utf-8"?>
<formControlPr xmlns="http://schemas.microsoft.com/office/spreadsheetml/2009/9/main" objectType="GBox" noThreeD="1"/>
</file>

<file path=xl/ctrlProps/ctrlProp1111.xml><?xml version="1.0" encoding="utf-8"?>
<formControlPr xmlns="http://schemas.microsoft.com/office/spreadsheetml/2009/9/main" objectType="Radio" firstButton="1" fmlaLink="$L$268" lockText="1" noThreeD="1"/>
</file>

<file path=xl/ctrlProps/ctrlProp1112.xml><?xml version="1.0" encoding="utf-8"?>
<formControlPr xmlns="http://schemas.microsoft.com/office/spreadsheetml/2009/9/main" objectType="Radio" lockText="1" noThreeD="1"/>
</file>

<file path=xl/ctrlProps/ctrlProp1113.xml><?xml version="1.0" encoding="utf-8"?>
<formControlPr xmlns="http://schemas.microsoft.com/office/spreadsheetml/2009/9/main" objectType="Radio" lockText="1" noThreeD="1"/>
</file>

<file path=xl/ctrlProps/ctrlProp1114.xml><?xml version="1.0" encoding="utf-8"?>
<formControlPr xmlns="http://schemas.microsoft.com/office/spreadsheetml/2009/9/main" objectType="GBox" noThreeD="1"/>
</file>

<file path=xl/ctrlProps/ctrlProp1115.xml><?xml version="1.0" encoding="utf-8"?>
<formControlPr xmlns="http://schemas.microsoft.com/office/spreadsheetml/2009/9/main" objectType="Radio" firstButton="1" fmlaLink="$L$269" lockText="1" noThreeD="1"/>
</file>

<file path=xl/ctrlProps/ctrlProp1116.xml><?xml version="1.0" encoding="utf-8"?>
<formControlPr xmlns="http://schemas.microsoft.com/office/spreadsheetml/2009/9/main" objectType="Radio" lockText="1" noThreeD="1"/>
</file>

<file path=xl/ctrlProps/ctrlProp1117.xml><?xml version="1.0" encoding="utf-8"?>
<formControlPr xmlns="http://schemas.microsoft.com/office/spreadsheetml/2009/9/main" objectType="Radio" lockText="1" noThreeD="1"/>
</file>

<file path=xl/ctrlProps/ctrlProp1118.xml><?xml version="1.0" encoding="utf-8"?>
<formControlPr xmlns="http://schemas.microsoft.com/office/spreadsheetml/2009/9/main" objectType="GBox" noThreeD="1"/>
</file>

<file path=xl/ctrlProps/ctrlProp1119.xml><?xml version="1.0" encoding="utf-8"?>
<formControlPr xmlns="http://schemas.microsoft.com/office/spreadsheetml/2009/9/main" objectType="Radio" firstButton="1" fmlaLink="$L$270" lockText="1" noThreeD="1"/>
</file>

<file path=xl/ctrlProps/ctrlProp112.xml><?xml version="1.0" encoding="utf-8"?>
<formControlPr xmlns="http://schemas.microsoft.com/office/spreadsheetml/2009/9/main" objectType="GBox" noThreeD="1"/>
</file>

<file path=xl/ctrlProps/ctrlProp1120.xml><?xml version="1.0" encoding="utf-8"?>
<formControlPr xmlns="http://schemas.microsoft.com/office/spreadsheetml/2009/9/main" objectType="Radio" lockText="1" noThreeD="1"/>
</file>

<file path=xl/ctrlProps/ctrlProp1121.xml><?xml version="1.0" encoding="utf-8"?>
<formControlPr xmlns="http://schemas.microsoft.com/office/spreadsheetml/2009/9/main" objectType="Radio" lockText="1" noThreeD="1"/>
</file>

<file path=xl/ctrlProps/ctrlProp1122.xml><?xml version="1.0" encoding="utf-8"?>
<formControlPr xmlns="http://schemas.microsoft.com/office/spreadsheetml/2009/9/main" objectType="GBox" noThreeD="1"/>
</file>

<file path=xl/ctrlProps/ctrlProp1123.xml><?xml version="1.0" encoding="utf-8"?>
<formControlPr xmlns="http://schemas.microsoft.com/office/spreadsheetml/2009/9/main" objectType="Radio" firstButton="1" fmlaLink="$L$271" lockText="1" noThreeD="1"/>
</file>

<file path=xl/ctrlProps/ctrlProp1124.xml><?xml version="1.0" encoding="utf-8"?>
<formControlPr xmlns="http://schemas.microsoft.com/office/spreadsheetml/2009/9/main" objectType="Radio" lockText="1" noThreeD="1"/>
</file>

<file path=xl/ctrlProps/ctrlProp1125.xml><?xml version="1.0" encoding="utf-8"?>
<formControlPr xmlns="http://schemas.microsoft.com/office/spreadsheetml/2009/9/main" objectType="Radio" lockText="1" noThreeD="1"/>
</file>

<file path=xl/ctrlProps/ctrlProp1126.xml><?xml version="1.0" encoding="utf-8"?>
<formControlPr xmlns="http://schemas.microsoft.com/office/spreadsheetml/2009/9/main" objectType="GBox" noThreeD="1"/>
</file>

<file path=xl/ctrlProps/ctrlProp1127.xml><?xml version="1.0" encoding="utf-8"?>
<formControlPr xmlns="http://schemas.microsoft.com/office/spreadsheetml/2009/9/main" objectType="Radio" firstButton="1" fmlaLink="$L$272" lockText="1" noThreeD="1"/>
</file>

<file path=xl/ctrlProps/ctrlProp1128.xml><?xml version="1.0" encoding="utf-8"?>
<formControlPr xmlns="http://schemas.microsoft.com/office/spreadsheetml/2009/9/main" objectType="Radio" lockText="1" noThreeD="1"/>
</file>

<file path=xl/ctrlProps/ctrlProp1129.xml><?xml version="1.0" encoding="utf-8"?>
<formControlPr xmlns="http://schemas.microsoft.com/office/spreadsheetml/2009/9/main" objectType="Radio" lockText="1" noThreeD="1"/>
</file>

<file path=xl/ctrlProps/ctrlProp113.xml><?xml version="1.0" encoding="utf-8"?>
<formControlPr xmlns="http://schemas.microsoft.com/office/spreadsheetml/2009/9/main" objectType="Radio" firstButton="1" fmlaLink="$L$298" lockText="1" noThreeD="1"/>
</file>

<file path=xl/ctrlProps/ctrlProp1130.xml><?xml version="1.0" encoding="utf-8"?>
<formControlPr xmlns="http://schemas.microsoft.com/office/spreadsheetml/2009/9/main" objectType="GBox" noThreeD="1"/>
</file>

<file path=xl/ctrlProps/ctrlProp1131.xml><?xml version="1.0" encoding="utf-8"?>
<formControlPr xmlns="http://schemas.microsoft.com/office/spreadsheetml/2009/9/main" objectType="Radio" firstButton="1" fmlaLink="$L$273" lockText="1" noThreeD="1"/>
</file>

<file path=xl/ctrlProps/ctrlProp1132.xml><?xml version="1.0" encoding="utf-8"?>
<formControlPr xmlns="http://schemas.microsoft.com/office/spreadsheetml/2009/9/main" objectType="Radio" lockText="1" noThreeD="1"/>
</file>

<file path=xl/ctrlProps/ctrlProp1133.xml><?xml version="1.0" encoding="utf-8"?>
<formControlPr xmlns="http://schemas.microsoft.com/office/spreadsheetml/2009/9/main" objectType="Radio" lockText="1" noThreeD="1"/>
</file>

<file path=xl/ctrlProps/ctrlProp1134.xml><?xml version="1.0" encoding="utf-8"?>
<formControlPr xmlns="http://schemas.microsoft.com/office/spreadsheetml/2009/9/main" objectType="GBox" noThreeD="1"/>
</file>

<file path=xl/ctrlProps/ctrlProp1135.xml><?xml version="1.0" encoding="utf-8"?>
<formControlPr xmlns="http://schemas.microsoft.com/office/spreadsheetml/2009/9/main" objectType="Radio" firstButton="1" fmlaLink="$L$275" lockText="1" noThreeD="1"/>
</file>

<file path=xl/ctrlProps/ctrlProp1136.xml><?xml version="1.0" encoding="utf-8"?>
<formControlPr xmlns="http://schemas.microsoft.com/office/spreadsheetml/2009/9/main" objectType="Radio" lockText="1" noThreeD="1"/>
</file>

<file path=xl/ctrlProps/ctrlProp1137.xml><?xml version="1.0" encoding="utf-8"?>
<formControlPr xmlns="http://schemas.microsoft.com/office/spreadsheetml/2009/9/main" objectType="Radio" lockText="1" noThreeD="1"/>
</file>

<file path=xl/ctrlProps/ctrlProp1138.xml><?xml version="1.0" encoding="utf-8"?>
<formControlPr xmlns="http://schemas.microsoft.com/office/spreadsheetml/2009/9/main" objectType="GBox" noThreeD="1"/>
</file>

<file path=xl/ctrlProps/ctrlProp1139.xml><?xml version="1.0" encoding="utf-8"?>
<formControlPr xmlns="http://schemas.microsoft.com/office/spreadsheetml/2009/9/main" objectType="Radio" firstButton="1" fmlaLink="$L$277" lockText="1" noThreeD="1"/>
</file>

<file path=xl/ctrlProps/ctrlProp114.xml><?xml version="1.0" encoding="utf-8"?>
<formControlPr xmlns="http://schemas.microsoft.com/office/spreadsheetml/2009/9/main" objectType="Radio" lockText="1" noThreeD="1"/>
</file>

<file path=xl/ctrlProps/ctrlProp1140.xml><?xml version="1.0" encoding="utf-8"?>
<formControlPr xmlns="http://schemas.microsoft.com/office/spreadsheetml/2009/9/main" objectType="Radio" lockText="1" noThreeD="1"/>
</file>

<file path=xl/ctrlProps/ctrlProp1141.xml><?xml version="1.0" encoding="utf-8"?>
<formControlPr xmlns="http://schemas.microsoft.com/office/spreadsheetml/2009/9/main" objectType="Radio" lockText="1" noThreeD="1"/>
</file>

<file path=xl/ctrlProps/ctrlProp1142.xml><?xml version="1.0" encoding="utf-8"?>
<formControlPr xmlns="http://schemas.microsoft.com/office/spreadsheetml/2009/9/main" objectType="GBox" noThreeD="1"/>
</file>

<file path=xl/ctrlProps/ctrlProp1143.xml><?xml version="1.0" encoding="utf-8"?>
<formControlPr xmlns="http://schemas.microsoft.com/office/spreadsheetml/2009/9/main" objectType="Radio" firstButton="1" fmlaLink="$L$274" lockText="1" noThreeD="1"/>
</file>

<file path=xl/ctrlProps/ctrlProp1144.xml><?xml version="1.0" encoding="utf-8"?>
<formControlPr xmlns="http://schemas.microsoft.com/office/spreadsheetml/2009/9/main" objectType="Radio" lockText="1" noThreeD="1"/>
</file>

<file path=xl/ctrlProps/ctrlProp1145.xml><?xml version="1.0" encoding="utf-8"?>
<formControlPr xmlns="http://schemas.microsoft.com/office/spreadsheetml/2009/9/main" objectType="Radio" lockText="1" noThreeD="1"/>
</file>

<file path=xl/ctrlProps/ctrlProp1146.xml><?xml version="1.0" encoding="utf-8"?>
<formControlPr xmlns="http://schemas.microsoft.com/office/spreadsheetml/2009/9/main" objectType="GBox" noThreeD="1"/>
</file>

<file path=xl/ctrlProps/ctrlProp1147.xml><?xml version="1.0" encoding="utf-8"?>
<formControlPr xmlns="http://schemas.microsoft.com/office/spreadsheetml/2009/9/main" objectType="Radio" firstButton="1" fmlaLink="$L$276" lockText="1" noThreeD="1"/>
</file>

<file path=xl/ctrlProps/ctrlProp1148.xml><?xml version="1.0" encoding="utf-8"?>
<formControlPr xmlns="http://schemas.microsoft.com/office/spreadsheetml/2009/9/main" objectType="Radio" lockText="1" noThreeD="1"/>
</file>

<file path=xl/ctrlProps/ctrlProp1149.xml><?xml version="1.0" encoding="utf-8"?>
<formControlPr xmlns="http://schemas.microsoft.com/office/spreadsheetml/2009/9/main" objectType="Radio" lockText="1" noThreeD="1"/>
</file>

<file path=xl/ctrlProps/ctrlProp115.xml><?xml version="1.0" encoding="utf-8"?>
<formControlPr xmlns="http://schemas.microsoft.com/office/spreadsheetml/2009/9/main" objectType="Radio" lockText="1" noThreeD="1"/>
</file>

<file path=xl/ctrlProps/ctrlProp1150.xml><?xml version="1.0" encoding="utf-8"?>
<formControlPr xmlns="http://schemas.microsoft.com/office/spreadsheetml/2009/9/main" objectType="GBox" noThreeD="1"/>
</file>

<file path=xl/ctrlProps/ctrlProp1151.xml><?xml version="1.0" encoding="utf-8"?>
<formControlPr xmlns="http://schemas.microsoft.com/office/spreadsheetml/2009/9/main" objectType="Radio" firstButton="1" fmlaLink="$L$268" lockText="1" noThreeD="1"/>
</file>

<file path=xl/ctrlProps/ctrlProp1152.xml><?xml version="1.0" encoding="utf-8"?>
<formControlPr xmlns="http://schemas.microsoft.com/office/spreadsheetml/2009/9/main" objectType="Radio" lockText="1" noThreeD="1"/>
</file>

<file path=xl/ctrlProps/ctrlProp1153.xml><?xml version="1.0" encoding="utf-8"?>
<formControlPr xmlns="http://schemas.microsoft.com/office/spreadsheetml/2009/9/main" objectType="Radio" lockText="1" noThreeD="1"/>
</file>

<file path=xl/ctrlProps/ctrlProp1154.xml><?xml version="1.0" encoding="utf-8"?>
<formControlPr xmlns="http://schemas.microsoft.com/office/spreadsheetml/2009/9/main" objectType="GBox" noThreeD="1"/>
</file>

<file path=xl/ctrlProps/ctrlProp1155.xml><?xml version="1.0" encoding="utf-8"?>
<formControlPr xmlns="http://schemas.microsoft.com/office/spreadsheetml/2009/9/main" objectType="Radio" firstButton="1" fmlaLink="$L$269" lockText="1" noThreeD="1"/>
</file>

<file path=xl/ctrlProps/ctrlProp1156.xml><?xml version="1.0" encoding="utf-8"?>
<formControlPr xmlns="http://schemas.microsoft.com/office/spreadsheetml/2009/9/main" objectType="Radio" lockText="1" noThreeD="1"/>
</file>

<file path=xl/ctrlProps/ctrlProp1157.xml><?xml version="1.0" encoding="utf-8"?>
<formControlPr xmlns="http://schemas.microsoft.com/office/spreadsheetml/2009/9/main" objectType="Radio" lockText="1" noThreeD="1"/>
</file>

<file path=xl/ctrlProps/ctrlProp1158.xml><?xml version="1.0" encoding="utf-8"?>
<formControlPr xmlns="http://schemas.microsoft.com/office/spreadsheetml/2009/9/main" objectType="GBox" noThreeD="1"/>
</file>

<file path=xl/ctrlProps/ctrlProp1159.xml><?xml version="1.0" encoding="utf-8"?>
<formControlPr xmlns="http://schemas.microsoft.com/office/spreadsheetml/2009/9/main" objectType="Radio" firstButton="1" fmlaLink="$L$270" lockText="1" noThreeD="1"/>
</file>

<file path=xl/ctrlProps/ctrlProp116.xml><?xml version="1.0" encoding="utf-8"?>
<formControlPr xmlns="http://schemas.microsoft.com/office/spreadsheetml/2009/9/main" objectType="GBox" noThreeD="1"/>
</file>

<file path=xl/ctrlProps/ctrlProp1160.xml><?xml version="1.0" encoding="utf-8"?>
<formControlPr xmlns="http://schemas.microsoft.com/office/spreadsheetml/2009/9/main" objectType="Radio" lockText="1" noThreeD="1"/>
</file>

<file path=xl/ctrlProps/ctrlProp1161.xml><?xml version="1.0" encoding="utf-8"?>
<formControlPr xmlns="http://schemas.microsoft.com/office/spreadsheetml/2009/9/main" objectType="Radio" lockText="1" noThreeD="1"/>
</file>

<file path=xl/ctrlProps/ctrlProp1162.xml><?xml version="1.0" encoding="utf-8"?>
<formControlPr xmlns="http://schemas.microsoft.com/office/spreadsheetml/2009/9/main" objectType="GBox" noThreeD="1"/>
</file>

<file path=xl/ctrlProps/ctrlProp1163.xml><?xml version="1.0" encoding="utf-8"?>
<formControlPr xmlns="http://schemas.microsoft.com/office/spreadsheetml/2009/9/main" objectType="Radio" firstButton="1" fmlaLink="$L$271" lockText="1" noThreeD="1"/>
</file>

<file path=xl/ctrlProps/ctrlProp1164.xml><?xml version="1.0" encoding="utf-8"?>
<formControlPr xmlns="http://schemas.microsoft.com/office/spreadsheetml/2009/9/main" objectType="Radio" lockText="1" noThreeD="1"/>
</file>

<file path=xl/ctrlProps/ctrlProp1165.xml><?xml version="1.0" encoding="utf-8"?>
<formControlPr xmlns="http://schemas.microsoft.com/office/spreadsheetml/2009/9/main" objectType="Radio" lockText="1" noThreeD="1"/>
</file>

<file path=xl/ctrlProps/ctrlProp1166.xml><?xml version="1.0" encoding="utf-8"?>
<formControlPr xmlns="http://schemas.microsoft.com/office/spreadsheetml/2009/9/main" objectType="GBox" noThreeD="1"/>
</file>

<file path=xl/ctrlProps/ctrlProp1167.xml><?xml version="1.0" encoding="utf-8"?>
<formControlPr xmlns="http://schemas.microsoft.com/office/spreadsheetml/2009/9/main" objectType="Radio" firstButton="1" fmlaLink="$L$272" lockText="1" noThreeD="1"/>
</file>

<file path=xl/ctrlProps/ctrlProp1168.xml><?xml version="1.0" encoding="utf-8"?>
<formControlPr xmlns="http://schemas.microsoft.com/office/spreadsheetml/2009/9/main" objectType="Radio" lockText="1" noThreeD="1"/>
</file>

<file path=xl/ctrlProps/ctrlProp1169.xml><?xml version="1.0" encoding="utf-8"?>
<formControlPr xmlns="http://schemas.microsoft.com/office/spreadsheetml/2009/9/main" objectType="Radio" lockText="1" noThreeD="1"/>
</file>

<file path=xl/ctrlProps/ctrlProp117.xml><?xml version="1.0" encoding="utf-8"?>
<formControlPr xmlns="http://schemas.microsoft.com/office/spreadsheetml/2009/9/main" objectType="Radio" firstButton="1" fmlaLink="$L$300" lockText="1" noThreeD="1"/>
</file>

<file path=xl/ctrlProps/ctrlProp1170.xml><?xml version="1.0" encoding="utf-8"?>
<formControlPr xmlns="http://schemas.microsoft.com/office/spreadsheetml/2009/9/main" objectType="GBox" noThreeD="1"/>
</file>

<file path=xl/ctrlProps/ctrlProp1171.xml><?xml version="1.0" encoding="utf-8"?>
<formControlPr xmlns="http://schemas.microsoft.com/office/spreadsheetml/2009/9/main" objectType="Radio" firstButton="1" fmlaLink="$L$273" lockText="1" noThreeD="1"/>
</file>

<file path=xl/ctrlProps/ctrlProp1172.xml><?xml version="1.0" encoding="utf-8"?>
<formControlPr xmlns="http://schemas.microsoft.com/office/spreadsheetml/2009/9/main" objectType="Radio" lockText="1" noThreeD="1"/>
</file>

<file path=xl/ctrlProps/ctrlProp1173.xml><?xml version="1.0" encoding="utf-8"?>
<formControlPr xmlns="http://schemas.microsoft.com/office/spreadsheetml/2009/9/main" objectType="Radio" lockText="1" noThreeD="1"/>
</file>

<file path=xl/ctrlProps/ctrlProp1174.xml><?xml version="1.0" encoding="utf-8"?>
<formControlPr xmlns="http://schemas.microsoft.com/office/spreadsheetml/2009/9/main" objectType="GBox" noThreeD="1"/>
</file>

<file path=xl/ctrlProps/ctrlProp1175.xml><?xml version="1.0" encoding="utf-8"?>
<formControlPr xmlns="http://schemas.microsoft.com/office/spreadsheetml/2009/9/main" objectType="Radio" firstButton="1" fmlaLink="$L$275" lockText="1" noThreeD="1"/>
</file>

<file path=xl/ctrlProps/ctrlProp1176.xml><?xml version="1.0" encoding="utf-8"?>
<formControlPr xmlns="http://schemas.microsoft.com/office/spreadsheetml/2009/9/main" objectType="Radio" lockText="1" noThreeD="1"/>
</file>

<file path=xl/ctrlProps/ctrlProp1177.xml><?xml version="1.0" encoding="utf-8"?>
<formControlPr xmlns="http://schemas.microsoft.com/office/spreadsheetml/2009/9/main" objectType="Radio" lockText="1" noThreeD="1"/>
</file>

<file path=xl/ctrlProps/ctrlProp1178.xml><?xml version="1.0" encoding="utf-8"?>
<formControlPr xmlns="http://schemas.microsoft.com/office/spreadsheetml/2009/9/main" objectType="GBox" noThreeD="1"/>
</file>

<file path=xl/ctrlProps/ctrlProp1179.xml><?xml version="1.0" encoding="utf-8"?>
<formControlPr xmlns="http://schemas.microsoft.com/office/spreadsheetml/2009/9/main" objectType="Radio" firstButton="1" fmlaLink="$L$277" lockText="1" noThreeD="1"/>
</file>

<file path=xl/ctrlProps/ctrlProp118.xml><?xml version="1.0" encoding="utf-8"?>
<formControlPr xmlns="http://schemas.microsoft.com/office/spreadsheetml/2009/9/main" objectType="Radio" lockText="1" noThreeD="1"/>
</file>

<file path=xl/ctrlProps/ctrlProp1180.xml><?xml version="1.0" encoding="utf-8"?>
<formControlPr xmlns="http://schemas.microsoft.com/office/spreadsheetml/2009/9/main" objectType="Radio" lockText="1" noThreeD="1"/>
</file>

<file path=xl/ctrlProps/ctrlProp1181.xml><?xml version="1.0" encoding="utf-8"?>
<formControlPr xmlns="http://schemas.microsoft.com/office/spreadsheetml/2009/9/main" objectType="Radio" lockText="1" noThreeD="1"/>
</file>

<file path=xl/ctrlProps/ctrlProp1182.xml><?xml version="1.0" encoding="utf-8"?>
<formControlPr xmlns="http://schemas.microsoft.com/office/spreadsheetml/2009/9/main" objectType="GBox" noThreeD="1"/>
</file>

<file path=xl/ctrlProps/ctrlProp1183.xml><?xml version="1.0" encoding="utf-8"?>
<formControlPr xmlns="http://schemas.microsoft.com/office/spreadsheetml/2009/9/main" objectType="Radio" firstButton="1" fmlaLink="$L$274" lockText="1" noThreeD="1"/>
</file>

<file path=xl/ctrlProps/ctrlProp1184.xml><?xml version="1.0" encoding="utf-8"?>
<formControlPr xmlns="http://schemas.microsoft.com/office/spreadsheetml/2009/9/main" objectType="Radio" lockText="1" noThreeD="1"/>
</file>

<file path=xl/ctrlProps/ctrlProp1185.xml><?xml version="1.0" encoding="utf-8"?>
<formControlPr xmlns="http://schemas.microsoft.com/office/spreadsheetml/2009/9/main" objectType="Radio" lockText="1" noThreeD="1"/>
</file>

<file path=xl/ctrlProps/ctrlProp1186.xml><?xml version="1.0" encoding="utf-8"?>
<formControlPr xmlns="http://schemas.microsoft.com/office/spreadsheetml/2009/9/main" objectType="GBox" noThreeD="1"/>
</file>

<file path=xl/ctrlProps/ctrlProp1187.xml><?xml version="1.0" encoding="utf-8"?>
<formControlPr xmlns="http://schemas.microsoft.com/office/spreadsheetml/2009/9/main" objectType="Radio" firstButton="1" fmlaLink="$L$276" lockText="1" noThreeD="1"/>
</file>

<file path=xl/ctrlProps/ctrlProp1188.xml><?xml version="1.0" encoding="utf-8"?>
<formControlPr xmlns="http://schemas.microsoft.com/office/spreadsheetml/2009/9/main" objectType="Radio" lockText="1" noThreeD="1"/>
</file>

<file path=xl/ctrlProps/ctrlProp1189.xml><?xml version="1.0" encoding="utf-8"?>
<formControlPr xmlns="http://schemas.microsoft.com/office/spreadsheetml/2009/9/main" objectType="Radio" lockText="1" noThreeD="1"/>
</file>

<file path=xl/ctrlProps/ctrlProp119.xml><?xml version="1.0" encoding="utf-8"?>
<formControlPr xmlns="http://schemas.microsoft.com/office/spreadsheetml/2009/9/main" objectType="Radio" lockText="1" noThreeD="1"/>
</file>

<file path=xl/ctrlProps/ctrlProp1190.xml><?xml version="1.0" encoding="utf-8"?>
<formControlPr xmlns="http://schemas.microsoft.com/office/spreadsheetml/2009/9/main" objectType="GBox" noThreeD="1"/>
</file>

<file path=xl/ctrlProps/ctrlProp1191.xml><?xml version="1.0" encoding="utf-8"?>
<formControlPr xmlns="http://schemas.microsoft.com/office/spreadsheetml/2009/9/main" objectType="Radio" firstButton="1" fmlaLink="$L$268" lockText="1" noThreeD="1"/>
</file>

<file path=xl/ctrlProps/ctrlProp1192.xml><?xml version="1.0" encoding="utf-8"?>
<formControlPr xmlns="http://schemas.microsoft.com/office/spreadsheetml/2009/9/main" objectType="Radio" lockText="1" noThreeD="1"/>
</file>

<file path=xl/ctrlProps/ctrlProp1193.xml><?xml version="1.0" encoding="utf-8"?>
<formControlPr xmlns="http://schemas.microsoft.com/office/spreadsheetml/2009/9/main" objectType="Radio" lockText="1" noThreeD="1"/>
</file>

<file path=xl/ctrlProps/ctrlProp1194.xml><?xml version="1.0" encoding="utf-8"?>
<formControlPr xmlns="http://schemas.microsoft.com/office/spreadsheetml/2009/9/main" objectType="GBox" noThreeD="1"/>
</file>

<file path=xl/ctrlProps/ctrlProp1195.xml><?xml version="1.0" encoding="utf-8"?>
<formControlPr xmlns="http://schemas.microsoft.com/office/spreadsheetml/2009/9/main" objectType="Radio" firstButton="1" fmlaLink="$L$269" lockText="1" noThreeD="1"/>
</file>

<file path=xl/ctrlProps/ctrlProp1196.xml><?xml version="1.0" encoding="utf-8"?>
<formControlPr xmlns="http://schemas.microsoft.com/office/spreadsheetml/2009/9/main" objectType="Radio" lockText="1" noThreeD="1"/>
</file>

<file path=xl/ctrlProps/ctrlProp1197.xml><?xml version="1.0" encoding="utf-8"?>
<formControlPr xmlns="http://schemas.microsoft.com/office/spreadsheetml/2009/9/main" objectType="Radio" lockText="1" noThreeD="1"/>
</file>

<file path=xl/ctrlProps/ctrlProp1198.xml><?xml version="1.0" encoding="utf-8"?>
<formControlPr xmlns="http://schemas.microsoft.com/office/spreadsheetml/2009/9/main" objectType="GBox" noThreeD="1"/>
</file>

<file path=xl/ctrlProps/ctrlProp1199.xml><?xml version="1.0" encoding="utf-8"?>
<formControlPr xmlns="http://schemas.microsoft.com/office/spreadsheetml/2009/9/main" objectType="Radio" firstButton="1" fmlaLink="$L$270" lockText="1" noThreeD="1"/>
</file>

<file path=xl/ctrlProps/ctrlProp12.xml><?xml version="1.0" encoding="utf-8"?>
<formControlPr xmlns="http://schemas.microsoft.com/office/spreadsheetml/2009/9/main" objectType="GBox" noThreeD="1"/>
</file>

<file path=xl/ctrlProps/ctrlProp120.xml><?xml version="1.0" encoding="utf-8"?>
<formControlPr xmlns="http://schemas.microsoft.com/office/spreadsheetml/2009/9/main" objectType="GBox" noThreeD="1"/>
</file>

<file path=xl/ctrlProps/ctrlProp1200.xml><?xml version="1.0" encoding="utf-8"?>
<formControlPr xmlns="http://schemas.microsoft.com/office/spreadsheetml/2009/9/main" objectType="Radio" lockText="1" noThreeD="1"/>
</file>

<file path=xl/ctrlProps/ctrlProp1201.xml><?xml version="1.0" encoding="utf-8"?>
<formControlPr xmlns="http://schemas.microsoft.com/office/spreadsheetml/2009/9/main" objectType="Radio" lockText="1" noThreeD="1"/>
</file>

<file path=xl/ctrlProps/ctrlProp1202.xml><?xml version="1.0" encoding="utf-8"?>
<formControlPr xmlns="http://schemas.microsoft.com/office/spreadsheetml/2009/9/main" objectType="GBox" noThreeD="1"/>
</file>

<file path=xl/ctrlProps/ctrlProp1203.xml><?xml version="1.0" encoding="utf-8"?>
<formControlPr xmlns="http://schemas.microsoft.com/office/spreadsheetml/2009/9/main" objectType="Radio" firstButton="1" fmlaLink="$L$271" lockText="1" noThreeD="1"/>
</file>

<file path=xl/ctrlProps/ctrlProp1204.xml><?xml version="1.0" encoding="utf-8"?>
<formControlPr xmlns="http://schemas.microsoft.com/office/spreadsheetml/2009/9/main" objectType="Radio" lockText="1" noThreeD="1"/>
</file>

<file path=xl/ctrlProps/ctrlProp1205.xml><?xml version="1.0" encoding="utf-8"?>
<formControlPr xmlns="http://schemas.microsoft.com/office/spreadsheetml/2009/9/main" objectType="Radio" lockText="1" noThreeD="1"/>
</file>

<file path=xl/ctrlProps/ctrlProp1206.xml><?xml version="1.0" encoding="utf-8"?>
<formControlPr xmlns="http://schemas.microsoft.com/office/spreadsheetml/2009/9/main" objectType="GBox" noThreeD="1"/>
</file>

<file path=xl/ctrlProps/ctrlProp1207.xml><?xml version="1.0" encoding="utf-8"?>
<formControlPr xmlns="http://schemas.microsoft.com/office/spreadsheetml/2009/9/main" objectType="Radio" firstButton="1" fmlaLink="$L$272" lockText="1" noThreeD="1"/>
</file>

<file path=xl/ctrlProps/ctrlProp1208.xml><?xml version="1.0" encoding="utf-8"?>
<formControlPr xmlns="http://schemas.microsoft.com/office/spreadsheetml/2009/9/main" objectType="Radio" lockText="1" noThreeD="1"/>
</file>

<file path=xl/ctrlProps/ctrlProp1209.xml><?xml version="1.0" encoding="utf-8"?>
<formControlPr xmlns="http://schemas.microsoft.com/office/spreadsheetml/2009/9/main" objectType="Radio" lockText="1" noThreeD="1"/>
</file>

<file path=xl/ctrlProps/ctrlProp121.xml><?xml version="1.0" encoding="utf-8"?>
<formControlPr xmlns="http://schemas.microsoft.com/office/spreadsheetml/2009/9/main" objectType="Radio" firstButton="1" fmlaLink="$L$304" lockText="1" noThreeD="1"/>
</file>

<file path=xl/ctrlProps/ctrlProp1210.xml><?xml version="1.0" encoding="utf-8"?>
<formControlPr xmlns="http://schemas.microsoft.com/office/spreadsheetml/2009/9/main" objectType="GBox" noThreeD="1"/>
</file>

<file path=xl/ctrlProps/ctrlProp1211.xml><?xml version="1.0" encoding="utf-8"?>
<formControlPr xmlns="http://schemas.microsoft.com/office/spreadsheetml/2009/9/main" objectType="Radio" firstButton="1" fmlaLink="$L$273" lockText="1" noThreeD="1"/>
</file>

<file path=xl/ctrlProps/ctrlProp1212.xml><?xml version="1.0" encoding="utf-8"?>
<formControlPr xmlns="http://schemas.microsoft.com/office/spreadsheetml/2009/9/main" objectType="Radio" lockText="1" noThreeD="1"/>
</file>

<file path=xl/ctrlProps/ctrlProp1213.xml><?xml version="1.0" encoding="utf-8"?>
<formControlPr xmlns="http://schemas.microsoft.com/office/spreadsheetml/2009/9/main" objectType="Radio" lockText="1" noThreeD="1"/>
</file>

<file path=xl/ctrlProps/ctrlProp1214.xml><?xml version="1.0" encoding="utf-8"?>
<formControlPr xmlns="http://schemas.microsoft.com/office/spreadsheetml/2009/9/main" objectType="GBox" noThreeD="1"/>
</file>

<file path=xl/ctrlProps/ctrlProp1215.xml><?xml version="1.0" encoding="utf-8"?>
<formControlPr xmlns="http://schemas.microsoft.com/office/spreadsheetml/2009/9/main" objectType="Radio" firstButton="1" fmlaLink="$L$275" lockText="1" noThreeD="1"/>
</file>

<file path=xl/ctrlProps/ctrlProp1216.xml><?xml version="1.0" encoding="utf-8"?>
<formControlPr xmlns="http://schemas.microsoft.com/office/spreadsheetml/2009/9/main" objectType="Radio" lockText="1" noThreeD="1"/>
</file>

<file path=xl/ctrlProps/ctrlProp1217.xml><?xml version="1.0" encoding="utf-8"?>
<formControlPr xmlns="http://schemas.microsoft.com/office/spreadsheetml/2009/9/main" objectType="Radio" lockText="1" noThreeD="1"/>
</file>

<file path=xl/ctrlProps/ctrlProp1218.xml><?xml version="1.0" encoding="utf-8"?>
<formControlPr xmlns="http://schemas.microsoft.com/office/spreadsheetml/2009/9/main" objectType="GBox" noThreeD="1"/>
</file>

<file path=xl/ctrlProps/ctrlProp1219.xml><?xml version="1.0" encoding="utf-8"?>
<formControlPr xmlns="http://schemas.microsoft.com/office/spreadsheetml/2009/9/main" objectType="Radio" firstButton="1" fmlaLink="$L$277" lockText="1" noThreeD="1"/>
</file>

<file path=xl/ctrlProps/ctrlProp122.xml><?xml version="1.0" encoding="utf-8"?>
<formControlPr xmlns="http://schemas.microsoft.com/office/spreadsheetml/2009/9/main" objectType="Radio" lockText="1" noThreeD="1"/>
</file>

<file path=xl/ctrlProps/ctrlProp1220.xml><?xml version="1.0" encoding="utf-8"?>
<formControlPr xmlns="http://schemas.microsoft.com/office/spreadsheetml/2009/9/main" objectType="Radio" lockText="1" noThreeD="1"/>
</file>

<file path=xl/ctrlProps/ctrlProp1221.xml><?xml version="1.0" encoding="utf-8"?>
<formControlPr xmlns="http://schemas.microsoft.com/office/spreadsheetml/2009/9/main" objectType="Radio" lockText="1" noThreeD="1"/>
</file>

<file path=xl/ctrlProps/ctrlProp1222.xml><?xml version="1.0" encoding="utf-8"?>
<formControlPr xmlns="http://schemas.microsoft.com/office/spreadsheetml/2009/9/main" objectType="GBox" noThreeD="1"/>
</file>

<file path=xl/ctrlProps/ctrlProp1223.xml><?xml version="1.0" encoding="utf-8"?>
<formControlPr xmlns="http://schemas.microsoft.com/office/spreadsheetml/2009/9/main" objectType="Radio" firstButton="1" fmlaLink="$L$274" lockText="1" noThreeD="1"/>
</file>

<file path=xl/ctrlProps/ctrlProp1224.xml><?xml version="1.0" encoding="utf-8"?>
<formControlPr xmlns="http://schemas.microsoft.com/office/spreadsheetml/2009/9/main" objectType="Radio" lockText="1" noThreeD="1"/>
</file>

<file path=xl/ctrlProps/ctrlProp1225.xml><?xml version="1.0" encoding="utf-8"?>
<formControlPr xmlns="http://schemas.microsoft.com/office/spreadsheetml/2009/9/main" objectType="Radio" lockText="1" noThreeD="1"/>
</file>

<file path=xl/ctrlProps/ctrlProp1226.xml><?xml version="1.0" encoding="utf-8"?>
<formControlPr xmlns="http://schemas.microsoft.com/office/spreadsheetml/2009/9/main" objectType="GBox" noThreeD="1"/>
</file>

<file path=xl/ctrlProps/ctrlProp1227.xml><?xml version="1.0" encoding="utf-8"?>
<formControlPr xmlns="http://schemas.microsoft.com/office/spreadsheetml/2009/9/main" objectType="Radio" firstButton="1" fmlaLink="$L$276" lockText="1" noThreeD="1"/>
</file>

<file path=xl/ctrlProps/ctrlProp1228.xml><?xml version="1.0" encoding="utf-8"?>
<formControlPr xmlns="http://schemas.microsoft.com/office/spreadsheetml/2009/9/main" objectType="Radio" lockText="1" noThreeD="1"/>
</file>

<file path=xl/ctrlProps/ctrlProp1229.xml><?xml version="1.0" encoding="utf-8"?>
<formControlPr xmlns="http://schemas.microsoft.com/office/spreadsheetml/2009/9/main" objectType="Radio" lockText="1" noThreeD="1"/>
</file>

<file path=xl/ctrlProps/ctrlProp123.xml><?xml version="1.0" encoding="utf-8"?>
<formControlPr xmlns="http://schemas.microsoft.com/office/spreadsheetml/2009/9/main" objectType="Radio" lockText="1" noThreeD="1"/>
</file>

<file path=xl/ctrlProps/ctrlProp1230.xml><?xml version="1.0" encoding="utf-8"?>
<formControlPr xmlns="http://schemas.microsoft.com/office/spreadsheetml/2009/9/main" objectType="GBox" noThreeD="1"/>
</file>

<file path=xl/ctrlProps/ctrlProp1231.xml><?xml version="1.0" encoding="utf-8"?>
<formControlPr xmlns="http://schemas.microsoft.com/office/spreadsheetml/2009/9/main" objectType="Radio" firstButton="1" fmlaLink="$L$268" lockText="1" noThreeD="1"/>
</file>

<file path=xl/ctrlProps/ctrlProp1232.xml><?xml version="1.0" encoding="utf-8"?>
<formControlPr xmlns="http://schemas.microsoft.com/office/spreadsheetml/2009/9/main" objectType="Radio" lockText="1" noThreeD="1"/>
</file>

<file path=xl/ctrlProps/ctrlProp1233.xml><?xml version="1.0" encoding="utf-8"?>
<formControlPr xmlns="http://schemas.microsoft.com/office/spreadsheetml/2009/9/main" objectType="Radio" lockText="1" noThreeD="1"/>
</file>

<file path=xl/ctrlProps/ctrlProp1234.xml><?xml version="1.0" encoding="utf-8"?>
<formControlPr xmlns="http://schemas.microsoft.com/office/spreadsheetml/2009/9/main" objectType="GBox" noThreeD="1"/>
</file>

<file path=xl/ctrlProps/ctrlProp1235.xml><?xml version="1.0" encoding="utf-8"?>
<formControlPr xmlns="http://schemas.microsoft.com/office/spreadsheetml/2009/9/main" objectType="Radio" firstButton="1" fmlaLink="$L$269" lockText="1" noThreeD="1"/>
</file>

<file path=xl/ctrlProps/ctrlProp1236.xml><?xml version="1.0" encoding="utf-8"?>
<formControlPr xmlns="http://schemas.microsoft.com/office/spreadsheetml/2009/9/main" objectType="Radio" lockText="1" noThreeD="1"/>
</file>

<file path=xl/ctrlProps/ctrlProp1237.xml><?xml version="1.0" encoding="utf-8"?>
<formControlPr xmlns="http://schemas.microsoft.com/office/spreadsheetml/2009/9/main" objectType="Radio" lockText="1" noThreeD="1"/>
</file>

<file path=xl/ctrlProps/ctrlProp1238.xml><?xml version="1.0" encoding="utf-8"?>
<formControlPr xmlns="http://schemas.microsoft.com/office/spreadsheetml/2009/9/main" objectType="GBox" noThreeD="1"/>
</file>

<file path=xl/ctrlProps/ctrlProp1239.xml><?xml version="1.0" encoding="utf-8"?>
<formControlPr xmlns="http://schemas.microsoft.com/office/spreadsheetml/2009/9/main" objectType="Radio" firstButton="1" fmlaLink="$L$270" lockText="1" noThreeD="1"/>
</file>

<file path=xl/ctrlProps/ctrlProp124.xml><?xml version="1.0" encoding="utf-8"?>
<formControlPr xmlns="http://schemas.microsoft.com/office/spreadsheetml/2009/9/main" objectType="GBox" noThreeD="1"/>
</file>

<file path=xl/ctrlProps/ctrlProp1240.xml><?xml version="1.0" encoding="utf-8"?>
<formControlPr xmlns="http://schemas.microsoft.com/office/spreadsheetml/2009/9/main" objectType="Radio" lockText="1" noThreeD="1"/>
</file>

<file path=xl/ctrlProps/ctrlProp1241.xml><?xml version="1.0" encoding="utf-8"?>
<formControlPr xmlns="http://schemas.microsoft.com/office/spreadsheetml/2009/9/main" objectType="Radio" lockText="1" noThreeD="1"/>
</file>

<file path=xl/ctrlProps/ctrlProp1242.xml><?xml version="1.0" encoding="utf-8"?>
<formControlPr xmlns="http://schemas.microsoft.com/office/spreadsheetml/2009/9/main" objectType="GBox" noThreeD="1"/>
</file>

<file path=xl/ctrlProps/ctrlProp1243.xml><?xml version="1.0" encoding="utf-8"?>
<formControlPr xmlns="http://schemas.microsoft.com/office/spreadsheetml/2009/9/main" objectType="Radio" firstButton="1" fmlaLink="$L$271" lockText="1" noThreeD="1"/>
</file>

<file path=xl/ctrlProps/ctrlProp1244.xml><?xml version="1.0" encoding="utf-8"?>
<formControlPr xmlns="http://schemas.microsoft.com/office/spreadsheetml/2009/9/main" objectType="Radio" lockText="1" noThreeD="1"/>
</file>

<file path=xl/ctrlProps/ctrlProp1245.xml><?xml version="1.0" encoding="utf-8"?>
<formControlPr xmlns="http://schemas.microsoft.com/office/spreadsheetml/2009/9/main" objectType="Radio" lockText="1" noThreeD="1"/>
</file>

<file path=xl/ctrlProps/ctrlProp1246.xml><?xml version="1.0" encoding="utf-8"?>
<formControlPr xmlns="http://schemas.microsoft.com/office/spreadsheetml/2009/9/main" objectType="GBox" noThreeD="1"/>
</file>

<file path=xl/ctrlProps/ctrlProp1247.xml><?xml version="1.0" encoding="utf-8"?>
<formControlPr xmlns="http://schemas.microsoft.com/office/spreadsheetml/2009/9/main" objectType="Radio" firstButton="1" fmlaLink="$L$272" lockText="1" noThreeD="1"/>
</file>

<file path=xl/ctrlProps/ctrlProp1248.xml><?xml version="1.0" encoding="utf-8"?>
<formControlPr xmlns="http://schemas.microsoft.com/office/spreadsheetml/2009/9/main" objectType="Radio" lockText="1" noThreeD="1"/>
</file>

<file path=xl/ctrlProps/ctrlProp1249.xml><?xml version="1.0" encoding="utf-8"?>
<formControlPr xmlns="http://schemas.microsoft.com/office/spreadsheetml/2009/9/main" objectType="Radio" lockText="1" noThreeD="1"/>
</file>

<file path=xl/ctrlProps/ctrlProp125.xml><?xml version="1.0" encoding="utf-8"?>
<formControlPr xmlns="http://schemas.microsoft.com/office/spreadsheetml/2009/9/main" objectType="Radio" firstButton="1" fmlaLink="$L$305" lockText="1" noThreeD="1"/>
</file>

<file path=xl/ctrlProps/ctrlProp1250.xml><?xml version="1.0" encoding="utf-8"?>
<formControlPr xmlns="http://schemas.microsoft.com/office/spreadsheetml/2009/9/main" objectType="GBox" noThreeD="1"/>
</file>

<file path=xl/ctrlProps/ctrlProp1251.xml><?xml version="1.0" encoding="utf-8"?>
<formControlPr xmlns="http://schemas.microsoft.com/office/spreadsheetml/2009/9/main" objectType="Radio" firstButton="1" fmlaLink="$L$273" lockText="1" noThreeD="1"/>
</file>

<file path=xl/ctrlProps/ctrlProp1252.xml><?xml version="1.0" encoding="utf-8"?>
<formControlPr xmlns="http://schemas.microsoft.com/office/spreadsheetml/2009/9/main" objectType="Radio" lockText="1" noThreeD="1"/>
</file>

<file path=xl/ctrlProps/ctrlProp1253.xml><?xml version="1.0" encoding="utf-8"?>
<formControlPr xmlns="http://schemas.microsoft.com/office/spreadsheetml/2009/9/main" objectType="Radio" lockText="1" noThreeD="1"/>
</file>

<file path=xl/ctrlProps/ctrlProp1254.xml><?xml version="1.0" encoding="utf-8"?>
<formControlPr xmlns="http://schemas.microsoft.com/office/spreadsheetml/2009/9/main" objectType="GBox" noThreeD="1"/>
</file>

<file path=xl/ctrlProps/ctrlProp1255.xml><?xml version="1.0" encoding="utf-8"?>
<formControlPr xmlns="http://schemas.microsoft.com/office/spreadsheetml/2009/9/main" objectType="Radio" firstButton="1" fmlaLink="$L$275" lockText="1" noThreeD="1"/>
</file>

<file path=xl/ctrlProps/ctrlProp1256.xml><?xml version="1.0" encoding="utf-8"?>
<formControlPr xmlns="http://schemas.microsoft.com/office/spreadsheetml/2009/9/main" objectType="Radio" lockText="1" noThreeD="1"/>
</file>

<file path=xl/ctrlProps/ctrlProp1257.xml><?xml version="1.0" encoding="utf-8"?>
<formControlPr xmlns="http://schemas.microsoft.com/office/spreadsheetml/2009/9/main" objectType="Radio" lockText="1" noThreeD="1"/>
</file>

<file path=xl/ctrlProps/ctrlProp1258.xml><?xml version="1.0" encoding="utf-8"?>
<formControlPr xmlns="http://schemas.microsoft.com/office/spreadsheetml/2009/9/main" objectType="GBox" noThreeD="1"/>
</file>

<file path=xl/ctrlProps/ctrlProp1259.xml><?xml version="1.0" encoding="utf-8"?>
<formControlPr xmlns="http://schemas.microsoft.com/office/spreadsheetml/2009/9/main" objectType="Radio" firstButton="1" fmlaLink="$L$277" lockText="1" noThreeD="1"/>
</file>

<file path=xl/ctrlProps/ctrlProp126.xml><?xml version="1.0" encoding="utf-8"?>
<formControlPr xmlns="http://schemas.microsoft.com/office/spreadsheetml/2009/9/main" objectType="Radio" lockText="1" noThreeD="1"/>
</file>

<file path=xl/ctrlProps/ctrlProp1260.xml><?xml version="1.0" encoding="utf-8"?>
<formControlPr xmlns="http://schemas.microsoft.com/office/spreadsheetml/2009/9/main" objectType="Radio" lockText="1" noThreeD="1"/>
</file>

<file path=xl/ctrlProps/ctrlProp1261.xml><?xml version="1.0" encoding="utf-8"?>
<formControlPr xmlns="http://schemas.microsoft.com/office/spreadsheetml/2009/9/main" objectType="Radio" lockText="1" noThreeD="1"/>
</file>

<file path=xl/ctrlProps/ctrlProp1262.xml><?xml version="1.0" encoding="utf-8"?>
<formControlPr xmlns="http://schemas.microsoft.com/office/spreadsheetml/2009/9/main" objectType="GBox" noThreeD="1"/>
</file>

<file path=xl/ctrlProps/ctrlProp1263.xml><?xml version="1.0" encoding="utf-8"?>
<formControlPr xmlns="http://schemas.microsoft.com/office/spreadsheetml/2009/9/main" objectType="Radio" firstButton="1" fmlaLink="$L$274" lockText="1" noThreeD="1"/>
</file>

<file path=xl/ctrlProps/ctrlProp1264.xml><?xml version="1.0" encoding="utf-8"?>
<formControlPr xmlns="http://schemas.microsoft.com/office/spreadsheetml/2009/9/main" objectType="Radio" lockText="1" noThreeD="1"/>
</file>

<file path=xl/ctrlProps/ctrlProp1265.xml><?xml version="1.0" encoding="utf-8"?>
<formControlPr xmlns="http://schemas.microsoft.com/office/spreadsheetml/2009/9/main" objectType="Radio" lockText="1" noThreeD="1"/>
</file>

<file path=xl/ctrlProps/ctrlProp1266.xml><?xml version="1.0" encoding="utf-8"?>
<formControlPr xmlns="http://schemas.microsoft.com/office/spreadsheetml/2009/9/main" objectType="GBox" noThreeD="1"/>
</file>

<file path=xl/ctrlProps/ctrlProp1267.xml><?xml version="1.0" encoding="utf-8"?>
<formControlPr xmlns="http://schemas.microsoft.com/office/spreadsheetml/2009/9/main" objectType="Radio" firstButton="1" fmlaLink="$L$276" lockText="1" noThreeD="1"/>
</file>

<file path=xl/ctrlProps/ctrlProp1268.xml><?xml version="1.0" encoding="utf-8"?>
<formControlPr xmlns="http://schemas.microsoft.com/office/spreadsheetml/2009/9/main" objectType="Radio" lockText="1" noThreeD="1"/>
</file>

<file path=xl/ctrlProps/ctrlProp1269.xml><?xml version="1.0" encoding="utf-8"?>
<formControlPr xmlns="http://schemas.microsoft.com/office/spreadsheetml/2009/9/main" objectType="Radio" lockText="1" noThreeD="1"/>
</file>

<file path=xl/ctrlProps/ctrlProp127.xml><?xml version="1.0" encoding="utf-8"?>
<formControlPr xmlns="http://schemas.microsoft.com/office/spreadsheetml/2009/9/main" objectType="Radio" lockText="1" noThreeD="1"/>
</file>

<file path=xl/ctrlProps/ctrlProp1270.xml><?xml version="1.0" encoding="utf-8"?>
<formControlPr xmlns="http://schemas.microsoft.com/office/spreadsheetml/2009/9/main" objectType="GBox" noThreeD="1"/>
</file>

<file path=xl/ctrlProps/ctrlProp1271.xml><?xml version="1.0" encoding="utf-8"?>
<formControlPr xmlns="http://schemas.microsoft.com/office/spreadsheetml/2009/9/main" objectType="Radio" firstButton="1" fmlaLink="$L$268" lockText="1" noThreeD="1"/>
</file>

<file path=xl/ctrlProps/ctrlProp1272.xml><?xml version="1.0" encoding="utf-8"?>
<formControlPr xmlns="http://schemas.microsoft.com/office/spreadsheetml/2009/9/main" objectType="Radio" lockText="1" noThreeD="1"/>
</file>

<file path=xl/ctrlProps/ctrlProp1273.xml><?xml version="1.0" encoding="utf-8"?>
<formControlPr xmlns="http://schemas.microsoft.com/office/spreadsheetml/2009/9/main" objectType="Radio" lockText="1" noThreeD="1"/>
</file>

<file path=xl/ctrlProps/ctrlProp1274.xml><?xml version="1.0" encoding="utf-8"?>
<formControlPr xmlns="http://schemas.microsoft.com/office/spreadsheetml/2009/9/main" objectType="GBox" noThreeD="1"/>
</file>

<file path=xl/ctrlProps/ctrlProp1275.xml><?xml version="1.0" encoding="utf-8"?>
<formControlPr xmlns="http://schemas.microsoft.com/office/spreadsheetml/2009/9/main" objectType="Radio" firstButton="1" fmlaLink="$L$269" lockText="1" noThreeD="1"/>
</file>

<file path=xl/ctrlProps/ctrlProp1276.xml><?xml version="1.0" encoding="utf-8"?>
<formControlPr xmlns="http://schemas.microsoft.com/office/spreadsheetml/2009/9/main" objectType="Radio" lockText="1" noThreeD="1"/>
</file>

<file path=xl/ctrlProps/ctrlProp1277.xml><?xml version="1.0" encoding="utf-8"?>
<formControlPr xmlns="http://schemas.microsoft.com/office/spreadsheetml/2009/9/main" objectType="Radio" lockText="1" noThreeD="1"/>
</file>

<file path=xl/ctrlProps/ctrlProp1278.xml><?xml version="1.0" encoding="utf-8"?>
<formControlPr xmlns="http://schemas.microsoft.com/office/spreadsheetml/2009/9/main" objectType="GBox" noThreeD="1"/>
</file>

<file path=xl/ctrlProps/ctrlProp1279.xml><?xml version="1.0" encoding="utf-8"?>
<formControlPr xmlns="http://schemas.microsoft.com/office/spreadsheetml/2009/9/main" objectType="Radio" firstButton="1" fmlaLink="$L$270" lockText="1" noThreeD="1"/>
</file>

<file path=xl/ctrlProps/ctrlProp128.xml><?xml version="1.0" encoding="utf-8"?>
<formControlPr xmlns="http://schemas.microsoft.com/office/spreadsheetml/2009/9/main" objectType="GBox" noThreeD="1"/>
</file>

<file path=xl/ctrlProps/ctrlProp1280.xml><?xml version="1.0" encoding="utf-8"?>
<formControlPr xmlns="http://schemas.microsoft.com/office/spreadsheetml/2009/9/main" objectType="Radio" lockText="1" noThreeD="1"/>
</file>

<file path=xl/ctrlProps/ctrlProp1281.xml><?xml version="1.0" encoding="utf-8"?>
<formControlPr xmlns="http://schemas.microsoft.com/office/spreadsheetml/2009/9/main" objectType="Radio" lockText="1" noThreeD="1"/>
</file>

<file path=xl/ctrlProps/ctrlProp1282.xml><?xml version="1.0" encoding="utf-8"?>
<formControlPr xmlns="http://schemas.microsoft.com/office/spreadsheetml/2009/9/main" objectType="GBox" noThreeD="1"/>
</file>

<file path=xl/ctrlProps/ctrlProp1283.xml><?xml version="1.0" encoding="utf-8"?>
<formControlPr xmlns="http://schemas.microsoft.com/office/spreadsheetml/2009/9/main" objectType="Radio" firstButton="1" fmlaLink="$L$271" lockText="1" noThreeD="1"/>
</file>

<file path=xl/ctrlProps/ctrlProp1284.xml><?xml version="1.0" encoding="utf-8"?>
<formControlPr xmlns="http://schemas.microsoft.com/office/spreadsheetml/2009/9/main" objectType="Radio" lockText="1" noThreeD="1"/>
</file>

<file path=xl/ctrlProps/ctrlProp1285.xml><?xml version="1.0" encoding="utf-8"?>
<formControlPr xmlns="http://schemas.microsoft.com/office/spreadsheetml/2009/9/main" objectType="Radio" lockText="1" noThreeD="1"/>
</file>

<file path=xl/ctrlProps/ctrlProp1286.xml><?xml version="1.0" encoding="utf-8"?>
<formControlPr xmlns="http://schemas.microsoft.com/office/spreadsheetml/2009/9/main" objectType="GBox" noThreeD="1"/>
</file>

<file path=xl/ctrlProps/ctrlProp1287.xml><?xml version="1.0" encoding="utf-8"?>
<formControlPr xmlns="http://schemas.microsoft.com/office/spreadsheetml/2009/9/main" objectType="Radio" firstButton="1" fmlaLink="$L$272" lockText="1" noThreeD="1"/>
</file>

<file path=xl/ctrlProps/ctrlProp1288.xml><?xml version="1.0" encoding="utf-8"?>
<formControlPr xmlns="http://schemas.microsoft.com/office/spreadsheetml/2009/9/main" objectType="Radio" lockText="1" noThreeD="1"/>
</file>

<file path=xl/ctrlProps/ctrlProp1289.xml><?xml version="1.0" encoding="utf-8"?>
<formControlPr xmlns="http://schemas.microsoft.com/office/spreadsheetml/2009/9/main" objectType="Radio" lockText="1" noThreeD="1"/>
</file>

<file path=xl/ctrlProps/ctrlProp129.xml><?xml version="1.0" encoding="utf-8"?>
<formControlPr xmlns="http://schemas.microsoft.com/office/spreadsheetml/2009/9/main" objectType="Radio" firstButton="1" fmlaLink="$L$306" lockText="1" noThreeD="1"/>
</file>

<file path=xl/ctrlProps/ctrlProp1290.xml><?xml version="1.0" encoding="utf-8"?>
<formControlPr xmlns="http://schemas.microsoft.com/office/spreadsheetml/2009/9/main" objectType="GBox" noThreeD="1"/>
</file>

<file path=xl/ctrlProps/ctrlProp1291.xml><?xml version="1.0" encoding="utf-8"?>
<formControlPr xmlns="http://schemas.microsoft.com/office/spreadsheetml/2009/9/main" objectType="Radio" firstButton="1" fmlaLink="$L$273" lockText="1" noThreeD="1"/>
</file>

<file path=xl/ctrlProps/ctrlProp1292.xml><?xml version="1.0" encoding="utf-8"?>
<formControlPr xmlns="http://schemas.microsoft.com/office/spreadsheetml/2009/9/main" objectType="Radio" lockText="1" noThreeD="1"/>
</file>

<file path=xl/ctrlProps/ctrlProp1293.xml><?xml version="1.0" encoding="utf-8"?>
<formControlPr xmlns="http://schemas.microsoft.com/office/spreadsheetml/2009/9/main" objectType="Radio" lockText="1" noThreeD="1"/>
</file>

<file path=xl/ctrlProps/ctrlProp1294.xml><?xml version="1.0" encoding="utf-8"?>
<formControlPr xmlns="http://schemas.microsoft.com/office/spreadsheetml/2009/9/main" objectType="GBox" noThreeD="1"/>
</file>

<file path=xl/ctrlProps/ctrlProp1295.xml><?xml version="1.0" encoding="utf-8"?>
<formControlPr xmlns="http://schemas.microsoft.com/office/spreadsheetml/2009/9/main" objectType="Radio" firstButton="1" fmlaLink="$L$275" lockText="1" noThreeD="1"/>
</file>

<file path=xl/ctrlProps/ctrlProp1296.xml><?xml version="1.0" encoding="utf-8"?>
<formControlPr xmlns="http://schemas.microsoft.com/office/spreadsheetml/2009/9/main" objectType="Radio" lockText="1" noThreeD="1"/>
</file>

<file path=xl/ctrlProps/ctrlProp1297.xml><?xml version="1.0" encoding="utf-8"?>
<formControlPr xmlns="http://schemas.microsoft.com/office/spreadsheetml/2009/9/main" objectType="Radio" lockText="1" noThreeD="1"/>
</file>

<file path=xl/ctrlProps/ctrlProp1298.xml><?xml version="1.0" encoding="utf-8"?>
<formControlPr xmlns="http://schemas.microsoft.com/office/spreadsheetml/2009/9/main" objectType="GBox" noThreeD="1"/>
</file>

<file path=xl/ctrlProps/ctrlProp1299.xml><?xml version="1.0" encoding="utf-8"?>
<formControlPr xmlns="http://schemas.microsoft.com/office/spreadsheetml/2009/9/main" objectType="Radio" firstButton="1" fmlaLink="$L$277" lockText="1" noThreeD="1"/>
</file>

<file path=xl/ctrlProps/ctrlProp13.xml><?xml version="1.0" encoding="utf-8"?>
<formControlPr xmlns="http://schemas.microsoft.com/office/spreadsheetml/2009/9/main" objectType="Radio" firstButton="1" fmlaLink="$L$271" lockText="1" noThreeD="1"/>
</file>

<file path=xl/ctrlProps/ctrlProp130.xml><?xml version="1.0" encoding="utf-8"?>
<formControlPr xmlns="http://schemas.microsoft.com/office/spreadsheetml/2009/9/main" objectType="Radio" lockText="1" noThreeD="1"/>
</file>

<file path=xl/ctrlProps/ctrlProp1300.xml><?xml version="1.0" encoding="utf-8"?>
<formControlPr xmlns="http://schemas.microsoft.com/office/spreadsheetml/2009/9/main" objectType="Radio" lockText="1" noThreeD="1"/>
</file>

<file path=xl/ctrlProps/ctrlProp1301.xml><?xml version="1.0" encoding="utf-8"?>
<formControlPr xmlns="http://schemas.microsoft.com/office/spreadsheetml/2009/9/main" objectType="Radio" lockText="1" noThreeD="1"/>
</file>

<file path=xl/ctrlProps/ctrlProp1302.xml><?xml version="1.0" encoding="utf-8"?>
<formControlPr xmlns="http://schemas.microsoft.com/office/spreadsheetml/2009/9/main" objectType="GBox" noThreeD="1"/>
</file>

<file path=xl/ctrlProps/ctrlProp1303.xml><?xml version="1.0" encoding="utf-8"?>
<formControlPr xmlns="http://schemas.microsoft.com/office/spreadsheetml/2009/9/main" objectType="Radio" firstButton="1" fmlaLink="$L$274" lockText="1" noThreeD="1"/>
</file>

<file path=xl/ctrlProps/ctrlProp1304.xml><?xml version="1.0" encoding="utf-8"?>
<formControlPr xmlns="http://schemas.microsoft.com/office/spreadsheetml/2009/9/main" objectType="Radio" lockText="1" noThreeD="1"/>
</file>

<file path=xl/ctrlProps/ctrlProp1305.xml><?xml version="1.0" encoding="utf-8"?>
<formControlPr xmlns="http://schemas.microsoft.com/office/spreadsheetml/2009/9/main" objectType="Radio" lockText="1" noThreeD="1"/>
</file>

<file path=xl/ctrlProps/ctrlProp1306.xml><?xml version="1.0" encoding="utf-8"?>
<formControlPr xmlns="http://schemas.microsoft.com/office/spreadsheetml/2009/9/main" objectType="GBox" noThreeD="1"/>
</file>

<file path=xl/ctrlProps/ctrlProp1307.xml><?xml version="1.0" encoding="utf-8"?>
<formControlPr xmlns="http://schemas.microsoft.com/office/spreadsheetml/2009/9/main" objectType="Radio" firstButton="1" fmlaLink="$L$276" lockText="1" noThreeD="1"/>
</file>

<file path=xl/ctrlProps/ctrlProp1308.xml><?xml version="1.0" encoding="utf-8"?>
<formControlPr xmlns="http://schemas.microsoft.com/office/spreadsheetml/2009/9/main" objectType="Radio" lockText="1" noThreeD="1"/>
</file>

<file path=xl/ctrlProps/ctrlProp1309.xml><?xml version="1.0" encoding="utf-8"?>
<formControlPr xmlns="http://schemas.microsoft.com/office/spreadsheetml/2009/9/main" objectType="Radio" lockText="1" noThreeD="1"/>
</file>

<file path=xl/ctrlProps/ctrlProp131.xml><?xml version="1.0" encoding="utf-8"?>
<formControlPr xmlns="http://schemas.microsoft.com/office/spreadsheetml/2009/9/main" objectType="Radio" lockText="1" noThreeD="1"/>
</file>

<file path=xl/ctrlProps/ctrlProp1310.xml><?xml version="1.0" encoding="utf-8"?>
<formControlPr xmlns="http://schemas.microsoft.com/office/spreadsheetml/2009/9/main" objectType="GBox" noThreeD="1"/>
</file>

<file path=xl/ctrlProps/ctrlProp1311.xml><?xml version="1.0" encoding="utf-8"?>
<formControlPr xmlns="http://schemas.microsoft.com/office/spreadsheetml/2009/9/main" objectType="Radio" firstButton="1" fmlaLink="$L$268" lockText="1" noThreeD="1"/>
</file>

<file path=xl/ctrlProps/ctrlProp1312.xml><?xml version="1.0" encoding="utf-8"?>
<formControlPr xmlns="http://schemas.microsoft.com/office/spreadsheetml/2009/9/main" objectType="Radio" lockText="1" noThreeD="1"/>
</file>

<file path=xl/ctrlProps/ctrlProp1313.xml><?xml version="1.0" encoding="utf-8"?>
<formControlPr xmlns="http://schemas.microsoft.com/office/spreadsheetml/2009/9/main" objectType="Radio" lockText="1" noThreeD="1"/>
</file>

<file path=xl/ctrlProps/ctrlProp1314.xml><?xml version="1.0" encoding="utf-8"?>
<formControlPr xmlns="http://schemas.microsoft.com/office/spreadsheetml/2009/9/main" objectType="GBox" noThreeD="1"/>
</file>

<file path=xl/ctrlProps/ctrlProp1315.xml><?xml version="1.0" encoding="utf-8"?>
<formControlPr xmlns="http://schemas.microsoft.com/office/spreadsheetml/2009/9/main" objectType="Radio" firstButton="1" fmlaLink="$L$269" lockText="1" noThreeD="1"/>
</file>

<file path=xl/ctrlProps/ctrlProp1316.xml><?xml version="1.0" encoding="utf-8"?>
<formControlPr xmlns="http://schemas.microsoft.com/office/spreadsheetml/2009/9/main" objectType="Radio" lockText="1" noThreeD="1"/>
</file>

<file path=xl/ctrlProps/ctrlProp1317.xml><?xml version="1.0" encoding="utf-8"?>
<formControlPr xmlns="http://schemas.microsoft.com/office/spreadsheetml/2009/9/main" objectType="Radio" lockText="1" noThreeD="1"/>
</file>

<file path=xl/ctrlProps/ctrlProp1318.xml><?xml version="1.0" encoding="utf-8"?>
<formControlPr xmlns="http://schemas.microsoft.com/office/spreadsheetml/2009/9/main" objectType="GBox" noThreeD="1"/>
</file>

<file path=xl/ctrlProps/ctrlProp1319.xml><?xml version="1.0" encoding="utf-8"?>
<formControlPr xmlns="http://schemas.microsoft.com/office/spreadsheetml/2009/9/main" objectType="Radio" firstButton="1" fmlaLink="$L$270" lockText="1" noThreeD="1"/>
</file>

<file path=xl/ctrlProps/ctrlProp132.xml><?xml version="1.0" encoding="utf-8"?>
<formControlPr xmlns="http://schemas.microsoft.com/office/spreadsheetml/2009/9/main" objectType="GBox" noThreeD="1"/>
</file>

<file path=xl/ctrlProps/ctrlProp1320.xml><?xml version="1.0" encoding="utf-8"?>
<formControlPr xmlns="http://schemas.microsoft.com/office/spreadsheetml/2009/9/main" objectType="Radio" lockText="1" noThreeD="1"/>
</file>

<file path=xl/ctrlProps/ctrlProp1321.xml><?xml version="1.0" encoding="utf-8"?>
<formControlPr xmlns="http://schemas.microsoft.com/office/spreadsheetml/2009/9/main" objectType="Radio" lockText="1" noThreeD="1"/>
</file>

<file path=xl/ctrlProps/ctrlProp1322.xml><?xml version="1.0" encoding="utf-8"?>
<formControlPr xmlns="http://schemas.microsoft.com/office/spreadsheetml/2009/9/main" objectType="GBox" noThreeD="1"/>
</file>

<file path=xl/ctrlProps/ctrlProp1323.xml><?xml version="1.0" encoding="utf-8"?>
<formControlPr xmlns="http://schemas.microsoft.com/office/spreadsheetml/2009/9/main" objectType="Radio" firstButton="1" fmlaLink="$L$271" lockText="1" noThreeD="1"/>
</file>

<file path=xl/ctrlProps/ctrlProp1324.xml><?xml version="1.0" encoding="utf-8"?>
<formControlPr xmlns="http://schemas.microsoft.com/office/spreadsheetml/2009/9/main" objectType="Radio" lockText="1" noThreeD="1"/>
</file>

<file path=xl/ctrlProps/ctrlProp1325.xml><?xml version="1.0" encoding="utf-8"?>
<formControlPr xmlns="http://schemas.microsoft.com/office/spreadsheetml/2009/9/main" objectType="Radio" lockText="1" noThreeD="1"/>
</file>

<file path=xl/ctrlProps/ctrlProp1326.xml><?xml version="1.0" encoding="utf-8"?>
<formControlPr xmlns="http://schemas.microsoft.com/office/spreadsheetml/2009/9/main" objectType="GBox" noThreeD="1"/>
</file>

<file path=xl/ctrlProps/ctrlProp1327.xml><?xml version="1.0" encoding="utf-8"?>
<formControlPr xmlns="http://schemas.microsoft.com/office/spreadsheetml/2009/9/main" objectType="Radio" firstButton="1" fmlaLink="$L$272" lockText="1" noThreeD="1"/>
</file>

<file path=xl/ctrlProps/ctrlProp1328.xml><?xml version="1.0" encoding="utf-8"?>
<formControlPr xmlns="http://schemas.microsoft.com/office/spreadsheetml/2009/9/main" objectType="Radio" lockText="1" noThreeD="1"/>
</file>

<file path=xl/ctrlProps/ctrlProp1329.xml><?xml version="1.0" encoding="utf-8"?>
<formControlPr xmlns="http://schemas.microsoft.com/office/spreadsheetml/2009/9/main" objectType="Radio" lockText="1" noThreeD="1"/>
</file>

<file path=xl/ctrlProps/ctrlProp133.xml><?xml version="1.0" encoding="utf-8"?>
<formControlPr xmlns="http://schemas.microsoft.com/office/spreadsheetml/2009/9/main" objectType="Radio" firstButton="1" fmlaLink="$L$307" lockText="1" noThreeD="1"/>
</file>

<file path=xl/ctrlProps/ctrlProp1330.xml><?xml version="1.0" encoding="utf-8"?>
<formControlPr xmlns="http://schemas.microsoft.com/office/spreadsheetml/2009/9/main" objectType="GBox" noThreeD="1"/>
</file>

<file path=xl/ctrlProps/ctrlProp1331.xml><?xml version="1.0" encoding="utf-8"?>
<formControlPr xmlns="http://schemas.microsoft.com/office/spreadsheetml/2009/9/main" objectType="Radio" firstButton="1" fmlaLink="$L$273" lockText="1" noThreeD="1"/>
</file>

<file path=xl/ctrlProps/ctrlProp1332.xml><?xml version="1.0" encoding="utf-8"?>
<formControlPr xmlns="http://schemas.microsoft.com/office/spreadsheetml/2009/9/main" objectType="Radio" lockText="1" noThreeD="1"/>
</file>

<file path=xl/ctrlProps/ctrlProp1333.xml><?xml version="1.0" encoding="utf-8"?>
<formControlPr xmlns="http://schemas.microsoft.com/office/spreadsheetml/2009/9/main" objectType="Radio" lockText="1" noThreeD="1"/>
</file>

<file path=xl/ctrlProps/ctrlProp1334.xml><?xml version="1.0" encoding="utf-8"?>
<formControlPr xmlns="http://schemas.microsoft.com/office/spreadsheetml/2009/9/main" objectType="GBox" noThreeD="1"/>
</file>

<file path=xl/ctrlProps/ctrlProp1335.xml><?xml version="1.0" encoding="utf-8"?>
<formControlPr xmlns="http://schemas.microsoft.com/office/spreadsheetml/2009/9/main" objectType="Radio" firstButton="1" fmlaLink="$L$275" lockText="1" noThreeD="1"/>
</file>

<file path=xl/ctrlProps/ctrlProp1336.xml><?xml version="1.0" encoding="utf-8"?>
<formControlPr xmlns="http://schemas.microsoft.com/office/spreadsheetml/2009/9/main" objectType="Radio" lockText="1" noThreeD="1"/>
</file>

<file path=xl/ctrlProps/ctrlProp1337.xml><?xml version="1.0" encoding="utf-8"?>
<formControlPr xmlns="http://schemas.microsoft.com/office/spreadsheetml/2009/9/main" objectType="Radio" lockText="1" noThreeD="1"/>
</file>

<file path=xl/ctrlProps/ctrlProp1338.xml><?xml version="1.0" encoding="utf-8"?>
<formControlPr xmlns="http://schemas.microsoft.com/office/spreadsheetml/2009/9/main" objectType="GBox" noThreeD="1"/>
</file>

<file path=xl/ctrlProps/ctrlProp1339.xml><?xml version="1.0" encoding="utf-8"?>
<formControlPr xmlns="http://schemas.microsoft.com/office/spreadsheetml/2009/9/main" objectType="Radio" firstButton="1" fmlaLink="$L$277" lockText="1" noThreeD="1"/>
</file>

<file path=xl/ctrlProps/ctrlProp134.xml><?xml version="1.0" encoding="utf-8"?>
<formControlPr xmlns="http://schemas.microsoft.com/office/spreadsheetml/2009/9/main" objectType="Radio" lockText="1" noThreeD="1"/>
</file>

<file path=xl/ctrlProps/ctrlProp1340.xml><?xml version="1.0" encoding="utf-8"?>
<formControlPr xmlns="http://schemas.microsoft.com/office/spreadsheetml/2009/9/main" objectType="Radio" lockText="1" noThreeD="1"/>
</file>

<file path=xl/ctrlProps/ctrlProp1341.xml><?xml version="1.0" encoding="utf-8"?>
<formControlPr xmlns="http://schemas.microsoft.com/office/spreadsheetml/2009/9/main" objectType="Radio" lockText="1" noThreeD="1"/>
</file>

<file path=xl/ctrlProps/ctrlProp1342.xml><?xml version="1.0" encoding="utf-8"?>
<formControlPr xmlns="http://schemas.microsoft.com/office/spreadsheetml/2009/9/main" objectType="GBox" noThreeD="1"/>
</file>

<file path=xl/ctrlProps/ctrlProp1343.xml><?xml version="1.0" encoding="utf-8"?>
<formControlPr xmlns="http://schemas.microsoft.com/office/spreadsheetml/2009/9/main" objectType="Radio" firstButton="1" fmlaLink="$L$274" lockText="1" noThreeD="1"/>
</file>

<file path=xl/ctrlProps/ctrlProp1344.xml><?xml version="1.0" encoding="utf-8"?>
<formControlPr xmlns="http://schemas.microsoft.com/office/spreadsheetml/2009/9/main" objectType="Radio" lockText="1" noThreeD="1"/>
</file>

<file path=xl/ctrlProps/ctrlProp1345.xml><?xml version="1.0" encoding="utf-8"?>
<formControlPr xmlns="http://schemas.microsoft.com/office/spreadsheetml/2009/9/main" objectType="Radio" lockText="1" noThreeD="1"/>
</file>

<file path=xl/ctrlProps/ctrlProp1346.xml><?xml version="1.0" encoding="utf-8"?>
<formControlPr xmlns="http://schemas.microsoft.com/office/spreadsheetml/2009/9/main" objectType="GBox" noThreeD="1"/>
</file>

<file path=xl/ctrlProps/ctrlProp1347.xml><?xml version="1.0" encoding="utf-8"?>
<formControlPr xmlns="http://schemas.microsoft.com/office/spreadsheetml/2009/9/main" objectType="Radio" firstButton="1" fmlaLink="$L$276" lockText="1" noThreeD="1"/>
</file>

<file path=xl/ctrlProps/ctrlProp1348.xml><?xml version="1.0" encoding="utf-8"?>
<formControlPr xmlns="http://schemas.microsoft.com/office/spreadsheetml/2009/9/main" objectType="Radio" lockText="1" noThreeD="1"/>
</file>

<file path=xl/ctrlProps/ctrlProp1349.xml><?xml version="1.0" encoding="utf-8"?>
<formControlPr xmlns="http://schemas.microsoft.com/office/spreadsheetml/2009/9/main" objectType="Radio" lockText="1" noThreeD="1"/>
</file>

<file path=xl/ctrlProps/ctrlProp135.xml><?xml version="1.0" encoding="utf-8"?>
<formControlPr xmlns="http://schemas.microsoft.com/office/spreadsheetml/2009/9/main" objectType="Radio" lockText="1" noThreeD="1"/>
</file>

<file path=xl/ctrlProps/ctrlProp1350.xml><?xml version="1.0" encoding="utf-8"?>
<formControlPr xmlns="http://schemas.microsoft.com/office/spreadsheetml/2009/9/main" objectType="GBox" noThreeD="1"/>
</file>

<file path=xl/ctrlProps/ctrlProp1351.xml><?xml version="1.0" encoding="utf-8"?>
<formControlPr xmlns="http://schemas.microsoft.com/office/spreadsheetml/2009/9/main" objectType="Radio" firstButton="1" fmlaLink="$L$268" lockText="1" noThreeD="1"/>
</file>

<file path=xl/ctrlProps/ctrlProp1352.xml><?xml version="1.0" encoding="utf-8"?>
<formControlPr xmlns="http://schemas.microsoft.com/office/spreadsheetml/2009/9/main" objectType="Radio" lockText="1" noThreeD="1"/>
</file>

<file path=xl/ctrlProps/ctrlProp1353.xml><?xml version="1.0" encoding="utf-8"?>
<formControlPr xmlns="http://schemas.microsoft.com/office/spreadsheetml/2009/9/main" objectType="Radio" lockText="1" noThreeD="1"/>
</file>

<file path=xl/ctrlProps/ctrlProp1354.xml><?xml version="1.0" encoding="utf-8"?>
<formControlPr xmlns="http://schemas.microsoft.com/office/spreadsheetml/2009/9/main" objectType="GBox" noThreeD="1"/>
</file>

<file path=xl/ctrlProps/ctrlProp1355.xml><?xml version="1.0" encoding="utf-8"?>
<formControlPr xmlns="http://schemas.microsoft.com/office/spreadsheetml/2009/9/main" objectType="Radio" firstButton="1" fmlaLink="$L$269" lockText="1" noThreeD="1"/>
</file>

<file path=xl/ctrlProps/ctrlProp1356.xml><?xml version="1.0" encoding="utf-8"?>
<formControlPr xmlns="http://schemas.microsoft.com/office/spreadsheetml/2009/9/main" objectType="Radio" lockText="1" noThreeD="1"/>
</file>

<file path=xl/ctrlProps/ctrlProp1357.xml><?xml version="1.0" encoding="utf-8"?>
<formControlPr xmlns="http://schemas.microsoft.com/office/spreadsheetml/2009/9/main" objectType="Radio" lockText="1" noThreeD="1"/>
</file>

<file path=xl/ctrlProps/ctrlProp1358.xml><?xml version="1.0" encoding="utf-8"?>
<formControlPr xmlns="http://schemas.microsoft.com/office/spreadsheetml/2009/9/main" objectType="GBox" noThreeD="1"/>
</file>

<file path=xl/ctrlProps/ctrlProp1359.xml><?xml version="1.0" encoding="utf-8"?>
<formControlPr xmlns="http://schemas.microsoft.com/office/spreadsheetml/2009/9/main" objectType="Radio" firstButton="1" fmlaLink="$L$270" lockText="1" noThreeD="1"/>
</file>

<file path=xl/ctrlProps/ctrlProp136.xml><?xml version="1.0" encoding="utf-8"?>
<formControlPr xmlns="http://schemas.microsoft.com/office/spreadsheetml/2009/9/main" objectType="GBox" noThreeD="1"/>
</file>

<file path=xl/ctrlProps/ctrlProp1360.xml><?xml version="1.0" encoding="utf-8"?>
<formControlPr xmlns="http://schemas.microsoft.com/office/spreadsheetml/2009/9/main" objectType="Radio" lockText="1" noThreeD="1"/>
</file>

<file path=xl/ctrlProps/ctrlProp1361.xml><?xml version="1.0" encoding="utf-8"?>
<formControlPr xmlns="http://schemas.microsoft.com/office/spreadsheetml/2009/9/main" objectType="Radio" lockText="1" noThreeD="1"/>
</file>

<file path=xl/ctrlProps/ctrlProp1362.xml><?xml version="1.0" encoding="utf-8"?>
<formControlPr xmlns="http://schemas.microsoft.com/office/spreadsheetml/2009/9/main" objectType="GBox" noThreeD="1"/>
</file>

<file path=xl/ctrlProps/ctrlProp1363.xml><?xml version="1.0" encoding="utf-8"?>
<formControlPr xmlns="http://schemas.microsoft.com/office/spreadsheetml/2009/9/main" objectType="Radio" firstButton="1" fmlaLink="$L$271" lockText="1" noThreeD="1"/>
</file>

<file path=xl/ctrlProps/ctrlProp1364.xml><?xml version="1.0" encoding="utf-8"?>
<formControlPr xmlns="http://schemas.microsoft.com/office/spreadsheetml/2009/9/main" objectType="Radio" lockText="1" noThreeD="1"/>
</file>

<file path=xl/ctrlProps/ctrlProp1365.xml><?xml version="1.0" encoding="utf-8"?>
<formControlPr xmlns="http://schemas.microsoft.com/office/spreadsheetml/2009/9/main" objectType="Radio" lockText="1" noThreeD="1"/>
</file>

<file path=xl/ctrlProps/ctrlProp1366.xml><?xml version="1.0" encoding="utf-8"?>
<formControlPr xmlns="http://schemas.microsoft.com/office/spreadsheetml/2009/9/main" objectType="GBox" noThreeD="1"/>
</file>

<file path=xl/ctrlProps/ctrlProp1367.xml><?xml version="1.0" encoding="utf-8"?>
<formControlPr xmlns="http://schemas.microsoft.com/office/spreadsheetml/2009/9/main" objectType="Radio" firstButton="1" fmlaLink="$L$272" lockText="1" noThreeD="1"/>
</file>

<file path=xl/ctrlProps/ctrlProp1368.xml><?xml version="1.0" encoding="utf-8"?>
<formControlPr xmlns="http://schemas.microsoft.com/office/spreadsheetml/2009/9/main" objectType="Radio" lockText="1" noThreeD="1"/>
</file>

<file path=xl/ctrlProps/ctrlProp1369.xml><?xml version="1.0" encoding="utf-8"?>
<formControlPr xmlns="http://schemas.microsoft.com/office/spreadsheetml/2009/9/main" objectType="Radio" lockText="1" noThreeD="1"/>
</file>

<file path=xl/ctrlProps/ctrlProp137.xml><?xml version="1.0" encoding="utf-8"?>
<formControlPr xmlns="http://schemas.microsoft.com/office/spreadsheetml/2009/9/main" objectType="Radio" firstButton="1" fmlaLink="$L$308" lockText="1" noThreeD="1"/>
</file>

<file path=xl/ctrlProps/ctrlProp1370.xml><?xml version="1.0" encoding="utf-8"?>
<formControlPr xmlns="http://schemas.microsoft.com/office/spreadsheetml/2009/9/main" objectType="GBox" noThreeD="1"/>
</file>

<file path=xl/ctrlProps/ctrlProp1371.xml><?xml version="1.0" encoding="utf-8"?>
<formControlPr xmlns="http://schemas.microsoft.com/office/spreadsheetml/2009/9/main" objectType="Radio" firstButton="1" fmlaLink="$L$273" lockText="1" noThreeD="1"/>
</file>

<file path=xl/ctrlProps/ctrlProp1372.xml><?xml version="1.0" encoding="utf-8"?>
<formControlPr xmlns="http://schemas.microsoft.com/office/spreadsheetml/2009/9/main" objectType="Radio" lockText="1" noThreeD="1"/>
</file>

<file path=xl/ctrlProps/ctrlProp1373.xml><?xml version="1.0" encoding="utf-8"?>
<formControlPr xmlns="http://schemas.microsoft.com/office/spreadsheetml/2009/9/main" objectType="Radio" lockText="1" noThreeD="1"/>
</file>

<file path=xl/ctrlProps/ctrlProp1374.xml><?xml version="1.0" encoding="utf-8"?>
<formControlPr xmlns="http://schemas.microsoft.com/office/spreadsheetml/2009/9/main" objectType="GBox" noThreeD="1"/>
</file>

<file path=xl/ctrlProps/ctrlProp1375.xml><?xml version="1.0" encoding="utf-8"?>
<formControlPr xmlns="http://schemas.microsoft.com/office/spreadsheetml/2009/9/main" objectType="Radio" firstButton="1" fmlaLink="$L$275" lockText="1" noThreeD="1"/>
</file>

<file path=xl/ctrlProps/ctrlProp1376.xml><?xml version="1.0" encoding="utf-8"?>
<formControlPr xmlns="http://schemas.microsoft.com/office/spreadsheetml/2009/9/main" objectType="Radio" lockText="1" noThreeD="1"/>
</file>

<file path=xl/ctrlProps/ctrlProp1377.xml><?xml version="1.0" encoding="utf-8"?>
<formControlPr xmlns="http://schemas.microsoft.com/office/spreadsheetml/2009/9/main" objectType="Radio" lockText="1" noThreeD="1"/>
</file>

<file path=xl/ctrlProps/ctrlProp1378.xml><?xml version="1.0" encoding="utf-8"?>
<formControlPr xmlns="http://schemas.microsoft.com/office/spreadsheetml/2009/9/main" objectType="GBox" noThreeD="1"/>
</file>

<file path=xl/ctrlProps/ctrlProp1379.xml><?xml version="1.0" encoding="utf-8"?>
<formControlPr xmlns="http://schemas.microsoft.com/office/spreadsheetml/2009/9/main" objectType="Radio" firstButton="1" fmlaLink="$L$277" lockText="1" noThreeD="1"/>
</file>

<file path=xl/ctrlProps/ctrlProp138.xml><?xml version="1.0" encoding="utf-8"?>
<formControlPr xmlns="http://schemas.microsoft.com/office/spreadsheetml/2009/9/main" objectType="Radio" lockText="1" noThreeD="1"/>
</file>

<file path=xl/ctrlProps/ctrlProp1380.xml><?xml version="1.0" encoding="utf-8"?>
<formControlPr xmlns="http://schemas.microsoft.com/office/spreadsheetml/2009/9/main" objectType="Radio" lockText="1" noThreeD="1"/>
</file>

<file path=xl/ctrlProps/ctrlProp1381.xml><?xml version="1.0" encoding="utf-8"?>
<formControlPr xmlns="http://schemas.microsoft.com/office/spreadsheetml/2009/9/main" objectType="Radio" lockText="1" noThreeD="1"/>
</file>

<file path=xl/ctrlProps/ctrlProp1382.xml><?xml version="1.0" encoding="utf-8"?>
<formControlPr xmlns="http://schemas.microsoft.com/office/spreadsheetml/2009/9/main" objectType="GBox" noThreeD="1"/>
</file>

<file path=xl/ctrlProps/ctrlProp1383.xml><?xml version="1.0" encoding="utf-8"?>
<formControlPr xmlns="http://schemas.microsoft.com/office/spreadsheetml/2009/9/main" objectType="Radio" firstButton="1" fmlaLink="$L$274" lockText="1" noThreeD="1"/>
</file>

<file path=xl/ctrlProps/ctrlProp1384.xml><?xml version="1.0" encoding="utf-8"?>
<formControlPr xmlns="http://schemas.microsoft.com/office/spreadsheetml/2009/9/main" objectType="Radio" lockText="1" noThreeD="1"/>
</file>

<file path=xl/ctrlProps/ctrlProp1385.xml><?xml version="1.0" encoding="utf-8"?>
<formControlPr xmlns="http://schemas.microsoft.com/office/spreadsheetml/2009/9/main" objectType="Radio" lockText="1" noThreeD="1"/>
</file>

<file path=xl/ctrlProps/ctrlProp1386.xml><?xml version="1.0" encoding="utf-8"?>
<formControlPr xmlns="http://schemas.microsoft.com/office/spreadsheetml/2009/9/main" objectType="GBox" noThreeD="1"/>
</file>

<file path=xl/ctrlProps/ctrlProp1387.xml><?xml version="1.0" encoding="utf-8"?>
<formControlPr xmlns="http://schemas.microsoft.com/office/spreadsheetml/2009/9/main" objectType="Radio" firstButton="1" fmlaLink="$L$276" lockText="1" noThreeD="1"/>
</file>

<file path=xl/ctrlProps/ctrlProp1388.xml><?xml version="1.0" encoding="utf-8"?>
<formControlPr xmlns="http://schemas.microsoft.com/office/spreadsheetml/2009/9/main" objectType="Radio" lockText="1" noThreeD="1"/>
</file>

<file path=xl/ctrlProps/ctrlProp1389.xml><?xml version="1.0" encoding="utf-8"?>
<formControlPr xmlns="http://schemas.microsoft.com/office/spreadsheetml/2009/9/main" objectType="Radio" lockText="1" noThreeD="1"/>
</file>

<file path=xl/ctrlProps/ctrlProp139.xml><?xml version="1.0" encoding="utf-8"?>
<formControlPr xmlns="http://schemas.microsoft.com/office/spreadsheetml/2009/9/main" objectType="Radio" lockText="1" noThreeD="1"/>
</file>

<file path=xl/ctrlProps/ctrlProp1390.xml><?xml version="1.0" encoding="utf-8"?>
<formControlPr xmlns="http://schemas.microsoft.com/office/spreadsheetml/2009/9/main" objectType="GBox" noThreeD="1"/>
</file>

<file path=xl/ctrlProps/ctrlProp1391.xml><?xml version="1.0" encoding="utf-8"?>
<formControlPr xmlns="http://schemas.microsoft.com/office/spreadsheetml/2009/9/main" objectType="Radio" firstButton="1" fmlaLink="$L$268" lockText="1" noThreeD="1"/>
</file>

<file path=xl/ctrlProps/ctrlProp1392.xml><?xml version="1.0" encoding="utf-8"?>
<formControlPr xmlns="http://schemas.microsoft.com/office/spreadsheetml/2009/9/main" objectType="Radio" lockText="1" noThreeD="1"/>
</file>

<file path=xl/ctrlProps/ctrlProp1393.xml><?xml version="1.0" encoding="utf-8"?>
<formControlPr xmlns="http://schemas.microsoft.com/office/spreadsheetml/2009/9/main" objectType="Radio" lockText="1" noThreeD="1"/>
</file>

<file path=xl/ctrlProps/ctrlProp1394.xml><?xml version="1.0" encoding="utf-8"?>
<formControlPr xmlns="http://schemas.microsoft.com/office/spreadsheetml/2009/9/main" objectType="GBox" noThreeD="1"/>
</file>

<file path=xl/ctrlProps/ctrlProp1395.xml><?xml version="1.0" encoding="utf-8"?>
<formControlPr xmlns="http://schemas.microsoft.com/office/spreadsheetml/2009/9/main" objectType="Radio" firstButton="1" fmlaLink="$L$269" lockText="1" noThreeD="1"/>
</file>

<file path=xl/ctrlProps/ctrlProp1396.xml><?xml version="1.0" encoding="utf-8"?>
<formControlPr xmlns="http://schemas.microsoft.com/office/spreadsheetml/2009/9/main" objectType="Radio" lockText="1" noThreeD="1"/>
</file>

<file path=xl/ctrlProps/ctrlProp1397.xml><?xml version="1.0" encoding="utf-8"?>
<formControlPr xmlns="http://schemas.microsoft.com/office/spreadsheetml/2009/9/main" objectType="Radio" lockText="1" noThreeD="1"/>
</file>

<file path=xl/ctrlProps/ctrlProp1398.xml><?xml version="1.0" encoding="utf-8"?>
<formControlPr xmlns="http://schemas.microsoft.com/office/spreadsheetml/2009/9/main" objectType="GBox" noThreeD="1"/>
</file>

<file path=xl/ctrlProps/ctrlProp1399.xml><?xml version="1.0" encoding="utf-8"?>
<formControlPr xmlns="http://schemas.microsoft.com/office/spreadsheetml/2009/9/main" objectType="Radio" firstButton="1" fmlaLink="$L$270" lockText="1" noThreeD="1"/>
</file>

<file path=xl/ctrlProps/ctrlProp14.xml><?xml version="1.0" encoding="utf-8"?>
<formControlPr xmlns="http://schemas.microsoft.com/office/spreadsheetml/2009/9/main" objectType="Radio" lockText="1" noThreeD="1"/>
</file>

<file path=xl/ctrlProps/ctrlProp140.xml><?xml version="1.0" encoding="utf-8"?>
<formControlPr xmlns="http://schemas.microsoft.com/office/spreadsheetml/2009/9/main" objectType="GBox" noThreeD="1"/>
</file>

<file path=xl/ctrlProps/ctrlProp1400.xml><?xml version="1.0" encoding="utf-8"?>
<formControlPr xmlns="http://schemas.microsoft.com/office/spreadsheetml/2009/9/main" objectType="Radio" lockText="1" noThreeD="1"/>
</file>

<file path=xl/ctrlProps/ctrlProp1401.xml><?xml version="1.0" encoding="utf-8"?>
<formControlPr xmlns="http://schemas.microsoft.com/office/spreadsheetml/2009/9/main" objectType="Radio" lockText="1" noThreeD="1"/>
</file>

<file path=xl/ctrlProps/ctrlProp1402.xml><?xml version="1.0" encoding="utf-8"?>
<formControlPr xmlns="http://schemas.microsoft.com/office/spreadsheetml/2009/9/main" objectType="GBox" noThreeD="1"/>
</file>

<file path=xl/ctrlProps/ctrlProp1403.xml><?xml version="1.0" encoding="utf-8"?>
<formControlPr xmlns="http://schemas.microsoft.com/office/spreadsheetml/2009/9/main" objectType="Radio" firstButton="1" fmlaLink="$L$271" lockText="1" noThreeD="1"/>
</file>

<file path=xl/ctrlProps/ctrlProp1404.xml><?xml version="1.0" encoding="utf-8"?>
<formControlPr xmlns="http://schemas.microsoft.com/office/spreadsheetml/2009/9/main" objectType="Radio" lockText="1" noThreeD="1"/>
</file>

<file path=xl/ctrlProps/ctrlProp1405.xml><?xml version="1.0" encoding="utf-8"?>
<formControlPr xmlns="http://schemas.microsoft.com/office/spreadsheetml/2009/9/main" objectType="Radio" lockText="1" noThreeD="1"/>
</file>

<file path=xl/ctrlProps/ctrlProp1406.xml><?xml version="1.0" encoding="utf-8"?>
<formControlPr xmlns="http://schemas.microsoft.com/office/spreadsheetml/2009/9/main" objectType="GBox" noThreeD="1"/>
</file>

<file path=xl/ctrlProps/ctrlProp1407.xml><?xml version="1.0" encoding="utf-8"?>
<formControlPr xmlns="http://schemas.microsoft.com/office/spreadsheetml/2009/9/main" objectType="Radio" firstButton="1" fmlaLink="$L$272" lockText="1" noThreeD="1"/>
</file>

<file path=xl/ctrlProps/ctrlProp1408.xml><?xml version="1.0" encoding="utf-8"?>
<formControlPr xmlns="http://schemas.microsoft.com/office/spreadsheetml/2009/9/main" objectType="Radio" lockText="1" noThreeD="1"/>
</file>

<file path=xl/ctrlProps/ctrlProp1409.xml><?xml version="1.0" encoding="utf-8"?>
<formControlPr xmlns="http://schemas.microsoft.com/office/spreadsheetml/2009/9/main" objectType="Radio" lockText="1" noThreeD="1"/>
</file>

<file path=xl/ctrlProps/ctrlProp141.xml><?xml version="1.0" encoding="utf-8"?>
<formControlPr xmlns="http://schemas.microsoft.com/office/spreadsheetml/2009/9/main" objectType="Radio" firstButton="1" fmlaLink="$L$309" lockText="1" noThreeD="1"/>
</file>

<file path=xl/ctrlProps/ctrlProp1410.xml><?xml version="1.0" encoding="utf-8"?>
<formControlPr xmlns="http://schemas.microsoft.com/office/spreadsheetml/2009/9/main" objectType="GBox" noThreeD="1"/>
</file>

<file path=xl/ctrlProps/ctrlProp1411.xml><?xml version="1.0" encoding="utf-8"?>
<formControlPr xmlns="http://schemas.microsoft.com/office/spreadsheetml/2009/9/main" objectType="Radio" firstButton="1" fmlaLink="$L$273" lockText="1" noThreeD="1"/>
</file>

<file path=xl/ctrlProps/ctrlProp1412.xml><?xml version="1.0" encoding="utf-8"?>
<formControlPr xmlns="http://schemas.microsoft.com/office/spreadsheetml/2009/9/main" objectType="Radio" lockText="1" noThreeD="1"/>
</file>

<file path=xl/ctrlProps/ctrlProp1413.xml><?xml version="1.0" encoding="utf-8"?>
<formControlPr xmlns="http://schemas.microsoft.com/office/spreadsheetml/2009/9/main" objectType="Radio" lockText="1" noThreeD="1"/>
</file>

<file path=xl/ctrlProps/ctrlProp1414.xml><?xml version="1.0" encoding="utf-8"?>
<formControlPr xmlns="http://schemas.microsoft.com/office/spreadsheetml/2009/9/main" objectType="GBox" noThreeD="1"/>
</file>

<file path=xl/ctrlProps/ctrlProp1415.xml><?xml version="1.0" encoding="utf-8"?>
<formControlPr xmlns="http://schemas.microsoft.com/office/spreadsheetml/2009/9/main" objectType="Radio" firstButton="1" fmlaLink="$L$275" lockText="1" noThreeD="1"/>
</file>

<file path=xl/ctrlProps/ctrlProp1416.xml><?xml version="1.0" encoding="utf-8"?>
<formControlPr xmlns="http://schemas.microsoft.com/office/spreadsheetml/2009/9/main" objectType="Radio" lockText="1" noThreeD="1"/>
</file>

<file path=xl/ctrlProps/ctrlProp1417.xml><?xml version="1.0" encoding="utf-8"?>
<formControlPr xmlns="http://schemas.microsoft.com/office/spreadsheetml/2009/9/main" objectType="Radio" lockText="1" noThreeD="1"/>
</file>

<file path=xl/ctrlProps/ctrlProp1418.xml><?xml version="1.0" encoding="utf-8"?>
<formControlPr xmlns="http://schemas.microsoft.com/office/spreadsheetml/2009/9/main" objectType="GBox" noThreeD="1"/>
</file>

<file path=xl/ctrlProps/ctrlProp1419.xml><?xml version="1.0" encoding="utf-8"?>
<formControlPr xmlns="http://schemas.microsoft.com/office/spreadsheetml/2009/9/main" objectType="Radio" firstButton="1" fmlaLink="$L$277" lockText="1" noThreeD="1"/>
</file>

<file path=xl/ctrlProps/ctrlProp142.xml><?xml version="1.0" encoding="utf-8"?>
<formControlPr xmlns="http://schemas.microsoft.com/office/spreadsheetml/2009/9/main" objectType="Radio" lockText="1" noThreeD="1"/>
</file>

<file path=xl/ctrlProps/ctrlProp1420.xml><?xml version="1.0" encoding="utf-8"?>
<formControlPr xmlns="http://schemas.microsoft.com/office/spreadsheetml/2009/9/main" objectType="Radio" lockText="1" noThreeD="1"/>
</file>

<file path=xl/ctrlProps/ctrlProp1421.xml><?xml version="1.0" encoding="utf-8"?>
<formControlPr xmlns="http://schemas.microsoft.com/office/spreadsheetml/2009/9/main" objectType="Radio" lockText="1" noThreeD="1"/>
</file>

<file path=xl/ctrlProps/ctrlProp1422.xml><?xml version="1.0" encoding="utf-8"?>
<formControlPr xmlns="http://schemas.microsoft.com/office/spreadsheetml/2009/9/main" objectType="GBox" noThreeD="1"/>
</file>

<file path=xl/ctrlProps/ctrlProp1423.xml><?xml version="1.0" encoding="utf-8"?>
<formControlPr xmlns="http://schemas.microsoft.com/office/spreadsheetml/2009/9/main" objectType="Radio" firstButton="1" fmlaLink="$L$274" lockText="1" noThreeD="1"/>
</file>

<file path=xl/ctrlProps/ctrlProp1424.xml><?xml version="1.0" encoding="utf-8"?>
<formControlPr xmlns="http://schemas.microsoft.com/office/spreadsheetml/2009/9/main" objectType="Radio" lockText="1" noThreeD="1"/>
</file>

<file path=xl/ctrlProps/ctrlProp1425.xml><?xml version="1.0" encoding="utf-8"?>
<formControlPr xmlns="http://schemas.microsoft.com/office/spreadsheetml/2009/9/main" objectType="Radio" lockText="1" noThreeD="1"/>
</file>

<file path=xl/ctrlProps/ctrlProp1426.xml><?xml version="1.0" encoding="utf-8"?>
<formControlPr xmlns="http://schemas.microsoft.com/office/spreadsheetml/2009/9/main" objectType="GBox" noThreeD="1"/>
</file>

<file path=xl/ctrlProps/ctrlProp1427.xml><?xml version="1.0" encoding="utf-8"?>
<formControlPr xmlns="http://schemas.microsoft.com/office/spreadsheetml/2009/9/main" objectType="Radio" firstButton="1" fmlaLink="$L$276" lockText="1" noThreeD="1"/>
</file>

<file path=xl/ctrlProps/ctrlProp1428.xml><?xml version="1.0" encoding="utf-8"?>
<formControlPr xmlns="http://schemas.microsoft.com/office/spreadsheetml/2009/9/main" objectType="Radio" lockText="1" noThreeD="1"/>
</file>

<file path=xl/ctrlProps/ctrlProp1429.xml><?xml version="1.0" encoding="utf-8"?>
<formControlPr xmlns="http://schemas.microsoft.com/office/spreadsheetml/2009/9/main" objectType="Radio" lockText="1" noThreeD="1"/>
</file>

<file path=xl/ctrlProps/ctrlProp143.xml><?xml version="1.0" encoding="utf-8"?>
<formControlPr xmlns="http://schemas.microsoft.com/office/spreadsheetml/2009/9/main" objectType="Radio" lockText="1" noThreeD="1"/>
</file>

<file path=xl/ctrlProps/ctrlProp1430.xml><?xml version="1.0" encoding="utf-8"?>
<formControlPr xmlns="http://schemas.microsoft.com/office/spreadsheetml/2009/9/main" objectType="GBox" noThreeD="1"/>
</file>

<file path=xl/ctrlProps/ctrlProp1431.xml><?xml version="1.0" encoding="utf-8"?>
<formControlPr xmlns="http://schemas.microsoft.com/office/spreadsheetml/2009/9/main" objectType="Radio" firstButton="1" fmlaLink="$L$268" lockText="1" noThreeD="1"/>
</file>

<file path=xl/ctrlProps/ctrlProp1432.xml><?xml version="1.0" encoding="utf-8"?>
<formControlPr xmlns="http://schemas.microsoft.com/office/spreadsheetml/2009/9/main" objectType="Radio" lockText="1" noThreeD="1"/>
</file>

<file path=xl/ctrlProps/ctrlProp1433.xml><?xml version="1.0" encoding="utf-8"?>
<formControlPr xmlns="http://schemas.microsoft.com/office/spreadsheetml/2009/9/main" objectType="Radio" lockText="1" noThreeD="1"/>
</file>

<file path=xl/ctrlProps/ctrlProp1434.xml><?xml version="1.0" encoding="utf-8"?>
<formControlPr xmlns="http://schemas.microsoft.com/office/spreadsheetml/2009/9/main" objectType="GBox" noThreeD="1"/>
</file>

<file path=xl/ctrlProps/ctrlProp1435.xml><?xml version="1.0" encoding="utf-8"?>
<formControlPr xmlns="http://schemas.microsoft.com/office/spreadsheetml/2009/9/main" objectType="Radio" firstButton="1" fmlaLink="$L$269" lockText="1" noThreeD="1"/>
</file>

<file path=xl/ctrlProps/ctrlProp1436.xml><?xml version="1.0" encoding="utf-8"?>
<formControlPr xmlns="http://schemas.microsoft.com/office/spreadsheetml/2009/9/main" objectType="Radio" lockText="1" noThreeD="1"/>
</file>

<file path=xl/ctrlProps/ctrlProp1437.xml><?xml version="1.0" encoding="utf-8"?>
<formControlPr xmlns="http://schemas.microsoft.com/office/spreadsheetml/2009/9/main" objectType="Radio" lockText="1" noThreeD="1"/>
</file>

<file path=xl/ctrlProps/ctrlProp1438.xml><?xml version="1.0" encoding="utf-8"?>
<formControlPr xmlns="http://schemas.microsoft.com/office/spreadsheetml/2009/9/main" objectType="GBox" noThreeD="1"/>
</file>

<file path=xl/ctrlProps/ctrlProp1439.xml><?xml version="1.0" encoding="utf-8"?>
<formControlPr xmlns="http://schemas.microsoft.com/office/spreadsheetml/2009/9/main" objectType="Radio" firstButton="1" fmlaLink="$L$270" lockText="1" noThreeD="1"/>
</file>

<file path=xl/ctrlProps/ctrlProp144.xml><?xml version="1.0" encoding="utf-8"?>
<formControlPr xmlns="http://schemas.microsoft.com/office/spreadsheetml/2009/9/main" objectType="GBox" noThreeD="1"/>
</file>

<file path=xl/ctrlProps/ctrlProp1440.xml><?xml version="1.0" encoding="utf-8"?>
<formControlPr xmlns="http://schemas.microsoft.com/office/spreadsheetml/2009/9/main" objectType="Radio" lockText="1" noThreeD="1"/>
</file>

<file path=xl/ctrlProps/ctrlProp1441.xml><?xml version="1.0" encoding="utf-8"?>
<formControlPr xmlns="http://schemas.microsoft.com/office/spreadsheetml/2009/9/main" objectType="Radio" lockText="1" noThreeD="1"/>
</file>

<file path=xl/ctrlProps/ctrlProp1442.xml><?xml version="1.0" encoding="utf-8"?>
<formControlPr xmlns="http://schemas.microsoft.com/office/spreadsheetml/2009/9/main" objectType="GBox" noThreeD="1"/>
</file>

<file path=xl/ctrlProps/ctrlProp1443.xml><?xml version="1.0" encoding="utf-8"?>
<formControlPr xmlns="http://schemas.microsoft.com/office/spreadsheetml/2009/9/main" objectType="Radio" firstButton="1" fmlaLink="$L$271" lockText="1" noThreeD="1"/>
</file>

<file path=xl/ctrlProps/ctrlProp1444.xml><?xml version="1.0" encoding="utf-8"?>
<formControlPr xmlns="http://schemas.microsoft.com/office/spreadsheetml/2009/9/main" objectType="Radio" lockText="1" noThreeD="1"/>
</file>

<file path=xl/ctrlProps/ctrlProp1445.xml><?xml version="1.0" encoding="utf-8"?>
<formControlPr xmlns="http://schemas.microsoft.com/office/spreadsheetml/2009/9/main" objectType="Radio" lockText="1" noThreeD="1"/>
</file>

<file path=xl/ctrlProps/ctrlProp1446.xml><?xml version="1.0" encoding="utf-8"?>
<formControlPr xmlns="http://schemas.microsoft.com/office/spreadsheetml/2009/9/main" objectType="GBox" noThreeD="1"/>
</file>

<file path=xl/ctrlProps/ctrlProp1447.xml><?xml version="1.0" encoding="utf-8"?>
<formControlPr xmlns="http://schemas.microsoft.com/office/spreadsheetml/2009/9/main" objectType="Radio" firstButton="1" fmlaLink="$L$272" lockText="1" noThreeD="1"/>
</file>

<file path=xl/ctrlProps/ctrlProp1448.xml><?xml version="1.0" encoding="utf-8"?>
<formControlPr xmlns="http://schemas.microsoft.com/office/spreadsheetml/2009/9/main" objectType="Radio" lockText="1" noThreeD="1"/>
</file>

<file path=xl/ctrlProps/ctrlProp1449.xml><?xml version="1.0" encoding="utf-8"?>
<formControlPr xmlns="http://schemas.microsoft.com/office/spreadsheetml/2009/9/main" objectType="Radio" lockText="1" noThreeD="1"/>
</file>

<file path=xl/ctrlProps/ctrlProp145.xml><?xml version="1.0" encoding="utf-8"?>
<formControlPr xmlns="http://schemas.microsoft.com/office/spreadsheetml/2009/9/main" objectType="Radio" firstButton="1" fmlaLink="$L$311" lockText="1" noThreeD="1"/>
</file>

<file path=xl/ctrlProps/ctrlProp1450.xml><?xml version="1.0" encoding="utf-8"?>
<formControlPr xmlns="http://schemas.microsoft.com/office/spreadsheetml/2009/9/main" objectType="GBox" noThreeD="1"/>
</file>

<file path=xl/ctrlProps/ctrlProp1451.xml><?xml version="1.0" encoding="utf-8"?>
<formControlPr xmlns="http://schemas.microsoft.com/office/spreadsheetml/2009/9/main" objectType="Radio" firstButton="1" fmlaLink="$L$273" lockText="1" noThreeD="1"/>
</file>

<file path=xl/ctrlProps/ctrlProp1452.xml><?xml version="1.0" encoding="utf-8"?>
<formControlPr xmlns="http://schemas.microsoft.com/office/spreadsheetml/2009/9/main" objectType="Radio" lockText="1" noThreeD="1"/>
</file>

<file path=xl/ctrlProps/ctrlProp1453.xml><?xml version="1.0" encoding="utf-8"?>
<formControlPr xmlns="http://schemas.microsoft.com/office/spreadsheetml/2009/9/main" objectType="Radio" lockText="1" noThreeD="1"/>
</file>

<file path=xl/ctrlProps/ctrlProp1454.xml><?xml version="1.0" encoding="utf-8"?>
<formControlPr xmlns="http://schemas.microsoft.com/office/spreadsheetml/2009/9/main" objectType="GBox" noThreeD="1"/>
</file>

<file path=xl/ctrlProps/ctrlProp1455.xml><?xml version="1.0" encoding="utf-8"?>
<formControlPr xmlns="http://schemas.microsoft.com/office/spreadsheetml/2009/9/main" objectType="Radio" firstButton="1" fmlaLink="$L$275" lockText="1" noThreeD="1"/>
</file>

<file path=xl/ctrlProps/ctrlProp1456.xml><?xml version="1.0" encoding="utf-8"?>
<formControlPr xmlns="http://schemas.microsoft.com/office/spreadsheetml/2009/9/main" objectType="Radio" lockText="1" noThreeD="1"/>
</file>

<file path=xl/ctrlProps/ctrlProp1457.xml><?xml version="1.0" encoding="utf-8"?>
<formControlPr xmlns="http://schemas.microsoft.com/office/spreadsheetml/2009/9/main" objectType="Radio" lockText="1" noThreeD="1"/>
</file>

<file path=xl/ctrlProps/ctrlProp1458.xml><?xml version="1.0" encoding="utf-8"?>
<formControlPr xmlns="http://schemas.microsoft.com/office/spreadsheetml/2009/9/main" objectType="GBox" noThreeD="1"/>
</file>

<file path=xl/ctrlProps/ctrlProp1459.xml><?xml version="1.0" encoding="utf-8"?>
<formControlPr xmlns="http://schemas.microsoft.com/office/spreadsheetml/2009/9/main" objectType="Radio" firstButton="1" fmlaLink="$L$277" lockText="1" noThreeD="1"/>
</file>

<file path=xl/ctrlProps/ctrlProp146.xml><?xml version="1.0" encoding="utf-8"?>
<formControlPr xmlns="http://schemas.microsoft.com/office/spreadsheetml/2009/9/main" objectType="Radio" lockText="1" noThreeD="1"/>
</file>

<file path=xl/ctrlProps/ctrlProp1460.xml><?xml version="1.0" encoding="utf-8"?>
<formControlPr xmlns="http://schemas.microsoft.com/office/spreadsheetml/2009/9/main" objectType="Radio" lockText="1" noThreeD="1"/>
</file>

<file path=xl/ctrlProps/ctrlProp1461.xml><?xml version="1.0" encoding="utf-8"?>
<formControlPr xmlns="http://schemas.microsoft.com/office/spreadsheetml/2009/9/main" objectType="Radio" lockText="1" noThreeD="1"/>
</file>

<file path=xl/ctrlProps/ctrlProp1462.xml><?xml version="1.0" encoding="utf-8"?>
<formControlPr xmlns="http://schemas.microsoft.com/office/spreadsheetml/2009/9/main" objectType="GBox" noThreeD="1"/>
</file>

<file path=xl/ctrlProps/ctrlProp1463.xml><?xml version="1.0" encoding="utf-8"?>
<formControlPr xmlns="http://schemas.microsoft.com/office/spreadsheetml/2009/9/main" objectType="Radio" firstButton="1" fmlaLink="$L$274" lockText="1" noThreeD="1"/>
</file>

<file path=xl/ctrlProps/ctrlProp1464.xml><?xml version="1.0" encoding="utf-8"?>
<formControlPr xmlns="http://schemas.microsoft.com/office/spreadsheetml/2009/9/main" objectType="Radio" lockText="1" noThreeD="1"/>
</file>

<file path=xl/ctrlProps/ctrlProp1465.xml><?xml version="1.0" encoding="utf-8"?>
<formControlPr xmlns="http://schemas.microsoft.com/office/spreadsheetml/2009/9/main" objectType="Radio" lockText="1" noThreeD="1"/>
</file>

<file path=xl/ctrlProps/ctrlProp1466.xml><?xml version="1.0" encoding="utf-8"?>
<formControlPr xmlns="http://schemas.microsoft.com/office/spreadsheetml/2009/9/main" objectType="GBox" noThreeD="1"/>
</file>

<file path=xl/ctrlProps/ctrlProp1467.xml><?xml version="1.0" encoding="utf-8"?>
<formControlPr xmlns="http://schemas.microsoft.com/office/spreadsheetml/2009/9/main" objectType="Radio" firstButton="1" fmlaLink="$L$276" lockText="1" noThreeD="1"/>
</file>

<file path=xl/ctrlProps/ctrlProp1468.xml><?xml version="1.0" encoding="utf-8"?>
<formControlPr xmlns="http://schemas.microsoft.com/office/spreadsheetml/2009/9/main" objectType="Radio" lockText="1" noThreeD="1"/>
</file>

<file path=xl/ctrlProps/ctrlProp1469.xml><?xml version="1.0" encoding="utf-8"?>
<formControlPr xmlns="http://schemas.microsoft.com/office/spreadsheetml/2009/9/main" objectType="Radio" lockText="1" noThreeD="1"/>
</file>

<file path=xl/ctrlProps/ctrlProp147.xml><?xml version="1.0" encoding="utf-8"?>
<formControlPr xmlns="http://schemas.microsoft.com/office/spreadsheetml/2009/9/main" objectType="Radio" lockText="1" noThreeD="1"/>
</file>

<file path=xl/ctrlProps/ctrlProp1470.xml><?xml version="1.0" encoding="utf-8"?>
<formControlPr xmlns="http://schemas.microsoft.com/office/spreadsheetml/2009/9/main" objectType="GBox" noThreeD="1"/>
</file>

<file path=xl/ctrlProps/ctrlProp1471.xml><?xml version="1.0" encoding="utf-8"?>
<formControlPr xmlns="http://schemas.microsoft.com/office/spreadsheetml/2009/9/main" objectType="Radio" firstButton="1" fmlaLink="$L$4" lockText="1" noThreeD="1"/>
</file>

<file path=xl/ctrlProps/ctrlProp1472.xml><?xml version="1.0" encoding="utf-8"?>
<formControlPr xmlns="http://schemas.microsoft.com/office/spreadsheetml/2009/9/main" objectType="Radio" lockText="1" noThreeD="1"/>
</file>

<file path=xl/ctrlProps/ctrlProp1473.xml><?xml version="1.0" encoding="utf-8"?>
<formControlPr xmlns="http://schemas.microsoft.com/office/spreadsheetml/2009/9/main" objectType="Radio" lockText="1" noThreeD="1"/>
</file>

<file path=xl/ctrlProps/ctrlProp1474.xml><?xml version="1.0" encoding="utf-8"?>
<formControlPr xmlns="http://schemas.microsoft.com/office/spreadsheetml/2009/9/main" objectType="GBox" noThreeD="1"/>
</file>

<file path=xl/ctrlProps/ctrlProp1475.xml><?xml version="1.0" encoding="utf-8"?>
<formControlPr xmlns="http://schemas.microsoft.com/office/spreadsheetml/2009/9/main" objectType="Radio" firstButton="1" fmlaLink="$L$5" lockText="1" noThreeD="1"/>
</file>

<file path=xl/ctrlProps/ctrlProp1476.xml><?xml version="1.0" encoding="utf-8"?>
<formControlPr xmlns="http://schemas.microsoft.com/office/spreadsheetml/2009/9/main" objectType="Radio" lockText="1" noThreeD="1"/>
</file>

<file path=xl/ctrlProps/ctrlProp1477.xml><?xml version="1.0" encoding="utf-8"?>
<formControlPr xmlns="http://schemas.microsoft.com/office/spreadsheetml/2009/9/main" objectType="Radio" lockText="1" noThreeD="1"/>
</file>

<file path=xl/ctrlProps/ctrlProp1478.xml><?xml version="1.0" encoding="utf-8"?>
<formControlPr xmlns="http://schemas.microsoft.com/office/spreadsheetml/2009/9/main" objectType="GBox" noThreeD="1"/>
</file>

<file path=xl/ctrlProps/ctrlProp1479.xml><?xml version="1.0" encoding="utf-8"?>
<formControlPr xmlns="http://schemas.microsoft.com/office/spreadsheetml/2009/9/main" objectType="Radio" firstButton="1" fmlaLink="$L$6" lockText="1" noThreeD="1"/>
</file>

<file path=xl/ctrlProps/ctrlProp148.xml><?xml version="1.0" encoding="utf-8"?>
<formControlPr xmlns="http://schemas.microsoft.com/office/spreadsheetml/2009/9/main" objectType="GBox" noThreeD="1"/>
</file>

<file path=xl/ctrlProps/ctrlProp1480.xml><?xml version="1.0" encoding="utf-8"?>
<formControlPr xmlns="http://schemas.microsoft.com/office/spreadsheetml/2009/9/main" objectType="Radio" lockText="1" noThreeD="1"/>
</file>

<file path=xl/ctrlProps/ctrlProp1481.xml><?xml version="1.0" encoding="utf-8"?>
<formControlPr xmlns="http://schemas.microsoft.com/office/spreadsheetml/2009/9/main" objectType="Radio" lockText="1" noThreeD="1"/>
</file>

<file path=xl/ctrlProps/ctrlProp1482.xml><?xml version="1.0" encoding="utf-8"?>
<formControlPr xmlns="http://schemas.microsoft.com/office/spreadsheetml/2009/9/main" objectType="GBox" noThreeD="1"/>
</file>

<file path=xl/ctrlProps/ctrlProp1483.xml><?xml version="1.0" encoding="utf-8"?>
<formControlPr xmlns="http://schemas.microsoft.com/office/spreadsheetml/2009/9/main" objectType="Radio" firstButton="1" fmlaLink="$L$7" lockText="1" noThreeD="1"/>
</file>

<file path=xl/ctrlProps/ctrlProp1484.xml><?xml version="1.0" encoding="utf-8"?>
<formControlPr xmlns="http://schemas.microsoft.com/office/spreadsheetml/2009/9/main" objectType="Radio" lockText="1" noThreeD="1"/>
</file>

<file path=xl/ctrlProps/ctrlProp1485.xml><?xml version="1.0" encoding="utf-8"?>
<formControlPr xmlns="http://schemas.microsoft.com/office/spreadsheetml/2009/9/main" objectType="Radio" lockText="1" noThreeD="1"/>
</file>

<file path=xl/ctrlProps/ctrlProp1486.xml><?xml version="1.0" encoding="utf-8"?>
<formControlPr xmlns="http://schemas.microsoft.com/office/spreadsheetml/2009/9/main" objectType="GBox" noThreeD="1"/>
</file>

<file path=xl/ctrlProps/ctrlProp1487.xml><?xml version="1.0" encoding="utf-8"?>
<formControlPr xmlns="http://schemas.microsoft.com/office/spreadsheetml/2009/9/main" objectType="Radio" firstButton="1" fmlaLink="$L$8" lockText="1" noThreeD="1"/>
</file>

<file path=xl/ctrlProps/ctrlProp1488.xml><?xml version="1.0" encoding="utf-8"?>
<formControlPr xmlns="http://schemas.microsoft.com/office/spreadsheetml/2009/9/main" objectType="Radio" lockText="1" noThreeD="1"/>
</file>

<file path=xl/ctrlProps/ctrlProp1489.xml><?xml version="1.0" encoding="utf-8"?>
<formControlPr xmlns="http://schemas.microsoft.com/office/spreadsheetml/2009/9/main" objectType="Radio" lockText="1" noThreeD="1"/>
</file>

<file path=xl/ctrlProps/ctrlProp149.xml><?xml version="1.0" encoding="utf-8"?>
<formControlPr xmlns="http://schemas.microsoft.com/office/spreadsheetml/2009/9/main" objectType="Radio" firstButton="1" fmlaLink="$L$313" lockText="1" noThreeD="1"/>
</file>

<file path=xl/ctrlProps/ctrlProp1490.xml><?xml version="1.0" encoding="utf-8"?>
<formControlPr xmlns="http://schemas.microsoft.com/office/spreadsheetml/2009/9/main" objectType="GBox" noThreeD="1"/>
</file>

<file path=xl/ctrlProps/ctrlProp1491.xml><?xml version="1.0" encoding="utf-8"?>
<formControlPr xmlns="http://schemas.microsoft.com/office/spreadsheetml/2009/9/main" objectType="Radio" firstButton="1" fmlaLink="$L$9" lockText="1" noThreeD="1"/>
</file>

<file path=xl/ctrlProps/ctrlProp1492.xml><?xml version="1.0" encoding="utf-8"?>
<formControlPr xmlns="http://schemas.microsoft.com/office/spreadsheetml/2009/9/main" objectType="Radio" lockText="1" noThreeD="1"/>
</file>

<file path=xl/ctrlProps/ctrlProp1493.xml><?xml version="1.0" encoding="utf-8"?>
<formControlPr xmlns="http://schemas.microsoft.com/office/spreadsheetml/2009/9/main" objectType="Radio" lockText="1" noThreeD="1"/>
</file>

<file path=xl/ctrlProps/ctrlProp1494.xml><?xml version="1.0" encoding="utf-8"?>
<formControlPr xmlns="http://schemas.microsoft.com/office/spreadsheetml/2009/9/main" objectType="GBox" noThreeD="1"/>
</file>

<file path=xl/ctrlProps/ctrlProp1495.xml><?xml version="1.0" encoding="utf-8"?>
<formControlPr xmlns="http://schemas.microsoft.com/office/spreadsheetml/2009/9/main" objectType="Radio" firstButton="1" fmlaLink="$L$11" lockText="1" noThreeD="1"/>
</file>

<file path=xl/ctrlProps/ctrlProp1496.xml><?xml version="1.0" encoding="utf-8"?>
<formControlPr xmlns="http://schemas.microsoft.com/office/spreadsheetml/2009/9/main" objectType="Radio" lockText="1" noThreeD="1"/>
</file>

<file path=xl/ctrlProps/ctrlProp1497.xml><?xml version="1.0" encoding="utf-8"?>
<formControlPr xmlns="http://schemas.microsoft.com/office/spreadsheetml/2009/9/main" objectType="Radio" lockText="1" noThreeD="1"/>
</file>

<file path=xl/ctrlProps/ctrlProp1498.xml><?xml version="1.0" encoding="utf-8"?>
<formControlPr xmlns="http://schemas.microsoft.com/office/spreadsheetml/2009/9/main" objectType="GBox" noThreeD="1"/>
</file>

<file path=xl/ctrlProps/ctrlProp1499.xml><?xml version="1.0" encoding="utf-8"?>
<formControlPr xmlns="http://schemas.microsoft.com/office/spreadsheetml/2009/9/main" objectType="Radio" firstButton="1" fmlaLink="$L$13" lockText="1" noThreeD="1"/>
</file>

<file path=xl/ctrlProps/ctrlProp15.xml><?xml version="1.0" encoding="utf-8"?>
<formControlPr xmlns="http://schemas.microsoft.com/office/spreadsheetml/2009/9/main" objectType="Radio" lockText="1" noThreeD="1"/>
</file>

<file path=xl/ctrlProps/ctrlProp150.xml><?xml version="1.0" encoding="utf-8"?>
<formControlPr xmlns="http://schemas.microsoft.com/office/spreadsheetml/2009/9/main" objectType="Radio" lockText="1" noThreeD="1"/>
</file>

<file path=xl/ctrlProps/ctrlProp1500.xml><?xml version="1.0" encoding="utf-8"?>
<formControlPr xmlns="http://schemas.microsoft.com/office/spreadsheetml/2009/9/main" objectType="Radio" lockText="1" noThreeD="1"/>
</file>

<file path=xl/ctrlProps/ctrlProp1501.xml><?xml version="1.0" encoding="utf-8"?>
<formControlPr xmlns="http://schemas.microsoft.com/office/spreadsheetml/2009/9/main" objectType="Radio" lockText="1" noThreeD="1"/>
</file>

<file path=xl/ctrlProps/ctrlProp1502.xml><?xml version="1.0" encoding="utf-8"?>
<formControlPr xmlns="http://schemas.microsoft.com/office/spreadsheetml/2009/9/main" objectType="GBox" noThreeD="1"/>
</file>

<file path=xl/ctrlProps/ctrlProp1503.xml><?xml version="1.0" encoding="utf-8"?>
<formControlPr xmlns="http://schemas.microsoft.com/office/spreadsheetml/2009/9/main" objectType="Radio" firstButton="1" fmlaLink="$L$10" lockText="1" noThreeD="1"/>
</file>

<file path=xl/ctrlProps/ctrlProp1504.xml><?xml version="1.0" encoding="utf-8"?>
<formControlPr xmlns="http://schemas.microsoft.com/office/spreadsheetml/2009/9/main" objectType="Radio" lockText="1" noThreeD="1"/>
</file>

<file path=xl/ctrlProps/ctrlProp1505.xml><?xml version="1.0" encoding="utf-8"?>
<formControlPr xmlns="http://schemas.microsoft.com/office/spreadsheetml/2009/9/main" objectType="Radio" lockText="1" noThreeD="1"/>
</file>

<file path=xl/ctrlProps/ctrlProp1506.xml><?xml version="1.0" encoding="utf-8"?>
<formControlPr xmlns="http://schemas.microsoft.com/office/spreadsheetml/2009/9/main" objectType="GBox" noThreeD="1"/>
</file>

<file path=xl/ctrlProps/ctrlProp1507.xml><?xml version="1.0" encoding="utf-8"?>
<formControlPr xmlns="http://schemas.microsoft.com/office/spreadsheetml/2009/9/main" objectType="Radio" firstButton="1" fmlaLink="$L$12" lockText="1" noThreeD="1"/>
</file>

<file path=xl/ctrlProps/ctrlProp1508.xml><?xml version="1.0" encoding="utf-8"?>
<formControlPr xmlns="http://schemas.microsoft.com/office/spreadsheetml/2009/9/main" objectType="Radio" lockText="1" noThreeD="1"/>
</file>

<file path=xl/ctrlProps/ctrlProp1509.xml><?xml version="1.0" encoding="utf-8"?>
<formControlPr xmlns="http://schemas.microsoft.com/office/spreadsheetml/2009/9/main" objectType="Radio" lockText="1" noThreeD="1"/>
</file>

<file path=xl/ctrlProps/ctrlProp151.xml><?xml version="1.0" encoding="utf-8"?>
<formControlPr xmlns="http://schemas.microsoft.com/office/spreadsheetml/2009/9/main" objectType="Radio" lockText="1" noThreeD="1"/>
</file>

<file path=xl/ctrlProps/ctrlProp1510.xml><?xml version="1.0" encoding="utf-8"?>
<formControlPr xmlns="http://schemas.microsoft.com/office/spreadsheetml/2009/9/main" objectType="GBox" noThreeD="1"/>
</file>

<file path=xl/ctrlProps/ctrlProp1511.xml><?xml version="1.0" encoding="utf-8"?>
<formControlPr xmlns="http://schemas.microsoft.com/office/spreadsheetml/2009/9/main" objectType="Radio" firstButton="1" fmlaLink="$L$268" lockText="1" noThreeD="1"/>
</file>

<file path=xl/ctrlProps/ctrlProp1512.xml><?xml version="1.0" encoding="utf-8"?>
<formControlPr xmlns="http://schemas.microsoft.com/office/spreadsheetml/2009/9/main" objectType="Radio" lockText="1" noThreeD="1"/>
</file>

<file path=xl/ctrlProps/ctrlProp1513.xml><?xml version="1.0" encoding="utf-8"?>
<formControlPr xmlns="http://schemas.microsoft.com/office/spreadsheetml/2009/9/main" objectType="Radio" lockText="1" noThreeD="1"/>
</file>

<file path=xl/ctrlProps/ctrlProp1514.xml><?xml version="1.0" encoding="utf-8"?>
<formControlPr xmlns="http://schemas.microsoft.com/office/spreadsheetml/2009/9/main" objectType="GBox" noThreeD="1"/>
</file>

<file path=xl/ctrlProps/ctrlProp1515.xml><?xml version="1.0" encoding="utf-8"?>
<formControlPr xmlns="http://schemas.microsoft.com/office/spreadsheetml/2009/9/main" objectType="Radio" firstButton="1" fmlaLink="$L$269" lockText="1" noThreeD="1"/>
</file>

<file path=xl/ctrlProps/ctrlProp1516.xml><?xml version="1.0" encoding="utf-8"?>
<formControlPr xmlns="http://schemas.microsoft.com/office/spreadsheetml/2009/9/main" objectType="Radio" lockText="1" noThreeD="1"/>
</file>

<file path=xl/ctrlProps/ctrlProp1517.xml><?xml version="1.0" encoding="utf-8"?>
<formControlPr xmlns="http://schemas.microsoft.com/office/spreadsheetml/2009/9/main" objectType="Radio" lockText="1" noThreeD="1"/>
</file>

<file path=xl/ctrlProps/ctrlProp1518.xml><?xml version="1.0" encoding="utf-8"?>
<formControlPr xmlns="http://schemas.microsoft.com/office/spreadsheetml/2009/9/main" objectType="GBox" noThreeD="1"/>
</file>

<file path=xl/ctrlProps/ctrlProp1519.xml><?xml version="1.0" encoding="utf-8"?>
<formControlPr xmlns="http://schemas.microsoft.com/office/spreadsheetml/2009/9/main" objectType="Radio" firstButton="1" fmlaLink="$L$270" lockText="1" noThreeD="1"/>
</file>

<file path=xl/ctrlProps/ctrlProp152.xml><?xml version="1.0" encoding="utf-8"?>
<formControlPr xmlns="http://schemas.microsoft.com/office/spreadsheetml/2009/9/main" objectType="GBox" noThreeD="1"/>
</file>

<file path=xl/ctrlProps/ctrlProp1520.xml><?xml version="1.0" encoding="utf-8"?>
<formControlPr xmlns="http://schemas.microsoft.com/office/spreadsheetml/2009/9/main" objectType="Radio" lockText="1" noThreeD="1"/>
</file>

<file path=xl/ctrlProps/ctrlProp1521.xml><?xml version="1.0" encoding="utf-8"?>
<formControlPr xmlns="http://schemas.microsoft.com/office/spreadsheetml/2009/9/main" objectType="Radio" lockText="1" noThreeD="1"/>
</file>

<file path=xl/ctrlProps/ctrlProp1522.xml><?xml version="1.0" encoding="utf-8"?>
<formControlPr xmlns="http://schemas.microsoft.com/office/spreadsheetml/2009/9/main" objectType="GBox" noThreeD="1"/>
</file>

<file path=xl/ctrlProps/ctrlProp1523.xml><?xml version="1.0" encoding="utf-8"?>
<formControlPr xmlns="http://schemas.microsoft.com/office/spreadsheetml/2009/9/main" objectType="Radio" firstButton="1" fmlaLink="$L$271" lockText="1" noThreeD="1"/>
</file>

<file path=xl/ctrlProps/ctrlProp1524.xml><?xml version="1.0" encoding="utf-8"?>
<formControlPr xmlns="http://schemas.microsoft.com/office/spreadsheetml/2009/9/main" objectType="Radio" lockText="1" noThreeD="1"/>
</file>

<file path=xl/ctrlProps/ctrlProp1525.xml><?xml version="1.0" encoding="utf-8"?>
<formControlPr xmlns="http://schemas.microsoft.com/office/spreadsheetml/2009/9/main" objectType="Radio" lockText="1" noThreeD="1"/>
</file>

<file path=xl/ctrlProps/ctrlProp1526.xml><?xml version="1.0" encoding="utf-8"?>
<formControlPr xmlns="http://schemas.microsoft.com/office/spreadsheetml/2009/9/main" objectType="GBox" noThreeD="1"/>
</file>

<file path=xl/ctrlProps/ctrlProp1527.xml><?xml version="1.0" encoding="utf-8"?>
<formControlPr xmlns="http://schemas.microsoft.com/office/spreadsheetml/2009/9/main" objectType="Radio" firstButton="1" fmlaLink="$L$272" lockText="1" noThreeD="1"/>
</file>

<file path=xl/ctrlProps/ctrlProp1528.xml><?xml version="1.0" encoding="utf-8"?>
<formControlPr xmlns="http://schemas.microsoft.com/office/spreadsheetml/2009/9/main" objectType="Radio" lockText="1" noThreeD="1"/>
</file>

<file path=xl/ctrlProps/ctrlProp1529.xml><?xml version="1.0" encoding="utf-8"?>
<formControlPr xmlns="http://schemas.microsoft.com/office/spreadsheetml/2009/9/main" objectType="Radio" lockText="1" noThreeD="1"/>
</file>

<file path=xl/ctrlProps/ctrlProp153.xml><?xml version="1.0" encoding="utf-8"?>
<formControlPr xmlns="http://schemas.microsoft.com/office/spreadsheetml/2009/9/main" objectType="Radio" firstButton="1" fmlaLink="$L$310" lockText="1" noThreeD="1"/>
</file>

<file path=xl/ctrlProps/ctrlProp1530.xml><?xml version="1.0" encoding="utf-8"?>
<formControlPr xmlns="http://schemas.microsoft.com/office/spreadsheetml/2009/9/main" objectType="GBox" noThreeD="1"/>
</file>

<file path=xl/ctrlProps/ctrlProp1531.xml><?xml version="1.0" encoding="utf-8"?>
<formControlPr xmlns="http://schemas.microsoft.com/office/spreadsheetml/2009/9/main" objectType="Radio" firstButton="1" fmlaLink="$L$273" lockText="1" noThreeD="1"/>
</file>

<file path=xl/ctrlProps/ctrlProp1532.xml><?xml version="1.0" encoding="utf-8"?>
<formControlPr xmlns="http://schemas.microsoft.com/office/spreadsheetml/2009/9/main" objectType="Radio" lockText="1" noThreeD="1"/>
</file>

<file path=xl/ctrlProps/ctrlProp1533.xml><?xml version="1.0" encoding="utf-8"?>
<formControlPr xmlns="http://schemas.microsoft.com/office/spreadsheetml/2009/9/main" objectType="Radio" lockText="1" noThreeD="1"/>
</file>

<file path=xl/ctrlProps/ctrlProp1534.xml><?xml version="1.0" encoding="utf-8"?>
<formControlPr xmlns="http://schemas.microsoft.com/office/spreadsheetml/2009/9/main" objectType="GBox" noThreeD="1"/>
</file>

<file path=xl/ctrlProps/ctrlProp1535.xml><?xml version="1.0" encoding="utf-8"?>
<formControlPr xmlns="http://schemas.microsoft.com/office/spreadsheetml/2009/9/main" objectType="Radio" firstButton="1" fmlaLink="$L$275" lockText="1" noThreeD="1"/>
</file>

<file path=xl/ctrlProps/ctrlProp1536.xml><?xml version="1.0" encoding="utf-8"?>
<formControlPr xmlns="http://schemas.microsoft.com/office/spreadsheetml/2009/9/main" objectType="Radio" lockText="1" noThreeD="1"/>
</file>

<file path=xl/ctrlProps/ctrlProp1537.xml><?xml version="1.0" encoding="utf-8"?>
<formControlPr xmlns="http://schemas.microsoft.com/office/spreadsheetml/2009/9/main" objectType="Radio" lockText="1" noThreeD="1"/>
</file>

<file path=xl/ctrlProps/ctrlProp1538.xml><?xml version="1.0" encoding="utf-8"?>
<formControlPr xmlns="http://schemas.microsoft.com/office/spreadsheetml/2009/9/main" objectType="GBox" noThreeD="1"/>
</file>

<file path=xl/ctrlProps/ctrlProp1539.xml><?xml version="1.0" encoding="utf-8"?>
<formControlPr xmlns="http://schemas.microsoft.com/office/spreadsheetml/2009/9/main" objectType="Radio" firstButton="1" fmlaLink="$L$277" lockText="1" noThreeD="1"/>
</file>

<file path=xl/ctrlProps/ctrlProp154.xml><?xml version="1.0" encoding="utf-8"?>
<formControlPr xmlns="http://schemas.microsoft.com/office/spreadsheetml/2009/9/main" objectType="Radio" lockText="1" noThreeD="1"/>
</file>

<file path=xl/ctrlProps/ctrlProp1540.xml><?xml version="1.0" encoding="utf-8"?>
<formControlPr xmlns="http://schemas.microsoft.com/office/spreadsheetml/2009/9/main" objectType="Radio" lockText="1" noThreeD="1"/>
</file>

<file path=xl/ctrlProps/ctrlProp1541.xml><?xml version="1.0" encoding="utf-8"?>
<formControlPr xmlns="http://schemas.microsoft.com/office/spreadsheetml/2009/9/main" objectType="Radio" lockText="1" noThreeD="1"/>
</file>

<file path=xl/ctrlProps/ctrlProp1542.xml><?xml version="1.0" encoding="utf-8"?>
<formControlPr xmlns="http://schemas.microsoft.com/office/spreadsheetml/2009/9/main" objectType="GBox" noThreeD="1"/>
</file>

<file path=xl/ctrlProps/ctrlProp1543.xml><?xml version="1.0" encoding="utf-8"?>
<formControlPr xmlns="http://schemas.microsoft.com/office/spreadsheetml/2009/9/main" objectType="Radio" firstButton="1" fmlaLink="$L$274" lockText="1" noThreeD="1"/>
</file>

<file path=xl/ctrlProps/ctrlProp1544.xml><?xml version="1.0" encoding="utf-8"?>
<formControlPr xmlns="http://schemas.microsoft.com/office/spreadsheetml/2009/9/main" objectType="Radio" lockText="1" noThreeD="1"/>
</file>

<file path=xl/ctrlProps/ctrlProp1545.xml><?xml version="1.0" encoding="utf-8"?>
<formControlPr xmlns="http://schemas.microsoft.com/office/spreadsheetml/2009/9/main" objectType="Radio" lockText="1" noThreeD="1"/>
</file>

<file path=xl/ctrlProps/ctrlProp1546.xml><?xml version="1.0" encoding="utf-8"?>
<formControlPr xmlns="http://schemas.microsoft.com/office/spreadsheetml/2009/9/main" objectType="GBox" noThreeD="1"/>
</file>

<file path=xl/ctrlProps/ctrlProp1547.xml><?xml version="1.0" encoding="utf-8"?>
<formControlPr xmlns="http://schemas.microsoft.com/office/spreadsheetml/2009/9/main" objectType="Radio" firstButton="1" fmlaLink="$L$276" lockText="1" noThreeD="1"/>
</file>

<file path=xl/ctrlProps/ctrlProp1548.xml><?xml version="1.0" encoding="utf-8"?>
<formControlPr xmlns="http://schemas.microsoft.com/office/spreadsheetml/2009/9/main" objectType="Radio" lockText="1" noThreeD="1"/>
</file>

<file path=xl/ctrlProps/ctrlProp1549.xml><?xml version="1.0" encoding="utf-8"?>
<formControlPr xmlns="http://schemas.microsoft.com/office/spreadsheetml/2009/9/main" objectType="Radio" lockText="1" noThreeD="1"/>
</file>

<file path=xl/ctrlProps/ctrlProp155.xml><?xml version="1.0" encoding="utf-8"?>
<formControlPr xmlns="http://schemas.microsoft.com/office/spreadsheetml/2009/9/main" objectType="Radio" lockText="1" noThreeD="1"/>
</file>

<file path=xl/ctrlProps/ctrlProp1550.xml><?xml version="1.0" encoding="utf-8"?>
<formControlPr xmlns="http://schemas.microsoft.com/office/spreadsheetml/2009/9/main" objectType="GBox" noThreeD="1"/>
</file>

<file path=xl/ctrlProps/ctrlProp156.xml><?xml version="1.0" encoding="utf-8"?>
<formControlPr xmlns="http://schemas.microsoft.com/office/spreadsheetml/2009/9/main" objectType="GBox" noThreeD="1"/>
</file>

<file path=xl/ctrlProps/ctrlProp157.xml><?xml version="1.0" encoding="utf-8"?>
<formControlPr xmlns="http://schemas.microsoft.com/office/spreadsheetml/2009/9/main" objectType="Radio" firstButton="1" fmlaLink="$L$312" lockText="1" noThreeD="1"/>
</file>

<file path=xl/ctrlProps/ctrlProp158.xml><?xml version="1.0" encoding="utf-8"?>
<formControlPr xmlns="http://schemas.microsoft.com/office/spreadsheetml/2009/9/main" objectType="Radio" lockText="1" noThreeD="1"/>
</file>

<file path=xl/ctrlProps/ctrlProp159.xml><?xml version="1.0" encoding="utf-8"?>
<formControlPr xmlns="http://schemas.microsoft.com/office/spreadsheetml/2009/9/main" objectType="Radio" lockText="1" noThreeD="1"/>
</file>

<file path=xl/ctrlProps/ctrlProp16.xml><?xml version="1.0" encoding="utf-8"?>
<formControlPr xmlns="http://schemas.microsoft.com/office/spreadsheetml/2009/9/main" objectType="GBox" noThreeD="1"/>
</file>

<file path=xl/ctrlProps/ctrlProp160.xml><?xml version="1.0" encoding="utf-8"?>
<formControlPr xmlns="http://schemas.microsoft.com/office/spreadsheetml/2009/9/main" objectType="GBox" noThreeD="1"/>
</file>

<file path=xl/ctrlProps/ctrlProp161.xml><?xml version="1.0" encoding="utf-8"?>
<formControlPr xmlns="http://schemas.microsoft.com/office/spreadsheetml/2009/9/main" objectType="Radio" firstButton="1" fmlaLink="$L$316" lockText="1" noThreeD="1"/>
</file>

<file path=xl/ctrlProps/ctrlProp162.xml><?xml version="1.0" encoding="utf-8"?>
<formControlPr xmlns="http://schemas.microsoft.com/office/spreadsheetml/2009/9/main" objectType="Radio" lockText="1" noThreeD="1"/>
</file>

<file path=xl/ctrlProps/ctrlProp163.xml><?xml version="1.0" encoding="utf-8"?>
<formControlPr xmlns="http://schemas.microsoft.com/office/spreadsheetml/2009/9/main" objectType="Radio" lockText="1" noThreeD="1"/>
</file>

<file path=xl/ctrlProps/ctrlProp164.xml><?xml version="1.0" encoding="utf-8"?>
<formControlPr xmlns="http://schemas.microsoft.com/office/spreadsheetml/2009/9/main" objectType="GBox" noThreeD="1"/>
</file>

<file path=xl/ctrlProps/ctrlProp165.xml><?xml version="1.0" encoding="utf-8"?>
<formControlPr xmlns="http://schemas.microsoft.com/office/spreadsheetml/2009/9/main" objectType="Radio" firstButton="1" fmlaLink="$L$317" lockText="1" noThreeD="1"/>
</file>

<file path=xl/ctrlProps/ctrlProp166.xml><?xml version="1.0" encoding="utf-8"?>
<formControlPr xmlns="http://schemas.microsoft.com/office/spreadsheetml/2009/9/main" objectType="Radio" lockText="1" noThreeD="1"/>
</file>

<file path=xl/ctrlProps/ctrlProp167.xml><?xml version="1.0" encoding="utf-8"?>
<formControlPr xmlns="http://schemas.microsoft.com/office/spreadsheetml/2009/9/main" objectType="Radio" lockText="1" noThreeD="1"/>
</file>

<file path=xl/ctrlProps/ctrlProp168.xml><?xml version="1.0" encoding="utf-8"?>
<formControlPr xmlns="http://schemas.microsoft.com/office/spreadsheetml/2009/9/main" objectType="GBox" noThreeD="1"/>
</file>

<file path=xl/ctrlProps/ctrlProp169.xml><?xml version="1.0" encoding="utf-8"?>
<formControlPr xmlns="http://schemas.microsoft.com/office/spreadsheetml/2009/9/main" objectType="Radio" firstButton="1" fmlaLink="$L$318" lockText="1" noThreeD="1"/>
</file>

<file path=xl/ctrlProps/ctrlProp17.xml><?xml version="1.0" encoding="utf-8"?>
<formControlPr xmlns="http://schemas.microsoft.com/office/spreadsheetml/2009/9/main" objectType="Radio" firstButton="1" fmlaLink="$L$272" lockText="1" noThreeD="1"/>
</file>

<file path=xl/ctrlProps/ctrlProp170.xml><?xml version="1.0" encoding="utf-8"?>
<formControlPr xmlns="http://schemas.microsoft.com/office/spreadsheetml/2009/9/main" objectType="Radio" lockText="1" noThreeD="1"/>
</file>

<file path=xl/ctrlProps/ctrlProp171.xml><?xml version="1.0" encoding="utf-8"?>
<formControlPr xmlns="http://schemas.microsoft.com/office/spreadsheetml/2009/9/main" objectType="Radio" lockText="1" noThreeD="1"/>
</file>

<file path=xl/ctrlProps/ctrlProp172.xml><?xml version="1.0" encoding="utf-8"?>
<formControlPr xmlns="http://schemas.microsoft.com/office/spreadsheetml/2009/9/main" objectType="GBox" noThreeD="1"/>
</file>

<file path=xl/ctrlProps/ctrlProp173.xml><?xml version="1.0" encoding="utf-8"?>
<formControlPr xmlns="http://schemas.microsoft.com/office/spreadsheetml/2009/9/main" objectType="Radio" firstButton="1" fmlaLink="$L$319" lockText="1" noThreeD="1"/>
</file>

<file path=xl/ctrlProps/ctrlProp174.xml><?xml version="1.0" encoding="utf-8"?>
<formControlPr xmlns="http://schemas.microsoft.com/office/spreadsheetml/2009/9/main" objectType="Radio" lockText="1" noThreeD="1"/>
</file>

<file path=xl/ctrlProps/ctrlProp175.xml><?xml version="1.0" encoding="utf-8"?>
<formControlPr xmlns="http://schemas.microsoft.com/office/spreadsheetml/2009/9/main" objectType="Radio" lockText="1" noThreeD="1"/>
</file>

<file path=xl/ctrlProps/ctrlProp176.xml><?xml version="1.0" encoding="utf-8"?>
<formControlPr xmlns="http://schemas.microsoft.com/office/spreadsheetml/2009/9/main" objectType="GBox" noThreeD="1"/>
</file>

<file path=xl/ctrlProps/ctrlProp177.xml><?xml version="1.0" encoding="utf-8"?>
<formControlPr xmlns="http://schemas.microsoft.com/office/spreadsheetml/2009/9/main" objectType="Radio" firstButton="1" fmlaLink="$L$320" lockText="1" noThreeD="1"/>
</file>

<file path=xl/ctrlProps/ctrlProp178.xml><?xml version="1.0" encoding="utf-8"?>
<formControlPr xmlns="http://schemas.microsoft.com/office/spreadsheetml/2009/9/main" objectType="Radio" lockText="1" noThreeD="1"/>
</file>

<file path=xl/ctrlProps/ctrlProp179.xml><?xml version="1.0" encoding="utf-8"?>
<formControlPr xmlns="http://schemas.microsoft.com/office/spreadsheetml/2009/9/main" objectType="Radio" lockText="1" noThreeD="1"/>
</file>

<file path=xl/ctrlProps/ctrlProp18.xml><?xml version="1.0" encoding="utf-8"?>
<formControlPr xmlns="http://schemas.microsoft.com/office/spreadsheetml/2009/9/main" objectType="Radio" lockText="1" noThreeD="1"/>
</file>

<file path=xl/ctrlProps/ctrlProp180.xml><?xml version="1.0" encoding="utf-8"?>
<formControlPr xmlns="http://schemas.microsoft.com/office/spreadsheetml/2009/9/main" objectType="GBox" noThreeD="1"/>
</file>

<file path=xl/ctrlProps/ctrlProp181.xml><?xml version="1.0" encoding="utf-8"?>
<formControlPr xmlns="http://schemas.microsoft.com/office/spreadsheetml/2009/9/main" objectType="Radio" firstButton="1" fmlaLink="$L$321" lockText="1" noThreeD="1"/>
</file>

<file path=xl/ctrlProps/ctrlProp182.xml><?xml version="1.0" encoding="utf-8"?>
<formControlPr xmlns="http://schemas.microsoft.com/office/spreadsheetml/2009/9/main" objectType="Radio" lockText="1" noThreeD="1"/>
</file>

<file path=xl/ctrlProps/ctrlProp183.xml><?xml version="1.0" encoding="utf-8"?>
<formControlPr xmlns="http://schemas.microsoft.com/office/spreadsheetml/2009/9/main" objectType="Radio" lockText="1" noThreeD="1"/>
</file>

<file path=xl/ctrlProps/ctrlProp184.xml><?xml version="1.0" encoding="utf-8"?>
<formControlPr xmlns="http://schemas.microsoft.com/office/spreadsheetml/2009/9/main" objectType="GBox" noThreeD="1"/>
</file>

<file path=xl/ctrlProps/ctrlProp185.xml><?xml version="1.0" encoding="utf-8"?>
<formControlPr xmlns="http://schemas.microsoft.com/office/spreadsheetml/2009/9/main" objectType="Radio" firstButton="1" fmlaLink="$L$323" lockText="1" noThreeD="1"/>
</file>

<file path=xl/ctrlProps/ctrlProp186.xml><?xml version="1.0" encoding="utf-8"?>
<formControlPr xmlns="http://schemas.microsoft.com/office/spreadsheetml/2009/9/main" objectType="Radio" lockText="1" noThreeD="1"/>
</file>

<file path=xl/ctrlProps/ctrlProp187.xml><?xml version="1.0" encoding="utf-8"?>
<formControlPr xmlns="http://schemas.microsoft.com/office/spreadsheetml/2009/9/main" objectType="Radio" lockText="1" noThreeD="1"/>
</file>

<file path=xl/ctrlProps/ctrlProp188.xml><?xml version="1.0" encoding="utf-8"?>
<formControlPr xmlns="http://schemas.microsoft.com/office/spreadsheetml/2009/9/main" objectType="GBox" noThreeD="1"/>
</file>

<file path=xl/ctrlProps/ctrlProp189.xml><?xml version="1.0" encoding="utf-8"?>
<formControlPr xmlns="http://schemas.microsoft.com/office/spreadsheetml/2009/9/main" objectType="Radio" firstButton="1" fmlaLink="$L$325" lockText="1" noThreeD="1"/>
</file>

<file path=xl/ctrlProps/ctrlProp19.xml><?xml version="1.0" encoding="utf-8"?>
<formControlPr xmlns="http://schemas.microsoft.com/office/spreadsheetml/2009/9/main" objectType="Radio" lockText="1" noThreeD="1"/>
</file>

<file path=xl/ctrlProps/ctrlProp190.xml><?xml version="1.0" encoding="utf-8"?>
<formControlPr xmlns="http://schemas.microsoft.com/office/spreadsheetml/2009/9/main" objectType="Radio" lockText="1" noThreeD="1"/>
</file>

<file path=xl/ctrlProps/ctrlProp191.xml><?xml version="1.0" encoding="utf-8"?>
<formControlPr xmlns="http://schemas.microsoft.com/office/spreadsheetml/2009/9/main" objectType="Radio" lockText="1" noThreeD="1"/>
</file>

<file path=xl/ctrlProps/ctrlProp192.xml><?xml version="1.0" encoding="utf-8"?>
<formControlPr xmlns="http://schemas.microsoft.com/office/spreadsheetml/2009/9/main" objectType="GBox" noThreeD="1"/>
</file>

<file path=xl/ctrlProps/ctrlProp193.xml><?xml version="1.0" encoding="utf-8"?>
<formControlPr xmlns="http://schemas.microsoft.com/office/spreadsheetml/2009/9/main" objectType="Radio" firstButton="1" fmlaLink="$L$322" lockText="1" noThreeD="1"/>
</file>

<file path=xl/ctrlProps/ctrlProp194.xml><?xml version="1.0" encoding="utf-8"?>
<formControlPr xmlns="http://schemas.microsoft.com/office/spreadsheetml/2009/9/main" objectType="Radio" lockText="1" noThreeD="1"/>
</file>

<file path=xl/ctrlProps/ctrlProp195.xml><?xml version="1.0" encoding="utf-8"?>
<formControlPr xmlns="http://schemas.microsoft.com/office/spreadsheetml/2009/9/main" objectType="Radio" lockText="1" noThreeD="1"/>
</file>

<file path=xl/ctrlProps/ctrlProp196.xml><?xml version="1.0" encoding="utf-8"?>
<formControlPr xmlns="http://schemas.microsoft.com/office/spreadsheetml/2009/9/main" objectType="GBox" noThreeD="1"/>
</file>

<file path=xl/ctrlProps/ctrlProp197.xml><?xml version="1.0" encoding="utf-8"?>
<formControlPr xmlns="http://schemas.microsoft.com/office/spreadsheetml/2009/9/main" objectType="Radio" firstButton="1" fmlaLink="$L$324" lockText="1" noThreeD="1"/>
</file>

<file path=xl/ctrlProps/ctrlProp198.xml><?xml version="1.0" encoding="utf-8"?>
<formControlPr xmlns="http://schemas.microsoft.com/office/spreadsheetml/2009/9/main" objectType="Radio" lockText="1" noThreeD="1"/>
</file>

<file path=xl/ctrlProps/ctrlProp199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20.xml><?xml version="1.0" encoding="utf-8"?>
<formControlPr xmlns="http://schemas.microsoft.com/office/spreadsheetml/2009/9/main" objectType="GBox" noThreeD="1"/>
</file>

<file path=xl/ctrlProps/ctrlProp200.xml><?xml version="1.0" encoding="utf-8"?>
<formControlPr xmlns="http://schemas.microsoft.com/office/spreadsheetml/2009/9/main" objectType="GBox" noThreeD="1"/>
</file>

<file path=xl/ctrlProps/ctrlProp201.xml><?xml version="1.0" encoding="utf-8"?>
<formControlPr xmlns="http://schemas.microsoft.com/office/spreadsheetml/2009/9/main" objectType="Radio" firstButton="1" fmlaLink="$L$328" lockText="1" noThreeD="1"/>
</file>

<file path=xl/ctrlProps/ctrlProp202.xml><?xml version="1.0" encoding="utf-8"?>
<formControlPr xmlns="http://schemas.microsoft.com/office/spreadsheetml/2009/9/main" objectType="Radio" lockText="1" noThreeD="1"/>
</file>

<file path=xl/ctrlProps/ctrlProp203.xml><?xml version="1.0" encoding="utf-8"?>
<formControlPr xmlns="http://schemas.microsoft.com/office/spreadsheetml/2009/9/main" objectType="Radio" lockText="1" noThreeD="1"/>
</file>

<file path=xl/ctrlProps/ctrlProp204.xml><?xml version="1.0" encoding="utf-8"?>
<formControlPr xmlns="http://schemas.microsoft.com/office/spreadsheetml/2009/9/main" objectType="GBox" noThreeD="1"/>
</file>

<file path=xl/ctrlProps/ctrlProp205.xml><?xml version="1.0" encoding="utf-8"?>
<formControlPr xmlns="http://schemas.microsoft.com/office/spreadsheetml/2009/9/main" objectType="Radio" firstButton="1" fmlaLink="$L$329" lockText="1" noThreeD="1"/>
</file>

<file path=xl/ctrlProps/ctrlProp206.xml><?xml version="1.0" encoding="utf-8"?>
<formControlPr xmlns="http://schemas.microsoft.com/office/spreadsheetml/2009/9/main" objectType="Radio" lockText="1" noThreeD="1"/>
</file>

<file path=xl/ctrlProps/ctrlProp207.xml><?xml version="1.0" encoding="utf-8"?>
<formControlPr xmlns="http://schemas.microsoft.com/office/spreadsheetml/2009/9/main" objectType="Radio" lockText="1" noThreeD="1"/>
</file>

<file path=xl/ctrlProps/ctrlProp208.xml><?xml version="1.0" encoding="utf-8"?>
<formControlPr xmlns="http://schemas.microsoft.com/office/spreadsheetml/2009/9/main" objectType="GBox" noThreeD="1"/>
</file>

<file path=xl/ctrlProps/ctrlProp209.xml><?xml version="1.0" encoding="utf-8"?>
<formControlPr xmlns="http://schemas.microsoft.com/office/spreadsheetml/2009/9/main" objectType="Radio" firstButton="1" fmlaLink="$L$330" lockText="1" noThreeD="1"/>
</file>

<file path=xl/ctrlProps/ctrlProp21.xml><?xml version="1.0" encoding="utf-8"?>
<formControlPr xmlns="http://schemas.microsoft.com/office/spreadsheetml/2009/9/main" objectType="Radio" firstButton="1" fmlaLink="$L$273" lockText="1" noThreeD="1"/>
</file>

<file path=xl/ctrlProps/ctrlProp210.xml><?xml version="1.0" encoding="utf-8"?>
<formControlPr xmlns="http://schemas.microsoft.com/office/spreadsheetml/2009/9/main" objectType="Radio" lockText="1" noThreeD="1"/>
</file>

<file path=xl/ctrlProps/ctrlProp211.xml><?xml version="1.0" encoding="utf-8"?>
<formControlPr xmlns="http://schemas.microsoft.com/office/spreadsheetml/2009/9/main" objectType="Radio" lockText="1" noThreeD="1"/>
</file>

<file path=xl/ctrlProps/ctrlProp212.xml><?xml version="1.0" encoding="utf-8"?>
<formControlPr xmlns="http://schemas.microsoft.com/office/spreadsheetml/2009/9/main" objectType="GBox" noThreeD="1"/>
</file>

<file path=xl/ctrlProps/ctrlProp213.xml><?xml version="1.0" encoding="utf-8"?>
<formControlPr xmlns="http://schemas.microsoft.com/office/spreadsheetml/2009/9/main" objectType="Radio" firstButton="1" fmlaLink="$L$331" lockText="1" noThreeD="1"/>
</file>

<file path=xl/ctrlProps/ctrlProp214.xml><?xml version="1.0" encoding="utf-8"?>
<formControlPr xmlns="http://schemas.microsoft.com/office/spreadsheetml/2009/9/main" objectType="Radio" lockText="1" noThreeD="1"/>
</file>

<file path=xl/ctrlProps/ctrlProp215.xml><?xml version="1.0" encoding="utf-8"?>
<formControlPr xmlns="http://schemas.microsoft.com/office/spreadsheetml/2009/9/main" objectType="Radio" lockText="1" noThreeD="1"/>
</file>

<file path=xl/ctrlProps/ctrlProp216.xml><?xml version="1.0" encoding="utf-8"?>
<formControlPr xmlns="http://schemas.microsoft.com/office/spreadsheetml/2009/9/main" objectType="GBox" noThreeD="1"/>
</file>

<file path=xl/ctrlProps/ctrlProp217.xml><?xml version="1.0" encoding="utf-8"?>
<formControlPr xmlns="http://schemas.microsoft.com/office/spreadsheetml/2009/9/main" objectType="Radio" firstButton="1" fmlaLink="$L$332" lockText="1" noThreeD="1"/>
</file>

<file path=xl/ctrlProps/ctrlProp218.xml><?xml version="1.0" encoding="utf-8"?>
<formControlPr xmlns="http://schemas.microsoft.com/office/spreadsheetml/2009/9/main" objectType="Radio" lockText="1" noThreeD="1"/>
</file>

<file path=xl/ctrlProps/ctrlProp219.xml><?xml version="1.0" encoding="utf-8"?>
<formControlPr xmlns="http://schemas.microsoft.com/office/spreadsheetml/2009/9/main" objectType="Radio" lockText="1" noThreeD="1"/>
</file>

<file path=xl/ctrlProps/ctrlProp22.xml><?xml version="1.0" encoding="utf-8"?>
<formControlPr xmlns="http://schemas.microsoft.com/office/spreadsheetml/2009/9/main" objectType="Radio" lockText="1" noThreeD="1"/>
</file>

<file path=xl/ctrlProps/ctrlProp220.xml><?xml version="1.0" encoding="utf-8"?>
<formControlPr xmlns="http://schemas.microsoft.com/office/spreadsheetml/2009/9/main" objectType="GBox" noThreeD="1"/>
</file>

<file path=xl/ctrlProps/ctrlProp221.xml><?xml version="1.0" encoding="utf-8"?>
<formControlPr xmlns="http://schemas.microsoft.com/office/spreadsheetml/2009/9/main" objectType="Radio" firstButton="1" fmlaLink="$L$333" lockText="1" noThreeD="1"/>
</file>

<file path=xl/ctrlProps/ctrlProp222.xml><?xml version="1.0" encoding="utf-8"?>
<formControlPr xmlns="http://schemas.microsoft.com/office/spreadsheetml/2009/9/main" objectType="Radio" lockText="1" noThreeD="1"/>
</file>

<file path=xl/ctrlProps/ctrlProp223.xml><?xml version="1.0" encoding="utf-8"?>
<formControlPr xmlns="http://schemas.microsoft.com/office/spreadsheetml/2009/9/main" objectType="Radio" lockText="1" noThreeD="1"/>
</file>

<file path=xl/ctrlProps/ctrlProp224.xml><?xml version="1.0" encoding="utf-8"?>
<formControlPr xmlns="http://schemas.microsoft.com/office/spreadsheetml/2009/9/main" objectType="GBox" noThreeD="1"/>
</file>

<file path=xl/ctrlProps/ctrlProp225.xml><?xml version="1.0" encoding="utf-8"?>
<formControlPr xmlns="http://schemas.microsoft.com/office/spreadsheetml/2009/9/main" objectType="Radio" firstButton="1" fmlaLink="$L$335" lockText="1" noThreeD="1"/>
</file>

<file path=xl/ctrlProps/ctrlProp226.xml><?xml version="1.0" encoding="utf-8"?>
<formControlPr xmlns="http://schemas.microsoft.com/office/spreadsheetml/2009/9/main" objectType="Radio" lockText="1" noThreeD="1"/>
</file>

<file path=xl/ctrlProps/ctrlProp227.xml><?xml version="1.0" encoding="utf-8"?>
<formControlPr xmlns="http://schemas.microsoft.com/office/spreadsheetml/2009/9/main" objectType="Radio" lockText="1" noThreeD="1"/>
</file>

<file path=xl/ctrlProps/ctrlProp228.xml><?xml version="1.0" encoding="utf-8"?>
<formControlPr xmlns="http://schemas.microsoft.com/office/spreadsheetml/2009/9/main" objectType="GBox" noThreeD="1"/>
</file>

<file path=xl/ctrlProps/ctrlProp229.xml><?xml version="1.0" encoding="utf-8"?>
<formControlPr xmlns="http://schemas.microsoft.com/office/spreadsheetml/2009/9/main" objectType="Radio" firstButton="1" fmlaLink="$L$337" lockText="1" noThreeD="1"/>
</file>

<file path=xl/ctrlProps/ctrlProp23.xml><?xml version="1.0" encoding="utf-8"?>
<formControlPr xmlns="http://schemas.microsoft.com/office/spreadsheetml/2009/9/main" objectType="Radio" lockText="1" noThreeD="1"/>
</file>

<file path=xl/ctrlProps/ctrlProp230.xml><?xml version="1.0" encoding="utf-8"?>
<formControlPr xmlns="http://schemas.microsoft.com/office/spreadsheetml/2009/9/main" objectType="Radio" lockText="1" noThreeD="1"/>
</file>

<file path=xl/ctrlProps/ctrlProp231.xml><?xml version="1.0" encoding="utf-8"?>
<formControlPr xmlns="http://schemas.microsoft.com/office/spreadsheetml/2009/9/main" objectType="Radio" lockText="1" noThreeD="1"/>
</file>

<file path=xl/ctrlProps/ctrlProp232.xml><?xml version="1.0" encoding="utf-8"?>
<formControlPr xmlns="http://schemas.microsoft.com/office/spreadsheetml/2009/9/main" objectType="GBox" noThreeD="1"/>
</file>

<file path=xl/ctrlProps/ctrlProp233.xml><?xml version="1.0" encoding="utf-8"?>
<formControlPr xmlns="http://schemas.microsoft.com/office/spreadsheetml/2009/9/main" objectType="Radio" firstButton="1" fmlaLink="$L$334" lockText="1" noThreeD="1"/>
</file>

<file path=xl/ctrlProps/ctrlProp234.xml><?xml version="1.0" encoding="utf-8"?>
<formControlPr xmlns="http://schemas.microsoft.com/office/spreadsheetml/2009/9/main" objectType="Radio" lockText="1" noThreeD="1"/>
</file>

<file path=xl/ctrlProps/ctrlProp235.xml><?xml version="1.0" encoding="utf-8"?>
<formControlPr xmlns="http://schemas.microsoft.com/office/spreadsheetml/2009/9/main" objectType="Radio" lockText="1" noThreeD="1"/>
</file>

<file path=xl/ctrlProps/ctrlProp236.xml><?xml version="1.0" encoding="utf-8"?>
<formControlPr xmlns="http://schemas.microsoft.com/office/spreadsheetml/2009/9/main" objectType="GBox" noThreeD="1"/>
</file>

<file path=xl/ctrlProps/ctrlProp237.xml><?xml version="1.0" encoding="utf-8"?>
<formControlPr xmlns="http://schemas.microsoft.com/office/spreadsheetml/2009/9/main" objectType="Radio" firstButton="1" fmlaLink="$L$336" lockText="1" noThreeD="1"/>
</file>

<file path=xl/ctrlProps/ctrlProp238.xml><?xml version="1.0" encoding="utf-8"?>
<formControlPr xmlns="http://schemas.microsoft.com/office/spreadsheetml/2009/9/main" objectType="Radio" lockText="1" noThreeD="1"/>
</file>

<file path=xl/ctrlProps/ctrlProp239.xml><?xml version="1.0" encoding="utf-8"?>
<formControlPr xmlns="http://schemas.microsoft.com/office/spreadsheetml/2009/9/main" objectType="Radio" lockText="1" noThreeD="1"/>
</file>

<file path=xl/ctrlProps/ctrlProp24.xml><?xml version="1.0" encoding="utf-8"?>
<formControlPr xmlns="http://schemas.microsoft.com/office/spreadsheetml/2009/9/main" objectType="GBox" noThreeD="1"/>
</file>

<file path=xl/ctrlProps/ctrlProp240.xml><?xml version="1.0" encoding="utf-8"?>
<formControlPr xmlns="http://schemas.microsoft.com/office/spreadsheetml/2009/9/main" objectType="GBox" noThreeD="1"/>
</file>

<file path=xl/ctrlProps/ctrlProp241.xml><?xml version="1.0" encoding="utf-8"?>
<formControlPr xmlns="http://schemas.microsoft.com/office/spreadsheetml/2009/9/main" objectType="Radio" firstButton="1" fmlaLink="$L$340" lockText="1" noThreeD="1"/>
</file>

<file path=xl/ctrlProps/ctrlProp242.xml><?xml version="1.0" encoding="utf-8"?>
<formControlPr xmlns="http://schemas.microsoft.com/office/spreadsheetml/2009/9/main" objectType="Radio" lockText="1" noThreeD="1"/>
</file>

<file path=xl/ctrlProps/ctrlProp243.xml><?xml version="1.0" encoding="utf-8"?>
<formControlPr xmlns="http://schemas.microsoft.com/office/spreadsheetml/2009/9/main" objectType="Radio" lockText="1" noThreeD="1"/>
</file>

<file path=xl/ctrlProps/ctrlProp244.xml><?xml version="1.0" encoding="utf-8"?>
<formControlPr xmlns="http://schemas.microsoft.com/office/spreadsheetml/2009/9/main" objectType="GBox" noThreeD="1"/>
</file>

<file path=xl/ctrlProps/ctrlProp245.xml><?xml version="1.0" encoding="utf-8"?>
<formControlPr xmlns="http://schemas.microsoft.com/office/spreadsheetml/2009/9/main" objectType="Radio" firstButton="1" fmlaLink="$L$341" lockText="1" noThreeD="1"/>
</file>

<file path=xl/ctrlProps/ctrlProp246.xml><?xml version="1.0" encoding="utf-8"?>
<formControlPr xmlns="http://schemas.microsoft.com/office/spreadsheetml/2009/9/main" objectType="Radio" lockText="1" noThreeD="1"/>
</file>

<file path=xl/ctrlProps/ctrlProp247.xml><?xml version="1.0" encoding="utf-8"?>
<formControlPr xmlns="http://schemas.microsoft.com/office/spreadsheetml/2009/9/main" objectType="Radio" lockText="1" noThreeD="1"/>
</file>

<file path=xl/ctrlProps/ctrlProp248.xml><?xml version="1.0" encoding="utf-8"?>
<formControlPr xmlns="http://schemas.microsoft.com/office/spreadsheetml/2009/9/main" objectType="GBox" noThreeD="1"/>
</file>

<file path=xl/ctrlProps/ctrlProp249.xml><?xml version="1.0" encoding="utf-8"?>
<formControlPr xmlns="http://schemas.microsoft.com/office/spreadsheetml/2009/9/main" objectType="Radio" firstButton="1" fmlaLink="$L$342" lockText="1" noThreeD="1"/>
</file>

<file path=xl/ctrlProps/ctrlProp25.xml><?xml version="1.0" encoding="utf-8"?>
<formControlPr xmlns="http://schemas.microsoft.com/office/spreadsheetml/2009/9/main" objectType="Radio" firstButton="1" fmlaLink="$L$275" lockText="1" noThreeD="1"/>
</file>

<file path=xl/ctrlProps/ctrlProp250.xml><?xml version="1.0" encoding="utf-8"?>
<formControlPr xmlns="http://schemas.microsoft.com/office/spreadsheetml/2009/9/main" objectType="Radio" lockText="1" noThreeD="1"/>
</file>

<file path=xl/ctrlProps/ctrlProp251.xml><?xml version="1.0" encoding="utf-8"?>
<formControlPr xmlns="http://schemas.microsoft.com/office/spreadsheetml/2009/9/main" objectType="Radio" lockText="1" noThreeD="1"/>
</file>

<file path=xl/ctrlProps/ctrlProp252.xml><?xml version="1.0" encoding="utf-8"?>
<formControlPr xmlns="http://schemas.microsoft.com/office/spreadsheetml/2009/9/main" objectType="GBox" noThreeD="1"/>
</file>

<file path=xl/ctrlProps/ctrlProp253.xml><?xml version="1.0" encoding="utf-8"?>
<formControlPr xmlns="http://schemas.microsoft.com/office/spreadsheetml/2009/9/main" objectType="Radio" firstButton="1" fmlaLink="$L$343" lockText="1" noThreeD="1"/>
</file>

<file path=xl/ctrlProps/ctrlProp254.xml><?xml version="1.0" encoding="utf-8"?>
<formControlPr xmlns="http://schemas.microsoft.com/office/spreadsheetml/2009/9/main" objectType="Radio" lockText="1" noThreeD="1"/>
</file>

<file path=xl/ctrlProps/ctrlProp255.xml><?xml version="1.0" encoding="utf-8"?>
<formControlPr xmlns="http://schemas.microsoft.com/office/spreadsheetml/2009/9/main" objectType="Radio" lockText="1" noThreeD="1"/>
</file>

<file path=xl/ctrlProps/ctrlProp256.xml><?xml version="1.0" encoding="utf-8"?>
<formControlPr xmlns="http://schemas.microsoft.com/office/spreadsheetml/2009/9/main" objectType="GBox" noThreeD="1"/>
</file>

<file path=xl/ctrlProps/ctrlProp257.xml><?xml version="1.0" encoding="utf-8"?>
<formControlPr xmlns="http://schemas.microsoft.com/office/spreadsheetml/2009/9/main" objectType="Radio" firstButton="1" fmlaLink="$L$344" lockText="1" noThreeD="1"/>
</file>

<file path=xl/ctrlProps/ctrlProp258.xml><?xml version="1.0" encoding="utf-8"?>
<formControlPr xmlns="http://schemas.microsoft.com/office/spreadsheetml/2009/9/main" objectType="Radio" lockText="1" noThreeD="1"/>
</file>

<file path=xl/ctrlProps/ctrlProp259.xml><?xml version="1.0" encoding="utf-8"?>
<formControlPr xmlns="http://schemas.microsoft.com/office/spreadsheetml/2009/9/main" objectType="Radio" lockText="1" noThreeD="1"/>
</file>

<file path=xl/ctrlProps/ctrlProp26.xml><?xml version="1.0" encoding="utf-8"?>
<formControlPr xmlns="http://schemas.microsoft.com/office/spreadsheetml/2009/9/main" objectType="Radio" lockText="1" noThreeD="1"/>
</file>

<file path=xl/ctrlProps/ctrlProp260.xml><?xml version="1.0" encoding="utf-8"?>
<formControlPr xmlns="http://schemas.microsoft.com/office/spreadsheetml/2009/9/main" objectType="GBox" noThreeD="1"/>
</file>

<file path=xl/ctrlProps/ctrlProp261.xml><?xml version="1.0" encoding="utf-8"?>
<formControlPr xmlns="http://schemas.microsoft.com/office/spreadsheetml/2009/9/main" objectType="Radio" firstButton="1" fmlaLink="$L$345" lockText="1" noThreeD="1"/>
</file>

<file path=xl/ctrlProps/ctrlProp262.xml><?xml version="1.0" encoding="utf-8"?>
<formControlPr xmlns="http://schemas.microsoft.com/office/spreadsheetml/2009/9/main" objectType="Radio" lockText="1" noThreeD="1"/>
</file>

<file path=xl/ctrlProps/ctrlProp263.xml><?xml version="1.0" encoding="utf-8"?>
<formControlPr xmlns="http://schemas.microsoft.com/office/spreadsheetml/2009/9/main" objectType="Radio" lockText="1" noThreeD="1"/>
</file>

<file path=xl/ctrlProps/ctrlProp264.xml><?xml version="1.0" encoding="utf-8"?>
<formControlPr xmlns="http://schemas.microsoft.com/office/spreadsheetml/2009/9/main" objectType="GBox" noThreeD="1"/>
</file>

<file path=xl/ctrlProps/ctrlProp265.xml><?xml version="1.0" encoding="utf-8"?>
<formControlPr xmlns="http://schemas.microsoft.com/office/spreadsheetml/2009/9/main" objectType="Radio" firstButton="1" fmlaLink="$L$347" lockText="1" noThreeD="1"/>
</file>

<file path=xl/ctrlProps/ctrlProp266.xml><?xml version="1.0" encoding="utf-8"?>
<formControlPr xmlns="http://schemas.microsoft.com/office/spreadsheetml/2009/9/main" objectType="Radio" lockText="1" noThreeD="1"/>
</file>

<file path=xl/ctrlProps/ctrlProp267.xml><?xml version="1.0" encoding="utf-8"?>
<formControlPr xmlns="http://schemas.microsoft.com/office/spreadsheetml/2009/9/main" objectType="Radio" lockText="1" noThreeD="1"/>
</file>

<file path=xl/ctrlProps/ctrlProp268.xml><?xml version="1.0" encoding="utf-8"?>
<formControlPr xmlns="http://schemas.microsoft.com/office/spreadsheetml/2009/9/main" objectType="GBox" noThreeD="1"/>
</file>

<file path=xl/ctrlProps/ctrlProp269.xml><?xml version="1.0" encoding="utf-8"?>
<formControlPr xmlns="http://schemas.microsoft.com/office/spreadsheetml/2009/9/main" objectType="Radio" firstButton="1" fmlaLink="$L$349" lockText="1" noThreeD="1"/>
</file>

<file path=xl/ctrlProps/ctrlProp27.xml><?xml version="1.0" encoding="utf-8"?>
<formControlPr xmlns="http://schemas.microsoft.com/office/spreadsheetml/2009/9/main" objectType="Radio" lockText="1" noThreeD="1"/>
</file>

<file path=xl/ctrlProps/ctrlProp270.xml><?xml version="1.0" encoding="utf-8"?>
<formControlPr xmlns="http://schemas.microsoft.com/office/spreadsheetml/2009/9/main" objectType="Radio" lockText="1" noThreeD="1"/>
</file>

<file path=xl/ctrlProps/ctrlProp271.xml><?xml version="1.0" encoding="utf-8"?>
<formControlPr xmlns="http://schemas.microsoft.com/office/spreadsheetml/2009/9/main" objectType="Radio" lockText="1" noThreeD="1"/>
</file>

<file path=xl/ctrlProps/ctrlProp272.xml><?xml version="1.0" encoding="utf-8"?>
<formControlPr xmlns="http://schemas.microsoft.com/office/spreadsheetml/2009/9/main" objectType="GBox" noThreeD="1"/>
</file>

<file path=xl/ctrlProps/ctrlProp273.xml><?xml version="1.0" encoding="utf-8"?>
<formControlPr xmlns="http://schemas.microsoft.com/office/spreadsheetml/2009/9/main" objectType="Radio" firstButton="1" fmlaLink="$L$346" lockText="1" noThreeD="1"/>
</file>

<file path=xl/ctrlProps/ctrlProp274.xml><?xml version="1.0" encoding="utf-8"?>
<formControlPr xmlns="http://schemas.microsoft.com/office/spreadsheetml/2009/9/main" objectType="Radio" lockText="1" noThreeD="1"/>
</file>

<file path=xl/ctrlProps/ctrlProp275.xml><?xml version="1.0" encoding="utf-8"?>
<formControlPr xmlns="http://schemas.microsoft.com/office/spreadsheetml/2009/9/main" objectType="Radio" lockText="1" noThreeD="1"/>
</file>

<file path=xl/ctrlProps/ctrlProp276.xml><?xml version="1.0" encoding="utf-8"?>
<formControlPr xmlns="http://schemas.microsoft.com/office/spreadsheetml/2009/9/main" objectType="GBox" noThreeD="1"/>
</file>

<file path=xl/ctrlProps/ctrlProp277.xml><?xml version="1.0" encoding="utf-8"?>
<formControlPr xmlns="http://schemas.microsoft.com/office/spreadsheetml/2009/9/main" objectType="Radio" firstButton="1" fmlaLink="$L$348" lockText="1" noThreeD="1"/>
</file>

<file path=xl/ctrlProps/ctrlProp278.xml><?xml version="1.0" encoding="utf-8"?>
<formControlPr xmlns="http://schemas.microsoft.com/office/spreadsheetml/2009/9/main" objectType="Radio" lockText="1" noThreeD="1"/>
</file>

<file path=xl/ctrlProps/ctrlProp279.xml><?xml version="1.0" encoding="utf-8"?>
<formControlPr xmlns="http://schemas.microsoft.com/office/spreadsheetml/2009/9/main" objectType="Radio" lockText="1" noThreeD="1"/>
</file>

<file path=xl/ctrlProps/ctrlProp28.xml><?xml version="1.0" encoding="utf-8"?>
<formControlPr xmlns="http://schemas.microsoft.com/office/spreadsheetml/2009/9/main" objectType="GBox" noThreeD="1"/>
</file>

<file path=xl/ctrlProps/ctrlProp280.xml><?xml version="1.0" encoding="utf-8"?>
<formControlPr xmlns="http://schemas.microsoft.com/office/spreadsheetml/2009/9/main" objectType="GBox" noThreeD="1"/>
</file>

<file path=xl/ctrlProps/ctrlProp281.xml><?xml version="1.0" encoding="utf-8"?>
<formControlPr xmlns="http://schemas.microsoft.com/office/spreadsheetml/2009/9/main" objectType="Radio" firstButton="1" fmlaLink="$L$352" lockText="1" noThreeD="1"/>
</file>

<file path=xl/ctrlProps/ctrlProp282.xml><?xml version="1.0" encoding="utf-8"?>
<formControlPr xmlns="http://schemas.microsoft.com/office/spreadsheetml/2009/9/main" objectType="Radio" lockText="1" noThreeD="1"/>
</file>

<file path=xl/ctrlProps/ctrlProp283.xml><?xml version="1.0" encoding="utf-8"?>
<formControlPr xmlns="http://schemas.microsoft.com/office/spreadsheetml/2009/9/main" objectType="Radio" lockText="1" noThreeD="1"/>
</file>

<file path=xl/ctrlProps/ctrlProp284.xml><?xml version="1.0" encoding="utf-8"?>
<formControlPr xmlns="http://schemas.microsoft.com/office/spreadsheetml/2009/9/main" objectType="GBox" noThreeD="1"/>
</file>

<file path=xl/ctrlProps/ctrlProp285.xml><?xml version="1.0" encoding="utf-8"?>
<formControlPr xmlns="http://schemas.microsoft.com/office/spreadsheetml/2009/9/main" objectType="Radio" firstButton="1" fmlaLink="$L$353" lockText="1" noThreeD="1"/>
</file>

<file path=xl/ctrlProps/ctrlProp286.xml><?xml version="1.0" encoding="utf-8"?>
<formControlPr xmlns="http://schemas.microsoft.com/office/spreadsheetml/2009/9/main" objectType="Radio" lockText="1" noThreeD="1"/>
</file>

<file path=xl/ctrlProps/ctrlProp287.xml><?xml version="1.0" encoding="utf-8"?>
<formControlPr xmlns="http://schemas.microsoft.com/office/spreadsheetml/2009/9/main" objectType="Radio" lockText="1" noThreeD="1"/>
</file>

<file path=xl/ctrlProps/ctrlProp288.xml><?xml version="1.0" encoding="utf-8"?>
<formControlPr xmlns="http://schemas.microsoft.com/office/spreadsheetml/2009/9/main" objectType="GBox" noThreeD="1"/>
</file>

<file path=xl/ctrlProps/ctrlProp289.xml><?xml version="1.0" encoding="utf-8"?>
<formControlPr xmlns="http://schemas.microsoft.com/office/spreadsheetml/2009/9/main" objectType="Radio" firstButton="1" fmlaLink="$L$354" lockText="1" noThreeD="1"/>
</file>

<file path=xl/ctrlProps/ctrlProp29.xml><?xml version="1.0" encoding="utf-8"?>
<formControlPr xmlns="http://schemas.microsoft.com/office/spreadsheetml/2009/9/main" objectType="Radio" firstButton="1" fmlaLink="$L$277" lockText="1" noThreeD="1"/>
</file>

<file path=xl/ctrlProps/ctrlProp290.xml><?xml version="1.0" encoding="utf-8"?>
<formControlPr xmlns="http://schemas.microsoft.com/office/spreadsheetml/2009/9/main" objectType="Radio" lockText="1" noThreeD="1"/>
</file>

<file path=xl/ctrlProps/ctrlProp291.xml><?xml version="1.0" encoding="utf-8"?>
<formControlPr xmlns="http://schemas.microsoft.com/office/spreadsheetml/2009/9/main" objectType="Radio" lockText="1" noThreeD="1"/>
</file>

<file path=xl/ctrlProps/ctrlProp292.xml><?xml version="1.0" encoding="utf-8"?>
<formControlPr xmlns="http://schemas.microsoft.com/office/spreadsheetml/2009/9/main" objectType="GBox" noThreeD="1"/>
</file>

<file path=xl/ctrlProps/ctrlProp293.xml><?xml version="1.0" encoding="utf-8"?>
<formControlPr xmlns="http://schemas.microsoft.com/office/spreadsheetml/2009/9/main" objectType="Radio" firstButton="1" fmlaLink="$L$355" lockText="1" noThreeD="1"/>
</file>

<file path=xl/ctrlProps/ctrlProp294.xml><?xml version="1.0" encoding="utf-8"?>
<formControlPr xmlns="http://schemas.microsoft.com/office/spreadsheetml/2009/9/main" objectType="Radio" lockText="1" noThreeD="1"/>
</file>

<file path=xl/ctrlProps/ctrlProp295.xml><?xml version="1.0" encoding="utf-8"?>
<formControlPr xmlns="http://schemas.microsoft.com/office/spreadsheetml/2009/9/main" objectType="Radio" lockText="1" noThreeD="1"/>
</file>

<file path=xl/ctrlProps/ctrlProp296.xml><?xml version="1.0" encoding="utf-8"?>
<formControlPr xmlns="http://schemas.microsoft.com/office/spreadsheetml/2009/9/main" objectType="GBox" noThreeD="1"/>
</file>

<file path=xl/ctrlProps/ctrlProp297.xml><?xml version="1.0" encoding="utf-8"?>
<formControlPr xmlns="http://schemas.microsoft.com/office/spreadsheetml/2009/9/main" objectType="Radio" firstButton="1" fmlaLink="$L$356" lockText="1" noThreeD="1"/>
</file>

<file path=xl/ctrlProps/ctrlProp298.xml><?xml version="1.0" encoding="utf-8"?>
<formControlPr xmlns="http://schemas.microsoft.com/office/spreadsheetml/2009/9/main" objectType="Radio" lockText="1" noThreeD="1"/>
</file>

<file path=xl/ctrlProps/ctrlProp299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30.xml><?xml version="1.0" encoding="utf-8"?>
<formControlPr xmlns="http://schemas.microsoft.com/office/spreadsheetml/2009/9/main" objectType="Radio" lockText="1" noThreeD="1"/>
</file>

<file path=xl/ctrlProps/ctrlProp300.xml><?xml version="1.0" encoding="utf-8"?>
<formControlPr xmlns="http://schemas.microsoft.com/office/spreadsheetml/2009/9/main" objectType="GBox" noThreeD="1"/>
</file>

<file path=xl/ctrlProps/ctrlProp301.xml><?xml version="1.0" encoding="utf-8"?>
<formControlPr xmlns="http://schemas.microsoft.com/office/spreadsheetml/2009/9/main" objectType="Radio" firstButton="1" fmlaLink="$L$357" lockText="1" noThreeD="1"/>
</file>

<file path=xl/ctrlProps/ctrlProp302.xml><?xml version="1.0" encoding="utf-8"?>
<formControlPr xmlns="http://schemas.microsoft.com/office/spreadsheetml/2009/9/main" objectType="Radio" lockText="1" noThreeD="1"/>
</file>

<file path=xl/ctrlProps/ctrlProp303.xml><?xml version="1.0" encoding="utf-8"?>
<formControlPr xmlns="http://schemas.microsoft.com/office/spreadsheetml/2009/9/main" objectType="Radio" lockText="1" noThreeD="1"/>
</file>

<file path=xl/ctrlProps/ctrlProp304.xml><?xml version="1.0" encoding="utf-8"?>
<formControlPr xmlns="http://schemas.microsoft.com/office/spreadsheetml/2009/9/main" objectType="GBox" noThreeD="1"/>
</file>

<file path=xl/ctrlProps/ctrlProp305.xml><?xml version="1.0" encoding="utf-8"?>
<formControlPr xmlns="http://schemas.microsoft.com/office/spreadsheetml/2009/9/main" objectType="Radio" firstButton="1" fmlaLink="$L$359" lockText="1" noThreeD="1"/>
</file>

<file path=xl/ctrlProps/ctrlProp306.xml><?xml version="1.0" encoding="utf-8"?>
<formControlPr xmlns="http://schemas.microsoft.com/office/spreadsheetml/2009/9/main" objectType="Radio" lockText="1" noThreeD="1"/>
</file>

<file path=xl/ctrlProps/ctrlProp307.xml><?xml version="1.0" encoding="utf-8"?>
<formControlPr xmlns="http://schemas.microsoft.com/office/spreadsheetml/2009/9/main" objectType="Radio" lockText="1" noThreeD="1"/>
</file>

<file path=xl/ctrlProps/ctrlProp308.xml><?xml version="1.0" encoding="utf-8"?>
<formControlPr xmlns="http://schemas.microsoft.com/office/spreadsheetml/2009/9/main" objectType="GBox" noThreeD="1"/>
</file>

<file path=xl/ctrlProps/ctrlProp309.xml><?xml version="1.0" encoding="utf-8"?>
<formControlPr xmlns="http://schemas.microsoft.com/office/spreadsheetml/2009/9/main" objectType="Radio" firstButton="1" fmlaLink="$L$361" lockText="1" noThreeD="1"/>
</file>

<file path=xl/ctrlProps/ctrlProp31.xml><?xml version="1.0" encoding="utf-8"?>
<formControlPr xmlns="http://schemas.microsoft.com/office/spreadsheetml/2009/9/main" objectType="Radio" lockText="1" noThreeD="1"/>
</file>

<file path=xl/ctrlProps/ctrlProp310.xml><?xml version="1.0" encoding="utf-8"?>
<formControlPr xmlns="http://schemas.microsoft.com/office/spreadsheetml/2009/9/main" objectType="Radio" lockText="1" noThreeD="1"/>
</file>

<file path=xl/ctrlProps/ctrlProp311.xml><?xml version="1.0" encoding="utf-8"?>
<formControlPr xmlns="http://schemas.microsoft.com/office/spreadsheetml/2009/9/main" objectType="Radio" lockText="1" noThreeD="1"/>
</file>

<file path=xl/ctrlProps/ctrlProp312.xml><?xml version="1.0" encoding="utf-8"?>
<formControlPr xmlns="http://schemas.microsoft.com/office/spreadsheetml/2009/9/main" objectType="GBox" noThreeD="1"/>
</file>

<file path=xl/ctrlProps/ctrlProp313.xml><?xml version="1.0" encoding="utf-8"?>
<formControlPr xmlns="http://schemas.microsoft.com/office/spreadsheetml/2009/9/main" objectType="Radio" firstButton="1" fmlaLink="$L$358" lockText="1" noThreeD="1"/>
</file>

<file path=xl/ctrlProps/ctrlProp314.xml><?xml version="1.0" encoding="utf-8"?>
<formControlPr xmlns="http://schemas.microsoft.com/office/spreadsheetml/2009/9/main" objectType="Radio" lockText="1" noThreeD="1"/>
</file>

<file path=xl/ctrlProps/ctrlProp315.xml><?xml version="1.0" encoding="utf-8"?>
<formControlPr xmlns="http://schemas.microsoft.com/office/spreadsheetml/2009/9/main" objectType="Radio" lockText="1" noThreeD="1"/>
</file>

<file path=xl/ctrlProps/ctrlProp316.xml><?xml version="1.0" encoding="utf-8"?>
<formControlPr xmlns="http://schemas.microsoft.com/office/spreadsheetml/2009/9/main" objectType="GBox" noThreeD="1"/>
</file>

<file path=xl/ctrlProps/ctrlProp317.xml><?xml version="1.0" encoding="utf-8"?>
<formControlPr xmlns="http://schemas.microsoft.com/office/spreadsheetml/2009/9/main" objectType="Radio" firstButton="1" fmlaLink="$L$360" lockText="1" noThreeD="1"/>
</file>

<file path=xl/ctrlProps/ctrlProp318.xml><?xml version="1.0" encoding="utf-8"?>
<formControlPr xmlns="http://schemas.microsoft.com/office/spreadsheetml/2009/9/main" objectType="Radio" lockText="1" noThreeD="1"/>
</file>

<file path=xl/ctrlProps/ctrlProp319.xml><?xml version="1.0" encoding="utf-8"?>
<formControlPr xmlns="http://schemas.microsoft.com/office/spreadsheetml/2009/9/main" objectType="Radio" lockText="1" noThreeD="1"/>
</file>

<file path=xl/ctrlProps/ctrlProp32.xml><?xml version="1.0" encoding="utf-8"?>
<formControlPr xmlns="http://schemas.microsoft.com/office/spreadsheetml/2009/9/main" objectType="GBox" noThreeD="1"/>
</file>

<file path=xl/ctrlProps/ctrlProp320.xml><?xml version="1.0" encoding="utf-8"?>
<formControlPr xmlns="http://schemas.microsoft.com/office/spreadsheetml/2009/9/main" objectType="GBox" noThreeD="1"/>
</file>

<file path=xl/ctrlProps/ctrlProp321.xml><?xml version="1.0" encoding="utf-8"?>
<formControlPr xmlns="http://schemas.microsoft.com/office/spreadsheetml/2009/9/main" objectType="Radio" firstButton="1" fmlaLink="$L$364" lockText="1" noThreeD="1"/>
</file>

<file path=xl/ctrlProps/ctrlProp322.xml><?xml version="1.0" encoding="utf-8"?>
<formControlPr xmlns="http://schemas.microsoft.com/office/spreadsheetml/2009/9/main" objectType="Radio" lockText="1" noThreeD="1"/>
</file>

<file path=xl/ctrlProps/ctrlProp323.xml><?xml version="1.0" encoding="utf-8"?>
<formControlPr xmlns="http://schemas.microsoft.com/office/spreadsheetml/2009/9/main" objectType="Radio" lockText="1" noThreeD="1"/>
</file>

<file path=xl/ctrlProps/ctrlProp324.xml><?xml version="1.0" encoding="utf-8"?>
<formControlPr xmlns="http://schemas.microsoft.com/office/spreadsheetml/2009/9/main" objectType="GBox" noThreeD="1"/>
</file>

<file path=xl/ctrlProps/ctrlProp325.xml><?xml version="1.0" encoding="utf-8"?>
<formControlPr xmlns="http://schemas.microsoft.com/office/spreadsheetml/2009/9/main" objectType="Radio" firstButton="1" fmlaLink="$L$365" lockText="1" noThreeD="1"/>
</file>

<file path=xl/ctrlProps/ctrlProp326.xml><?xml version="1.0" encoding="utf-8"?>
<formControlPr xmlns="http://schemas.microsoft.com/office/spreadsheetml/2009/9/main" objectType="Radio" lockText="1" noThreeD="1"/>
</file>

<file path=xl/ctrlProps/ctrlProp327.xml><?xml version="1.0" encoding="utf-8"?>
<formControlPr xmlns="http://schemas.microsoft.com/office/spreadsheetml/2009/9/main" objectType="Radio" lockText="1" noThreeD="1"/>
</file>

<file path=xl/ctrlProps/ctrlProp328.xml><?xml version="1.0" encoding="utf-8"?>
<formControlPr xmlns="http://schemas.microsoft.com/office/spreadsheetml/2009/9/main" objectType="GBox" noThreeD="1"/>
</file>

<file path=xl/ctrlProps/ctrlProp329.xml><?xml version="1.0" encoding="utf-8"?>
<formControlPr xmlns="http://schemas.microsoft.com/office/spreadsheetml/2009/9/main" objectType="Radio" firstButton="1" fmlaLink="$L$366" lockText="1" noThreeD="1"/>
</file>

<file path=xl/ctrlProps/ctrlProp33.xml><?xml version="1.0" encoding="utf-8"?>
<formControlPr xmlns="http://schemas.microsoft.com/office/spreadsheetml/2009/9/main" objectType="Radio" firstButton="1" fmlaLink="$L$274" lockText="1" noThreeD="1"/>
</file>

<file path=xl/ctrlProps/ctrlProp330.xml><?xml version="1.0" encoding="utf-8"?>
<formControlPr xmlns="http://schemas.microsoft.com/office/spreadsheetml/2009/9/main" objectType="Radio" lockText="1" noThreeD="1"/>
</file>

<file path=xl/ctrlProps/ctrlProp331.xml><?xml version="1.0" encoding="utf-8"?>
<formControlPr xmlns="http://schemas.microsoft.com/office/spreadsheetml/2009/9/main" objectType="Radio" lockText="1" noThreeD="1"/>
</file>

<file path=xl/ctrlProps/ctrlProp332.xml><?xml version="1.0" encoding="utf-8"?>
<formControlPr xmlns="http://schemas.microsoft.com/office/spreadsheetml/2009/9/main" objectType="GBox" noThreeD="1"/>
</file>

<file path=xl/ctrlProps/ctrlProp333.xml><?xml version="1.0" encoding="utf-8"?>
<formControlPr xmlns="http://schemas.microsoft.com/office/spreadsheetml/2009/9/main" objectType="Radio" firstButton="1" fmlaLink="$L$367" lockText="1" noThreeD="1"/>
</file>

<file path=xl/ctrlProps/ctrlProp334.xml><?xml version="1.0" encoding="utf-8"?>
<formControlPr xmlns="http://schemas.microsoft.com/office/spreadsheetml/2009/9/main" objectType="Radio" lockText="1" noThreeD="1"/>
</file>

<file path=xl/ctrlProps/ctrlProp335.xml><?xml version="1.0" encoding="utf-8"?>
<formControlPr xmlns="http://schemas.microsoft.com/office/spreadsheetml/2009/9/main" objectType="Radio" lockText="1" noThreeD="1"/>
</file>

<file path=xl/ctrlProps/ctrlProp336.xml><?xml version="1.0" encoding="utf-8"?>
<formControlPr xmlns="http://schemas.microsoft.com/office/spreadsheetml/2009/9/main" objectType="GBox" noThreeD="1"/>
</file>

<file path=xl/ctrlProps/ctrlProp337.xml><?xml version="1.0" encoding="utf-8"?>
<formControlPr xmlns="http://schemas.microsoft.com/office/spreadsheetml/2009/9/main" objectType="Radio" firstButton="1" fmlaLink="$L$368" lockText="1" noThreeD="1"/>
</file>

<file path=xl/ctrlProps/ctrlProp338.xml><?xml version="1.0" encoding="utf-8"?>
<formControlPr xmlns="http://schemas.microsoft.com/office/spreadsheetml/2009/9/main" objectType="Radio" lockText="1" noThreeD="1"/>
</file>

<file path=xl/ctrlProps/ctrlProp339.xml><?xml version="1.0" encoding="utf-8"?>
<formControlPr xmlns="http://schemas.microsoft.com/office/spreadsheetml/2009/9/main" objectType="Radio" lockText="1" noThreeD="1"/>
</file>

<file path=xl/ctrlProps/ctrlProp34.xml><?xml version="1.0" encoding="utf-8"?>
<formControlPr xmlns="http://schemas.microsoft.com/office/spreadsheetml/2009/9/main" objectType="Radio" lockText="1" noThreeD="1"/>
</file>

<file path=xl/ctrlProps/ctrlProp340.xml><?xml version="1.0" encoding="utf-8"?>
<formControlPr xmlns="http://schemas.microsoft.com/office/spreadsheetml/2009/9/main" objectType="GBox" noThreeD="1"/>
</file>

<file path=xl/ctrlProps/ctrlProp341.xml><?xml version="1.0" encoding="utf-8"?>
<formControlPr xmlns="http://schemas.microsoft.com/office/spreadsheetml/2009/9/main" objectType="Radio" firstButton="1" fmlaLink="$L$369" lockText="1" noThreeD="1"/>
</file>

<file path=xl/ctrlProps/ctrlProp342.xml><?xml version="1.0" encoding="utf-8"?>
<formControlPr xmlns="http://schemas.microsoft.com/office/spreadsheetml/2009/9/main" objectType="Radio" lockText="1" noThreeD="1"/>
</file>

<file path=xl/ctrlProps/ctrlProp343.xml><?xml version="1.0" encoding="utf-8"?>
<formControlPr xmlns="http://schemas.microsoft.com/office/spreadsheetml/2009/9/main" objectType="Radio" lockText="1" noThreeD="1"/>
</file>

<file path=xl/ctrlProps/ctrlProp344.xml><?xml version="1.0" encoding="utf-8"?>
<formControlPr xmlns="http://schemas.microsoft.com/office/spreadsheetml/2009/9/main" objectType="GBox" noThreeD="1"/>
</file>

<file path=xl/ctrlProps/ctrlProp345.xml><?xml version="1.0" encoding="utf-8"?>
<formControlPr xmlns="http://schemas.microsoft.com/office/spreadsheetml/2009/9/main" objectType="Radio" firstButton="1" fmlaLink="$L$371" lockText="1" noThreeD="1"/>
</file>

<file path=xl/ctrlProps/ctrlProp346.xml><?xml version="1.0" encoding="utf-8"?>
<formControlPr xmlns="http://schemas.microsoft.com/office/spreadsheetml/2009/9/main" objectType="Radio" lockText="1" noThreeD="1"/>
</file>

<file path=xl/ctrlProps/ctrlProp347.xml><?xml version="1.0" encoding="utf-8"?>
<formControlPr xmlns="http://schemas.microsoft.com/office/spreadsheetml/2009/9/main" objectType="Radio" lockText="1" noThreeD="1"/>
</file>

<file path=xl/ctrlProps/ctrlProp348.xml><?xml version="1.0" encoding="utf-8"?>
<formControlPr xmlns="http://schemas.microsoft.com/office/spreadsheetml/2009/9/main" objectType="GBox" noThreeD="1"/>
</file>

<file path=xl/ctrlProps/ctrlProp349.xml><?xml version="1.0" encoding="utf-8"?>
<formControlPr xmlns="http://schemas.microsoft.com/office/spreadsheetml/2009/9/main" objectType="Radio" firstButton="1" fmlaLink="$L$373" lockText="1" noThreeD="1"/>
</file>

<file path=xl/ctrlProps/ctrlProp35.xml><?xml version="1.0" encoding="utf-8"?>
<formControlPr xmlns="http://schemas.microsoft.com/office/spreadsheetml/2009/9/main" objectType="Radio" lockText="1" noThreeD="1"/>
</file>

<file path=xl/ctrlProps/ctrlProp350.xml><?xml version="1.0" encoding="utf-8"?>
<formControlPr xmlns="http://schemas.microsoft.com/office/spreadsheetml/2009/9/main" objectType="Radio" lockText="1" noThreeD="1"/>
</file>

<file path=xl/ctrlProps/ctrlProp351.xml><?xml version="1.0" encoding="utf-8"?>
<formControlPr xmlns="http://schemas.microsoft.com/office/spreadsheetml/2009/9/main" objectType="Radio" lockText="1" noThreeD="1"/>
</file>

<file path=xl/ctrlProps/ctrlProp352.xml><?xml version="1.0" encoding="utf-8"?>
<formControlPr xmlns="http://schemas.microsoft.com/office/spreadsheetml/2009/9/main" objectType="GBox" noThreeD="1"/>
</file>

<file path=xl/ctrlProps/ctrlProp353.xml><?xml version="1.0" encoding="utf-8"?>
<formControlPr xmlns="http://schemas.microsoft.com/office/spreadsheetml/2009/9/main" objectType="Radio" firstButton="1" fmlaLink="$L$370" lockText="1" noThreeD="1"/>
</file>

<file path=xl/ctrlProps/ctrlProp354.xml><?xml version="1.0" encoding="utf-8"?>
<formControlPr xmlns="http://schemas.microsoft.com/office/spreadsheetml/2009/9/main" objectType="Radio" lockText="1" noThreeD="1"/>
</file>

<file path=xl/ctrlProps/ctrlProp355.xml><?xml version="1.0" encoding="utf-8"?>
<formControlPr xmlns="http://schemas.microsoft.com/office/spreadsheetml/2009/9/main" objectType="Radio" lockText="1" noThreeD="1"/>
</file>

<file path=xl/ctrlProps/ctrlProp356.xml><?xml version="1.0" encoding="utf-8"?>
<formControlPr xmlns="http://schemas.microsoft.com/office/spreadsheetml/2009/9/main" objectType="GBox" noThreeD="1"/>
</file>

<file path=xl/ctrlProps/ctrlProp357.xml><?xml version="1.0" encoding="utf-8"?>
<formControlPr xmlns="http://schemas.microsoft.com/office/spreadsheetml/2009/9/main" objectType="Radio" firstButton="1" fmlaLink="$L$372" lockText="1" noThreeD="1"/>
</file>

<file path=xl/ctrlProps/ctrlProp358.xml><?xml version="1.0" encoding="utf-8"?>
<formControlPr xmlns="http://schemas.microsoft.com/office/spreadsheetml/2009/9/main" objectType="Radio" lockText="1" noThreeD="1"/>
</file>

<file path=xl/ctrlProps/ctrlProp359.xml><?xml version="1.0" encoding="utf-8"?>
<formControlPr xmlns="http://schemas.microsoft.com/office/spreadsheetml/2009/9/main" objectType="Radio" lockText="1" noThreeD="1"/>
</file>

<file path=xl/ctrlProps/ctrlProp36.xml><?xml version="1.0" encoding="utf-8"?>
<formControlPr xmlns="http://schemas.microsoft.com/office/spreadsheetml/2009/9/main" objectType="GBox" noThreeD="1"/>
</file>

<file path=xl/ctrlProps/ctrlProp360.xml><?xml version="1.0" encoding="utf-8"?>
<formControlPr xmlns="http://schemas.microsoft.com/office/spreadsheetml/2009/9/main" objectType="GBox" noThreeD="1"/>
</file>

<file path=xl/ctrlProps/ctrlProp361.xml><?xml version="1.0" encoding="utf-8"?>
<formControlPr xmlns="http://schemas.microsoft.com/office/spreadsheetml/2009/9/main" objectType="Radio" firstButton="1" fmlaLink="$L$376" lockText="1" noThreeD="1"/>
</file>

<file path=xl/ctrlProps/ctrlProp362.xml><?xml version="1.0" encoding="utf-8"?>
<formControlPr xmlns="http://schemas.microsoft.com/office/spreadsheetml/2009/9/main" objectType="Radio" lockText="1" noThreeD="1"/>
</file>

<file path=xl/ctrlProps/ctrlProp363.xml><?xml version="1.0" encoding="utf-8"?>
<formControlPr xmlns="http://schemas.microsoft.com/office/spreadsheetml/2009/9/main" objectType="Radio" lockText="1" noThreeD="1"/>
</file>

<file path=xl/ctrlProps/ctrlProp364.xml><?xml version="1.0" encoding="utf-8"?>
<formControlPr xmlns="http://schemas.microsoft.com/office/spreadsheetml/2009/9/main" objectType="GBox" noThreeD="1"/>
</file>

<file path=xl/ctrlProps/ctrlProp365.xml><?xml version="1.0" encoding="utf-8"?>
<formControlPr xmlns="http://schemas.microsoft.com/office/spreadsheetml/2009/9/main" objectType="Radio" firstButton="1" fmlaLink="$L$377" lockText="1" noThreeD="1"/>
</file>

<file path=xl/ctrlProps/ctrlProp366.xml><?xml version="1.0" encoding="utf-8"?>
<formControlPr xmlns="http://schemas.microsoft.com/office/spreadsheetml/2009/9/main" objectType="Radio" lockText="1" noThreeD="1"/>
</file>

<file path=xl/ctrlProps/ctrlProp367.xml><?xml version="1.0" encoding="utf-8"?>
<formControlPr xmlns="http://schemas.microsoft.com/office/spreadsheetml/2009/9/main" objectType="Radio" lockText="1" noThreeD="1"/>
</file>

<file path=xl/ctrlProps/ctrlProp368.xml><?xml version="1.0" encoding="utf-8"?>
<formControlPr xmlns="http://schemas.microsoft.com/office/spreadsheetml/2009/9/main" objectType="GBox" noThreeD="1"/>
</file>

<file path=xl/ctrlProps/ctrlProp369.xml><?xml version="1.0" encoding="utf-8"?>
<formControlPr xmlns="http://schemas.microsoft.com/office/spreadsheetml/2009/9/main" objectType="Radio" firstButton="1" fmlaLink="$L$378" lockText="1" noThreeD="1"/>
</file>

<file path=xl/ctrlProps/ctrlProp37.xml><?xml version="1.0" encoding="utf-8"?>
<formControlPr xmlns="http://schemas.microsoft.com/office/spreadsheetml/2009/9/main" objectType="Radio" firstButton="1" fmlaLink="$L$276" lockText="1" noThreeD="1"/>
</file>

<file path=xl/ctrlProps/ctrlProp370.xml><?xml version="1.0" encoding="utf-8"?>
<formControlPr xmlns="http://schemas.microsoft.com/office/spreadsheetml/2009/9/main" objectType="Radio" lockText="1" noThreeD="1"/>
</file>

<file path=xl/ctrlProps/ctrlProp371.xml><?xml version="1.0" encoding="utf-8"?>
<formControlPr xmlns="http://schemas.microsoft.com/office/spreadsheetml/2009/9/main" objectType="Radio" lockText="1" noThreeD="1"/>
</file>

<file path=xl/ctrlProps/ctrlProp372.xml><?xml version="1.0" encoding="utf-8"?>
<formControlPr xmlns="http://schemas.microsoft.com/office/spreadsheetml/2009/9/main" objectType="GBox" noThreeD="1"/>
</file>

<file path=xl/ctrlProps/ctrlProp373.xml><?xml version="1.0" encoding="utf-8"?>
<formControlPr xmlns="http://schemas.microsoft.com/office/spreadsheetml/2009/9/main" objectType="Radio" firstButton="1" fmlaLink="$L$379" lockText="1" noThreeD="1"/>
</file>

<file path=xl/ctrlProps/ctrlProp374.xml><?xml version="1.0" encoding="utf-8"?>
<formControlPr xmlns="http://schemas.microsoft.com/office/spreadsheetml/2009/9/main" objectType="Radio" lockText="1" noThreeD="1"/>
</file>

<file path=xl/ctrlProps/ctrlProp375.xml><?xml version="1.0" encoding="utf-8"?>
<formControlPr xmlns="http://schemas.microsoft.com/office/spreadsheetml/2009/9/main" objectType="Radio" lockText="1" noThreeD="1"/>
</file>

<file path=xl/ctrlProps/ctrlProp376.xml><?xml version="1.0" encoding="utf-8"?>
<formControlPr xmlns="http://schemas.microsoft.com/office/spreadsheetml/2009/9/main" objectType="GBox" noThreeD="1"/>
</file>

<file path=xl/ctrlProps/ctrlProp377.xml><?xml version="1.0" encoding="utf-8"?>
<formControlPr xmlns="http://schemas.microsoft.com/office/spreadsheetml/2009/9/main" objectType="Radio" firstButton="1" fmlaLink="$L$380" lockText="1" noThreeD="1"/>
</file>

<file path=xl/ctrlProps/ctrlProp378.xml><?xml version="1.0" encoding="utf-8"?>
<formControlPr xmlns="http://schemas.microsoft.com/office/spreadsheetml/2009/9/main" objectType="Radio" lockText="1" noThreeD="1"/>
</file>

<file path=xl/ctrlProps/ctrlProp379.xml><?xml version="1.0" encoding="utf-8"?>
<formControlPr xmlns="http://schemas.microsoft.com/office/spreadsheetml/2009/9/main" objectType="Radio" lockText="1" noThreeD="1"/>
</file>

<file path=xl/ctrlProps/ctrlProp38.xml><?xml version="1.0" encoding="utf-8"?>
<formControlPr xmlns="http://schemas.microsoft.com/office/spreadsheetml/2009/9/main" objectType="Radio" lockText="1" noThreeD="1"/>
</file>

<file path=xl/ctrlProps/ctrlProp380.xml><?xml version="1.0" encoding="utf-8"?>
<formControlPr xmlns="http://schemas.microsoft.com/office/spreadsheetml/2009/9/main" objectType="GBox" noThreeD="1"/>
</file>

<file path=xl/ctrlProps/ctrlProp381.xml><?xml version="1.0" encoding="utf-8"?>
<formControlPr xmlns="http://schemas.microsoft.com/office/spreadsheetml/2009/9/main" objectType="Radio" firstButton="1" fmlaLink="$L$381" lockText="1" noThreeD="1"/>
</file>

<file path=xl/ctrlProps/ctrlProp382.xml><?xml version="1.0" encoding="utf-8"?>
<formControlPr xmlns="http://schemas.microsoft.com/office/spreadsheetml/2009/9/main" objectType="Radio" lockText="1" noThreeD="1"/>
</file>

<file path=xl/ctrlProps/ctrlProp383.xml><?xml version="1.0" encoding="utf-8"?>
<formControlPr xmlns="http://schemas.microsoft.com/office/spreadsheetml/2009/9/main" objectType="Radio" lockText="1" noThreeD="1"/>
</file>

<file path=xl/ctrlProps/ctrlProp384.xml><?xml version="1.0" encoding="utf-8"?>
<formControlPr xmlns="http://schemas.microsoft.com/office/spreadsheetml/2009/9/main" objectType="GBox" noThreeD="1"/>
</file>

<file path=xl/ctrlProps/ctrlProp385.xml><?xml version="1.0" encoding="utf-8"?>
<formControlPr xmlns="http://schemas.microsoft.com/office/spreadsheetml/2009/9/main" objectType="Radio" firstButton="1" fmlaLink="$L$383" lockText="1" noThreeD="1"/>
</file>

<file path=xl/ctrlProps/ctrlProp386.xml><?xml version="1.0" encoding="utf-8"?>
<formControlPr xmlns="http://schemas.microsoft.com/office/spreadsheetml/2009/9/main" objectType="Radio" lockText="1" noThreeD="1"/>
</file>

<file path=xl/ctrlProps/ctrlProp387.xml><?xml version="1.0" encoding="utf-8"?>
<formControlPr xmlns="http://schemas.microsoft.com/office/spreadsheetml/2009/9/main" objectType="Radio" lockText="1" noThreeD="1"/>
</file>

<file path=xl/ctrlProps/ctrlProp388.xml><?xml version="1.0" encoding="utf-8"?>
<formControlPr xmlns="http://schemas.microsoft.com/office/spreadsheetml/2009/9/main" objectType="GBox" noThreeD="1"/>
</file>

<file path=xl/ctrlProps/ctrlProp389.xml><?xml version="1.0" encoding="utf-8"?>
<formControlPr xmlns="http://schemas.microsoft.com/office/spreadsheetml/2009/9/main" objectType="Radio" firstButton="1" fmlaLink="$L$385" lockText="1" noThreeD="1"/>
</file>

<file path=xl/ctrlProps/ctrlProp39.xml><?xml version="1.0" encoding="utf-8"?>
<formControlPr xmlns="http://schemas.microsoft.com/office/spreadsheetml/2009/9/main" objectType="Radio" lockText="1" noThreeD="1"/>
</file>

<file path=xl/ctrlProps/ctrlProp390.xml><?xml version="1.0" encoding="utf-8"?>
<formControlPr xmlns="http://schemas.microsoft.com/office/spreadsheetml/2009/9/main" objectType="Radio" lockText="1" noThreeD="1"/>
</file>

<file path=xl/ctrlProps/ctrlProp391.xml><?xml version="1.0" encoding="utf-8"?>
<formControlPr xmlns="http://schemas.microsoft.com/office/spreadsheetml/2009/9/main" objectType="Radio" lockText="1" noThreeD="1"/>
</file>

<file path=xl/ctrlProps/ctrlProp392.xml><?xml version="1.0" encoding="utf-8"?>
<formControlPr xmlns="http://schemas.microsoft.com/office/spreadsheetml/2009/9/main" objectType="GBox" noThreeD="1"/>
</file>

<file path=xl/ctrlProps/ctrlProp393.xml><?xml version="1.0" encoding="utf-8"?>
<formControlPr xmlns="http://schemas.microsoft.com/office/spreadsheetml/2009/9/main" objectType="Radio" firstButton="1" fmlaLink="$L$382" lockText="1" noThreeD="1"/>
</file>

<file path=xl/ctrlProps/ctrlProp394.xml><?xml version="1.0" encoding="utf-8"?>
<formControlPr xmlns="http://schemas.microsoft.com/office/spreadsheetml/2009/9/main" objectType="Radio" lockText="1" noThreeD="1"/>
</file>

<file path=xl/ctrlProps/ctrlProp395.xml><?xml version="1.0" encoding="utf-8"?>
<formControlPr xmlns="http://schemas.microsoft.com/office/spreadsheetml/2009/9/main" objectType="Radio" lockText="1" noThreeD="1"/>
</file>

<file path=xl/ctrlProps/ctrlProp396.xml><?xml version="1.0" encoding="utf-8"?>
<formControlPr xmlns="http://schemas.microsoft.com/office/spreadsheetml/2009/9/main" objectType="GBox" noThreeD="1"/>
</file>

<file path=xl/ctrlProps/ctrlProp397.xml><?xml version="1.0" encoding="utf-8"?>
<formControlPr xmlns="http://schemas.microsoft.com/office/spreadsheetml/2009/9/main" objectType="Radio" firstButton="1" fmlaLink="$L$384" lockText="1" noThreeD="1"/>
</file>

<file path=xl/ctrlProps/ctrlProp398.xml><?xml version="1.0" encoding="utf-8"?>
<formControlPr xmlns="http://schemas.microsoft.com/office/spreadsheetml/2009/9/main" objectType="Radio" lockText="1" noThreeD="1"/>
</file>

<file path=xl/ctrlProps/ctrlProp399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00.xml><?xml version="1.0" encoding="utf-8"?>
<formControlPr xmlns="http://schemas.microsoft.com/office/spreadsheetml/2009/9/main" objectType="GBox" noThreeD="1"/>
</file>

<file path=xl/ctrlProps/ctrlProp401.xml><?xml version="1.0" encoding="utf-8"?>
<formControlPr xmlns="http://schemas.microsoft.com/office/spreadsheetml/2009/9/main" objectType="Radio" firstButton="1" fmlaLink="$L$388" lockText="1" noThreeD="1"/>
</file>

<file path=xl/ctrlProps/ctrlProp402.xml><?xml version="1.0" encoding="utf-8"?>
<formControlPr xmlns="http://schemas.microsoft.com/office/spreadsheetml/2009/9/main" objectType="Radio" lockText="1" noThreeD="1"/>
</file>

<file path=xl/ctrlProps/ctrlProp403.xml><?xml version="1.0" encoding="utf-8"?>
<formControlPr xmlns="http://schemas.microsoft.com/office/spreadsheetml/2009/9/main" objectType="Radio" lockText="1" noThreeD="1"/>
</file>

<file path=xl/ctrlProps/ctrlProp404.xml><?xml version="1.0" encoding="utf-8"?>
<formControlPr xmlns="http://schemas.microsoft.com/office/spreadsheetml/2009/9/main" objectType="GBox" noThreeD="1"/>
</file>

<file path=xl/ctrlProps/ctrlProp405.xml><?xml version="1.0" encoding="utf-8"?>
<formControlPr xmlns="http://schemas.microsoft.com/office/spreadsheetml/2009/9/main" objectType="Radio" firstButton="1" fmlaLink="$L$389" lockText="1" noThreeD="1"/>
</file>

<file path=xl/ctrlProps/ctrlProp406.xml><?xml version="1.0" encoding="utf-8"?>
<formControlPr xmlns="http://schemas.microsoft.com/office/spreadsheetml/2009/9/main" objectType="Radio" lockText="1" noThreeD="1"/>
</file>

<file path=xl/ctrlProps/ctrlProp407.xml><?xml version="1.0" encoding="utf-8"?>
<formControlPr xmlns="http://schemas.microsoft.com/office/spreadsheetml/2009/9/main" objectType="Radio" lockText="1" noThreeD="1"/>
</file>

<file path=xl/ctrlProps/ctrlProp408.xml><?xml version="1.0" encoding="utf-8"?>
<formControlPr xmlns="http://schemas.microsoft.com/office/spreadsheetml/2009/9/main" objectType="GBox" noThreeD="1"/>
</file>

<file path=xl/ctrlProps/ctrlProp409.xml><?xml version="1.0" encoding="utf-8"?>
<formControlPr xmlns="http://schemas.microsoft.com/office/spreadsheetml/2009/9/main" objectType="Radio" firstButton="1" fmlaLink="$L$390" lockText="1" noThreeD="1"/>
</file>

<file path=xl/ctrlProps/ctrlProp41.xml><?xml version="1.0" encoding="utf-8"?>
<formControlPr xmlns="http://schemas.microsoft.com/office/spreadsheetml/2009/9/main" objectType="Radio" firstButton="1" fmlaLink="$L$280" lockText="1" noThreeD="1"/>
</file>

<file path=xl/ctrlProps/ctrlProp410.xml><?xml version="1.0" encoding="utf-8"?>
<formControlPr xmlns="http://schemas.microsoft.com/office/spreadsheetml/2009/9/main" objectType="Radio" lockText="1" noThreeD="1"/>
</file>

<file path=xl/ctrlProps/ctrlProp411.xml><?xml version="1.0" encoding="utf-8"?>
<formControlPr xmlns="http://schemas.microsoft.com/office/spreadsheetml/2009/9/main" objectType="Radio" lockText="1" noThreeD="1"/>
</file>

<file path=xl/ctrlProps/ctrlProp412.xml><?xml version="1.0" encoding="utf-8"?>
<formControlPr xmlns="http://schemas.microsoft.com/office/spreadsheetml/2009/9/main" objectType="GBox" noThreeD="1"/>
</file>

<file path=xl/ctrlProps/ctrlProp413.xml><?xml version="1.0" encoding="utf-8"?>
<formControlPr xmlns="http://schemas.microsoft.com/office/spreadsheetml/2009/9/main" objectType="Radio" firstButton="1" fmlaLink="$L$391" lockText="1" noThreeD="1"/>
</file>

<file path=xl/ctrlProps/ctrlProp414.xml><?xml version="1.0" encoding="utf-8"?>
<formControlPr xmlns="http://schemas.microsoft.com/office/spreadsheetml/2009/9/main" objectType="Radio" lockText="1" noThreeD="1"/>
</file>

<file path=xl/ctrlProps/ctrlProp415.xml><?xml version="1.0" encoding="utf-8"?>
<formControlPr xmlns="http://schemas.microsoft.com/office/spreadsheetml/2009/9/main" objectType="Radio" lockText="1" noThreeD="1"/>
</file>

<file path=xl/ctrlProps/ctrlProp416.xml><?xml version="1.0" encoding="utf-8"?>
<formControlPr xmlns="http://schemas.microsoft.com/office/spreadsheetml/2009/9/main" objectType="GBox" noThreeD="1"/>
</file>

<file path=xl/ctrlProps/ctrlProp417.xml><?xml version="1.0" encoding="utf-8"?>
<formControlPr xmlns="http://schemas.microsoft.com/office/spreadsheetml/2009/9/main" objectType="Radio" firstButton="1" fmlaLink="$L$392" lockText="1" noThreeD="1"/>
</file>

<file path=xl/ctrlProps/ctrlProp418.xml><?xml version="1.0" encoding="utf-8"?>
<formControlPr xmlns="http://schemas.microsoft.com/office/spreadsheetml/2009/9/main" objectType="Radio" lockText="1" noThreeD="1"/>
</file>

<file path=xl/ctrlProps/ctrlProp419.xml><?xml version="1.0" encoding="utf-8"?>
<formControlPr xmlns="http://schemas.microsoft.com/office/spreadsheetml/2009/9/main" objectType="Radio" lockText="1" noThreeD="1"/>
</file>

<file path=xl/ctrlProps/ctrlProp42.xml><?xml version="1.0" encoding="utf-8"?>
<formControlPr xmlns="http://schemas.microsoft.com/office/spreadsheetml/2009/9/main" objectType="Radio" lockText="1" noThreeD="1"/>
</file>

<file path=xl/ctrlProps/ctrlProp420.xml><?xml version="1.0" encoding="utf-8"?>
<formControlPr xmlns="http://schemas.microsoft.com/office/spreadsheetml/2009/9/main" objectType="GBox" noThreeD="1"/>
</file>

<file path=xl/ctrlProps/ctrlProp421.xml><?xml version="1.0" encoding="utf-8"?>
<formControlPr xmlns="http://schemas.microsoft.com/office/spreadsheetml/2009/9/main" objectType="Radio" firstButton="1" fmlaLink="$L$393" lockText="1" noThreeD="1"/>
</file>

<file path=xl/ctrlProps/ctrlProp422.xml><?xml version="1.0" encoding="utf-8"?>
<formControlPr xmlns="http://schemas.microsoft.com/office/spreadsheetml/2009/9/main" objectType="Radio" lockText="1" noThreeD="1"/>
</file>

<file path=xl/ctrlProps/ctrlProp423.xml><?xml version="1.0" encoding="utf-8"?>
<formControlPr xmlns="http://schemas.microsoft.com/office/spreadsheetml/2009/9/main" objectType="Radio" lockText="1" noThreeD="1"/>
</file>

<file path=xl/ctrlProps/ctrlProp424.xml><?xml version="1.0" encoding="utf-8"?>
<formControlPr xmlns="http://schemas.microsoft.com/office/spreadsheetml/2009/9/main" objectType="GBox" noThreeD="1"/>
</file>

<file path=xl/ctrlProps/ctrlProp425.xml><?xml version="1.0" encoding="utf-8"?>
<formControlPr xmlns="http://schemas.microsoft.com/office/spreadsheetml/2009/9/main" objectType="Radio" firstButton="1" fmlaLink="$L$395" lockText="1" noThreeD="1"/>
</file>

<file path=xl/ctrlProps/ctrlProp426.xml><?xml version="1.0" encoding="utf-8"?>
<formControlPr xmlns="http://schemas.microsoft.com/office/spreadsheetml/2009/9/main" objectType="Radio" lockText="1" noThreeD="1"/>
</file>

<file path=xl/ctrlProps/ctrlProp427.xml><?xml version="1.0" encoding="utf-8"?>
<formControlPr xmlns="http://schemas.microsoft.com/office/spreadsheetml/2009/9/main" objectType="Radio" lockText="1" noThreeD="1"/>
</file>

<file path=xl/ctrlProps/ctrlProp428.xml><?xml version="1.0" encoding="utf-8"?>
<formControlPr xmlns="http://schemas.microsoft.com/office/spreadsheetml/2009/9/main" objectType="GBox" noThreeD="1"/>
</file>

<file path=xl/ctrlProps/ctrlProp429.xml><?xml version="1.0" encoding="utf-8"?>
<formControlPr xmlns="http://schemas.microsoft.com/office/spreadsheetml/2009/9/main" objectType="Radio" firstButton="1" fmlaLink="$L$397" lockText="1" noThreeD="1"/>
</file>

<file path=xl/ctrlProps/ctrlProp43.xml><?xml version="1.0" encoding="utf-8"?>
<formControlPr xmlns="http://schemas.microsoft.com/office/spreadsheetml/2009/9/main" objectType="Radio" lockText="1" noThreeD="1"/>
</file>

<file path=xl/ctrlProps/ctrlProp430.xml><?xml version="1.0" encoding="utf-8"?>
<formControlPr xmlns="http://schemas.microsoft.com/office/spreadsheetml/2009/9/main" objectType="Radio" lockText="1" noThreeD="1"/>
</file>

<file path=xl/ctrlProps/ctrlProp431.xml><?xml version="1.0" encoding="utf-8"?>
<formControlPr xmlns="http://schemas.microsoft.com/office/spreadsheetml/2009/9/main" objectType="Radio" lockText="1" noThreeD="1"/>
</file>

<file path=xl/ctrlProps/ctrlProp432.xml><?xml version="1.0" encoding="utf-8"?>
<formControlPr xmlns="http://schemas.microsoft.com/office/spreadsheetml/2009/9/main" objectType="GBox" noThreeD="1"/>
</file>

<file path=xl/ctrlProps/ctrlProp433.xml><?xml version="1.0" encoding="utf-8"?>
<formControlPr xmlns="http://schemas.microsoft.com/office/spreadsheetml/2009/9/main" objectType="Radio" firstButton="1" fmlaLink="$L$394" lockText="1" noThreeD="1"/>
</file>

<file path=xl/ctrlProps/ctrlProp434.xml><?xml version="1.0" encoding="utf-8"?>
<formControlPr xmlns="http://schemas.microsoft.com/office/spreadsheetml/2009/9/main" objectType="Radio" lockText="1" noThreeD="1"/>
</file>

<file path=xl/ctrlProps/ctrlProp435.xml><?xml version="1.0" encoding="utf-8"?>
<formControlPr xmlns="http://schemas.microsoft.com/office/spreadsheetml/2009/9/main" objectType="Radio" lockText="1" noThreeD="1"/>
</file>

<file path=xl/ctrlProps/ctrlProp436.xml><?xml version="1.0" encoding="utf-8"?>
<formControlPr xmlns="http://schemas.microsoft.com/office/spreadsheetml/2009/9/main" objectType="GBox" noThreeD="1"/>
</file>

<file path=xl/ctrlProps/ctrlProp437.xml><?xml version="1.0" encoding="utf-8"?>
<formControlPr xmlns="http://schemas.microsoft.com/office/spreadsheetml/2009/9/main" objectType="Radio" firstButton="1" fmlaLink="$L$396" lockText="1" noThreeD="1"/>
</file>

<file path=xl/ctrlProps/ctrlProp438.xml><?xml version="1.0" encoding="utf-8"?>
<formControlPr xmlns="http://schemas.microsoft.com/office/spreadsheetml/2009/9/main" objectType="Radio" lockText="1" noThreeD="1"/>
</file>

<file path=xl/ctrlProps/ctrlProp439.xml><?xml version="1.0" encoding="utf-8"?>
<formControlPr xmlns="http://schemas.microsoft.com/office/spreadsheetml/2009/9/main" objectType="Radio" lockText="1" noThreeD="1"/>
</file>

<file path=xl/ctrlProps/ctrlProp44.xml><?xml version="1.0" encoding="utf-8"?>
<formControlPr xmlns="http://schemas.microsoft.com/office/spreadsheetml/2009/9/main" objectType="GBox" noThreeD="1"/>
</file>

<file path=xl/ctrlProps/ctrlProp440.xml><?xml version="1.0" encoding="utf-8"?>
<formControlPr xmlns="http://schemas.microsoft.com/office/spreadsheetml/2009/9/main" objectType="GBox" noThreeD="1"/>
</file>

<file path=xl/ctrlProps/ctrlProp441.xml><?xml version="1.0" encoding="utf-8"?>
<formControlPr xmlns="http://schemas.microsoft.com/office/spreadsheetml/2009/9/main" objectType="Radio" firstButton="1" fmlaLink="$L$400" lockText="1" noThreeD="1"/>
</file>

<file path=xl/ctrlProps/ctrlProp442.xml><?xml version="1.0" encoding="utf-8"?>
<formControlPr xmlns="http://schemas.microsoft.com/office/spreadsheetml/2009/9/main" objectType="Radio" lockText="1" noThreeD="1"/>
</file>

<file path=xl/ctrlProps/ctrlProp443.xml><?xml version="1.0" encoding="utf-8"?>
<formControlPr xmlns="http://schemas.microsoft.com/office/spreadsheetml/2009/9/main" objectType="Radio" lockText="1" noThreeD="1"/>
</file>

<file path=xl/ctrlProps/ctrlProp444.xml><?xml version="1.0" encoding="utf-8"?>
<formControlPr xmlns="http://schemas.microsoft.com/office/spreadsheetml/2009/9/main" objectType="GBox" noThreeD="1"/>
</file>

<file path=xl/ctrlProps/ctrlProp445.xml><?xml version="1.0" encoding="utf-8"?>
<formControlPr xmlns="http://schemas.microsoft.com/office/spreadsheetml/2009/9/main" objectType="Radio" firstButton="1" fmlaLink="$L$401" lockText="1" noThreeD="1"/>
</file>

<file path=xl/ctrlProps/ctrlProp446.xml><?xml version="1.0" encoding="utf-8"?>
<formControlPr xmlns="http://schemas.microsoft.com/office/spreadsheetml/2009/9/main" objectType="Radio" lockText="1" noThreeD="1"/>
</file>

<file path=xl/ctrlProps/ctrlProp447.xml><?xml version="1.0" encoding="utf-8"?>
<formControlPr xmlns="http://schemas.microsoft.com/office/spreadsheetml/2009/9/main" objectType="Radio" lockText="1" noThreeD="1"/>
</file>

<file path=xl/ctrlProps/ctrlProp448.xml><?xml version="1.0" encoding="utf-8"?>
<formControlPr xmlns="http://schemas.microsoft.com/office/spreadsheetml/2009/9/main" objectType="GBox" noThreeD="1"/>
</file>

<file path=xl/ctrlProps/ctrlProp449.xml><?xml version="1.0" encoding="utf-8"?>
<formControlPr xmlns="http://schemas.microsoft.com/office/spreadsheetml/2009/9/main" objectType="Radio" firstButton="1" fmlaLink="$L$402" lockText="1" noThreeD="1"/>
</file>

<file path=xl/ctrlProps/ctrlProp45.xml><?xml version="1.0" encoding="utf-8"?>
<formControlPr xmlns="http://schemas.microsoft.com/office/spreadsheetml/2009/9/main" objectType="Radio" firstButton="1" fmlaLink="$L$281" lockText="1" noThreeD="1"/>
</file>

<file path=xl/ctrlProps/ctrlProp450.xml><?xml version="1.0" encoding="utf-8"?>
<formControlPr xmlns="http://schemas.microsoft.com/office/spreadsheetml/2009/9/main" objectType="Radio" lockText="1" noThreeD="1"/>
</file>

<file path=xl/ctrlProps/ctrlProp451.xml><?xml version="1.0" encoding="utf-8"?>
<formControlPr xmlns="http://schemas.microsoft.com/office/spreadsheetml/2009/9/main" objectType="Radio" lockText="1" noThreeD="1"/>
</file>

<file path=xl/ctrlProps/ctrlProp452.xml><?xml version="1.0" encoding="utf-8"?>
<formControlPr xmlns="http://schemas.microsoft.com/office/spreadsheetml/2009/9/main" objectType="GBox" noThreeD="1"/>
</file>

<file path=xl/ctrlProps/ctrlProp453.xml><?xml version="1.0" encoding="utf-8"?>
<formControlPr xmlns="http://schemas.microsoft.com/office/spreadsheetml/2009/9/main" objectType="Radio" firstButton="1" fmlaLink="$L$403" lockText="1" noThreeD="1"/>
</file>

<file path=xl/ctrlProps/ctrlProp454.xml><?xml version="1.0" encoding="utf-8"?>
<formControlPr xmlns="http://schemas.microsoft.com/office/spreadsheetml/2009/9/main" objectType="Radio" lockText="1" noThreeD="1"/>
</file>

<file path=xl/ctrlProps/ctrlProp455.xml><?xml version="1.0" encoding="utf-8"?>
<formControlPr xmlns="http://schemas.microsoft.com/office/spreadsheetml/2009/9/main" objectType="Radio" lockText="1" noThreeD="1"/>
</file>

<file path=xl/ctrlProps/ctrlProp456.xml><?xml version="1.0" encoding="utf-8"?>
<formControlPr xmlns="http://schemas.microsoft.com/office/spreadsheetml/2009/9/main" objectType="GBox" noThreeD="1"/>
</file>

<file path=xl/ctrlProps/ctrlProp457.xml><?xml version="1.0" encoding="utf-8"?>
<formControlPr xmlns="http://schemas.microsoft.com/office/spreadsheetml/2009/9/main" objectType="Radio" firstButton="1" fmlaLink="$L$404" lockText="1" noThreeD="1"/>
</file>

<file path=xl/ctrlProps/ctrlProp458.xml><?xml version="1.0" encoding="utf-8"?>
<formControlPr xmlns="http://schemas.microsoft.com/office/spreadsheetml/2009/9/main" objectType="Radio" lockText="1" noThreeD="1"/>
</file>

<file path=xl/ctrlProps/ctrlProp459.xml><?xml version="1.0" encoding="utf-8"?>
<formControlPr xmlns="http://schemas.microsoft.com/office/spreadsheetml/2009/9/main" objectType="Radio" lockText="1" noThreeD="1"/>
</file>

<file path=xl/ctrlProps/ctrlProp46.xml><?xml version="1.0" encoding="utf-8"?>
<formControlPr xmlns="http://schemas.microsoft.com/office/spreadsheetml/2009/9/main" objectType="Radio" lockText="1" noThreeD="1"/>
</file>

<file path=xl/ctrlProps/ctrlProp460.xml><?xml version="1.0" encoding="utf-8"?>
<formControlPr xmlns="http://schemas.microsoft.com/office/spreadsheetml/2009/9/main" objectType="GBox" noThreeD="1"/>
</file>

<file path=xl/ctrlProps/ctrlProp461.xml><?xml version="1.0" encoding="utf-8"?>
<formControlPr xmlns="http://schemas.microsoft.com/office/spreadsheetml/2009/9/main" objectType="Radio" firstButton="1" fmlaLink="$L$405" lockText="1" noThreeD="1"/>
</file>

<file path=xl/ctrlProps/ctrlProp462.xml><?xml version="1.0" encoding="utf-8"?>
<formControlPr xmlns="http://schemas.microsoft.com/office/spreadsheetml/2009/9/main" objectType="Radio" lockText="1" noThreeD="1"/>
</file>

<file path=xl/ctrlProps/ctrlProp463.xml><?xml version="1.0" encoding="utf-8"?>
<formControlPr xmlns="http://schemas.microsoft.com/office/spreadsheetml/2009/9/main" objectType="Radio" lockText="1" noThreeD="1"/>
</file>

<file path=xl/ctrlProps/ctrlProp464.xml><?xml version="1.0" encoding="utf-8"?>
<formControlPr xmlns="http://schemas.microsoft.com/office/spreadsheetml/2009/9/main" objectType="GBox" noThreeD="1"/>
</file>

<file path=xl/ctrlProps/ctrlProp465.xml><?xml version="1.0" encoding="utf-8"?>
<formControlPr xmlns="http://schemas.microsoft.com/office/spreadsheetml/2009/9/main" objectType="Radio" firstButton="1" fmlaLink="$L$407" lockText="1" noThreeD="1"/>
</file>

<file path=xl/ctrlProps/ctrlProp466.xml><?xml version="1.0" encoding="utf-8"?>
<formControlPr xmlns="http://schemas.microsoft.com/office/spreadsheetml/2009/9/main" objectType="Radio" lockText="1" noThreeD="1"/>
</file>

<file path=xl/ctrlProps/ctrlProp467.xml><?xml version="1.0" encoding="utf-8"?>
<formControlPr xmlns="http://schemas.microsoft.com/office/spreadsheetml/2009/9/main" objectType="Radio" lockText="1" noThreeD="1"/>
</file>

<file path=xl/ctrlProps/ctrlProp468.xml><?xml version="1.0" encoding="utf-8"?>
<formControlPr xmlns="http://schemas.microsoft.com/office/spreadsheetml/2009/9/main" objectType="GBox" noThreeD="1"/>
</file>

<file path=xl/ctrlProps/ctrlProp469.xml><?xml version="1.0" encoding="utf-8"?>
<formControlPr xmlns="http://schemas.microsoft.com/office/spreadsheetml/2009/9/main" objectType="Radio" firstButton="1" fmlaLink="$L$409" lockText="1" noThreeD="1"/>
</file>

<file path=xl/ctrlProps/ctrlProp47.xml><?xml version="1.0" encoding="utf-8"?>
<formControlPr xmlns="http://schemas.microsoft.com/office/spreadsheetml/2009/9/main" objectType="Radio" lockText="1" noThreeD="1"/>
</file>

<file path=xl/ctrlProps/ctrlProp470.xml><?xml version="1.0" encoding="utf-8"?>
<formControlPr xmlns="http://schemas.microsoft.com/office/spreadsheetml/2009/9/main" objectType="Radio" lockText="1" noThreeD="1"/>
</file>

<file path=xl/ctrlProps/ctrlProp471.xml><?xml version="1.0" encoding="utf-8"?>
<formControlPr xmlns="http://schemas.microsoft.com/office/spreadsheetml/2009/9/main" objectType="Radio" lockText="1" noThreeD="1"/>
</file>

<file path=xl/ctrlProps/ctrlProp472.xml><?xml version="1.0" encoding="utf-8"?>
<formControlPr xmlns="http://schemas.microsoft.com/office/spreadsheetml/2009/9/main" objectType="GBox" noThreeD="1"/>
</file>

<file path=xl/ctrlProps/ctrlProp473.xml><?xml version="1.0" encoding="utf-8"?>
<formControlPr xmlns="http://schemas.microsoft.com/office/spreadsheetml/2009/9/main" objectType="Radio" firstButton="1" fmlaLink="$L$406" lockText="1" noThreeD="1"/>
</file>

<file path=xl/ctrlProps/ctrlProp474.xml><?xml version="1.0" encoding="utf-8"?>
<formControlPr xmlns="http://schemas.microsoft.com/office/spreadsheetml/2009/9/main" objectType="Radio" lockText="1" noThreeD="1"/>
</file>

<file path=xl/ctrlProps/ctrlProp475.xml><?xml version="1.0" encoding="utf-8"?>
<formControlPr xmlns="http://schemas.microsoft.com/office/spreadsheetml/2009/9/main" objectType="Radio" lockText="1" noThreeD="1"/>
</file>

<file path=xl/ctrlProps/ctrlProp476.xml><?xml version="1.0" encoding="utf-8"?>
<formControlPr xmlns="http://schemas.microsoft.com/office/spreadsheetml/2009/9/main" objectType="GBox" noThreeD="1"/>
</file>

<file path=xl/ctrlProps/ctrlProp477.xml><?xml version="1.0" encoding="utf-8"?>
<formControlPr xmlns="http://schemas.microsoft.com/office/spreadsheetml/2009/9/main" objectType="Radio" firstButton="1" fmlaLink="$L$408" lockText="1" noThreeD="1"/>
</file>

<file path=xl/ctrlProps/ctrlProp478.xml><?xml version="1.0" encoding="utf-8"?>
<formControlPr xmlns="http://schemas.microsoft.com/office/spreadsheetml/2009/9/main" objectType="Radio" lockText="1" noThreeD="1"/>
</file>

<file path=xl/ctrlProps/ctrlProp479.xml><?xml version="1.0" encoding="utf-8"?>
<formControlPr xmlns="http://schemas.microsoft.com/office/spreadsheetml/2009/9/main" objectType="Radio" lockText="1" noThreeD="1"/>
</file>

<file path=xl/ctrlProps/ctrlProp48.xml><?xml version="1.0" encoding="utf-8"?>
<formControlPr xmlns="http://schemas.microsoft.com/office/spreadsheetml/2009/9/main" objectType="GBox" noThreeD="1"/>
</file>

<file path=xl/ctrlProps/ctrlProp480.xml><?xml version="1.0" encoding="utf-8"?>
<formControlPr xmlns="http://schemas.microsoft.com/office/spreadsheetml/2009/9/main" objectType="GBox" noThreeD="1"/>
</file>

<file path=xl/ctrlProps/ctrlProp481.xml><?xml version="1.0" encoding="utf-8"?>
<formControlPr xmlns="http://schemas.microsoft.com/office/spreadsheetml/2009/9/main" objectType="Radio" firstButton="1" fmlaLink="$L$412" lockText="1" noThreeD="1"/>
</file>

<file path=xl/ctrlProps/ctrlProp482.xml><?xml version="1.0" encoding="utf-8"?>
<formControlPr xmlns="http://schemas.microsoft.com/office/spreadsheetml/2009/9/main" objectType="Radio" lockText="1" noThreeD="1"/>
</file>

<file path=xl/ctrlProps/ctrlProp483.xml><?xml version="1.0" encoding="utf-8"?>
<formControlPr xmlns="http://schemas.microsoft.com/office/spreadsheetml/2009/9/main" objectType="Radio" lockText="1" noThreeD="1"/>
</file>

<file path=xl/ctrlProps/ctrlProp484.xml><?xml version="1.0" encoding="utf-8"?>
<formControlPr xmlns="http://schemas.microsoft.com/office/spreadsheetml/2009/9/main" objectType="GBox" noThreeD="1"/>
</file>

<file path=xl/ctrlProps/ctrlProp485.xml><?xml version="1.0" encoding="utf-8"?>
<formControlPr xmlns="http://schemas.microsoft.com/office/spreadsheetml/2009/9/main" objectType="Radio" firstButton="1" fmlaLink="$L$413" lockText="1" noThreeD="1"/>
</file>

<file path=xl/ctrlProps/ctrlProp486.xml><?xml version="1.0" encoding="utf-8"?>
<formControlPr xmlns="http://schemas.microsoft.com/office/spreadsheetml/2009/9/main" objectType="Radio" lockText="1" noThreeD="1"/>
</file>

<file path=xl/ctrlProps/ctrlProp487.xml><?xml version="1.0" encoding="utf-8"?>
<formControlPr xmlns="http://schemas.microsoft.com/office/spreadsheetml/2009/9/main" objectType="Radio" lockText="1" noThreeD="1"/>
</file>

<file path=xl/ctrlProps/ctrlProp488.xml><?xml version="1.0" encoding="utf-8"?>
<formControlPr xmlns="http://schemas.microsoft.com/office/spreadsheetml/2009/9/main" objectType="GBox" noThreeD="1"/>
</file>

<file path=xl/ctrlProps/ctrlProp489.xml><?xml version="1.0" encoding="utf-8"?>
<formControlPr xmlns="http://schemas.microsoft.com/office/spreadsheetml/2009/9/main" objectType="Radio" firstButton="1" fmlaLink="$L$414" lockText="1" noThreeD="1"/>
</file>

<file path=xl/ctrlProps/ctrlProp49.xml><?xml version="1.0" encoding="utf-8"?>
<formControlPr xmlns="http://schemas.microsoft.com/office/spreadsheetml/2009/9/main" objectType="Radio" firstButton="1" fmlaLink="$L$282" lockText="1" noThreeD="1"/>
</file>

<file path=xl/ctrlProps/ctrlProp490.xml><?xml version="1.0" encoding="utf-8"?>
<formControlPr xmlns="http://schemas.microsoft.com/office/spreadsheetml/2009/9/main" objectType="Radio" lockText="1" noThreeD="1"/>
</file>

<file path=xl/ctrlProps/ctrlProp491.xml><?xml version="1.0" encoding="utf-8"?>
<formControlPr xmlns="http://schemas.microsoft.com/office/spreadsheetml/2009/9/main" objectType="Radio" lockText="1" noThreeD="1"/>
</file>

<file path=xl/ctrlProps/ctrlProp492.xml><?xml version="1.0" encoding="utf-8"?>
<formControlPr xmlns="http://schemas.microsoft.com/office/spreadsheetml/2009/9/main" objectType="GBox" noThreeD="1"/>
</file>

<file path=xl/ctrlProps/ctrlProp493.xml><?xml version="1.0" encoding="utf-8"?>
<formControlPr xmlns="http://schemas.microsoft.com/office/spreadsheetml/2009/9/main" objectType="Radio" firstButton="1" fmlaLink="$L$415" lockText="1" noThreeD="1"/>
</file>

<file path=xl/ctrlProps/ctrlProp494.xml><?xml version="1.0" encoding="utf-8"?>
<formControlPr xmlns="http://schemas.microsoft.com/office/spreadsheetml/2009/9/main" objectType="Radio" lockText="1" noThreeD="1"/>
</file>

<file path=xl/ctrlProps/ctrlProp495.xml><?xml version="1.0" encoding="utf-8"?>
<formControlPr xmlns="http://schemas.microsoft.com/office/spreadsheetml/2009/9/main" objectType="Radio" lockText="1" noThreeD="1"/>
</file>

<file path=xl/ctrlProps/ctrlProp496.xml><?xml version="1.0" encoding="utf-8"?>
<formControlPr xmlns="http://schemas.microsoft.com/office/spreadsheetml/2009/9/main" objectType="GBox" noThreeD="1"/>
</file>

<file path=xl/ctrlProps/ctrlProp497.xml><?xml version="1.0" encoding="utf-8"?>
<formControlPr xmlns="http://schemas.microsoft.com/office/spreadsheetml/2009/9/main" objectType="Radio" firstButton="1" fmlaLink="$L$416" lockText="1" noThreeD="1"/>
</file>

<file path=xl/ctrlProps/ctrlProp498.xml><?xml version="1.0" encoding="utf-8"?>
<formControlPr xmlns="http://schemas.microsoft.com/office/spreadsheetml/2009/9/main" objectType="Radio" lockText="1" noThreeD="1"/>
</file>

<file path=xl/ctrlProps/ctrlProp499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firstButton="1" fmlaLink="$L$269" lockText="1" noThreeD="1"/>
</file>

<file path=xl/ctrlProps/ctrlProp50.xml><?xml version="1.0" encoding="utf-8"?>
<formControlPr xmlns="http://schemas.microsoft.com/office/spreadsheetml/2009/9/main" objectType="Radio" lockText="1" noThreeD="1"/>
</file>

<file path=xl/ctrlProps/ctrlProp500.xml><?xml version="1.0" encoding="utf-8"?>
<formControlPr xmlns="http://schemas.microsoft.com/office/spreadsheetml/2009/9/main" objectType="GBox" noThreeD="1"/>
</file>

<file path=xl/ctrlProps/ctrlProp501.xml><?xml version="1.0" encoding="utf-8"?>
<formControlPr xmlns="http://schemas.microsoft.com/office/spreadsheetml/2009/9/main" objectType="Radio" firstButton="1" fmlaLink="$L$417" lockText="1" noThreeD="1"/>
</file>

<file path=xl/ctrlProps/ctrlProp502.xml><?xml version="1.0" encoding="utf-8"?>
<formControlPr xmlns="http://schemas.microsoft.com/office/spreadsheetml/2009/9/main" objectType="Radio" lockText="1" noThreeD="1"/>
</file>

<file path=xl/ctrlProps/ctrlProp503.xml><?xml version="1.0" encoding="utf-8"?>
<formControlPr xmlns="http://schemas.microsoft.com/office/spreadsheetml/2009/9/main" objectType="Radio" lockText="1" noThreeD="1"/>
</file>

<file path=xl/ctrlProps/ctrlProp504.xml><?xml version="1.0" encoding="utf-8"?>
<formControlPr xmlns="http://schemas.microsoft.com/office/spreadsheetml/2009/9/main" objectType="GBox" noThreeD="1"/>
</file>

<file path=xl/ctrlProps/ctrlProp505.xml><?xml version="1.0" encoding="utf-8"?>
<formControlPr xmlns="http://schemas.microsoft.com/office/spreadsheetml/2009/9/main" objectType="Radio" firstButton="1" fmlaLink="$L$419" lockText="1" noThreeD="1"/>
</file>

<file path=xl/ctrlProps/ctrlProp506.xml><?xml version="1.0" encoding="utf-8"?>
<formControlPr xmlns="http://schemas.microsoft.com/office/spreadsheetml/2009/9/main" objectType="Radio" lockText="1" noThreeD="1"/>
</file>

<file path=xl/ctrlProps/ctrlProp507.xml><?xml version="1.0" encoding="utf-8"?>
<formControlPr xmlns="http://schemas.microsoft.com/office/spreadsheetml/2009/9/main" objectType="Radio" lockText="1" noThreeD="1"/>
</file>

<file path=xl/ctrlProps/ctrlProp508.xml><?xml version="1.0" encoding="utf-8"?>
<formControlPr xmlns="http://schemas.microsoft.com/office/spreadsheetml/2009/9/main" objectType="GBox" noThreeD="1"/>
</file>

<file path=xl/ctrlProps/ctrlProp509.xml><?xml version="1.0" encoding="utf-8"?>
<formControlPr xmlns="http://schemas.microsoft.com/office/spreadsheetml/2009/9/main" objectType="Radio" firstButton="1" fmlaLink="$L$421" lockText="1" noThreeD="1"/>
</file>

<file path=xl/ctrlProps/ctrlProp51.xml><?xml version="1.0" encoding="utf-8"?>
<formControlPr xmlns="http://schemas.microsoft.com/office/spreadsheetml/2009/9/main" objectType="Radio" lockText="1" noThreeD="1"/>
</file>

<file path=xl/ctrlProps/ctrlProp510.xml><?xml version="1.0" encoding="utf-8"?>
<formControlPr xmlns="http://schemas.microsoft.com/office/spreadsheetml/2009/9/main" objectType="Radio" lockText="1" noThreeD="1"/>
</file>

<file path=xl/ctrlProps/ctrlProp511.xml><?xml version="1.0" encoding="utf-8"?>
<formControlPr xmlns="http://schemas.microsoft.com/office/spreadsheetml/2009/9/main" objectType="Radio" lockText="1" noThreeD="1"/>
</file>

<file path=xl/ctrlProps/ctrlProp512.xml><?xml version="1.0" encoding="utf-8"?>
<formControlPr xmlns="http://schemas.microsoft.com/office/spreadsheetml/2009/9/main" objectType="GBox" noThreeD="1"/>
</file>

<file path=xl/ctrlProps/ctrlProp513.xml><?xml version="1.0" encoding="utf-8"?>
<formControlPr xmlns="http://schemas.microsoft.com/office/spreadsheetml/2009/9/main" objectType="Radio" firstButton="1" fmlaLink="$L$418" lockText="1" noThreeD="1"/>
</file>

<file path=xl/ctrlProps/ctrlProp514.xml><?xml version="1.0" encoding="utf-8"?>
<formControlPr xmlns="http://schemas.microsoft.com/office/spreadsheetml/2009/9/main" objectType="Radio" lockText="1" noThreeD="1"/>
</file>

<file path=xl/ctrlProps/ctrlProp515.xml><?xml version="1.0" encoding="utf-8"?>
<formControlPr xmlns="http://schemas.microsoft.com/office/spreadsheetml/2009/9/main" objectType="Radio" lockText="1" noThreeD="1"/>
</file>

<file path=xl/ctrlProps/ctrlProp516.xml><?xml version="1.0" encoding="utf-8"?>
<formControlPr xmlns="http://schemas.microsoft.com/office/spreadsheetml/2009/9/main" objectType="GBox" noThreeD="1"/>
</file>

<file path=xl/ctrlProps/ctrlProp517.xml><?xml version="1.0" encoding="utf-8"?>
<formControlPr xmlns="http://schemas.microsoft.com/office/spreadsheetml/2009/9/main" objectType="Radio" firstButton="1" fmlaLink="$L$420" lockText="1" noThreeD="1"/>
</file>

<file path=xl/ctrlProps/ctrlProp518.xml><?xml version="1.0" encoding="utf-8"?>
<formControlPr xmlns="http://schemas.microsoft.com/office/spreadsheetml/2009/9/main" objectType="Radio" lockText="1" noThreeD="1"/>
</file>

<file path=xl/ctrlProps/ctrlProp519.xml><?xml version="1.0" encoding="utf-8"?>
<formControlPr xmlns="http://schemas.microsoft.com/office/spreadsheetml/2009/9/main" objectType="Radio" lockText="1" noThreeD="1"/>
</file>

<file path=xl/ctrlProps/ctrlProp52.xml><?xml version="1.0" encoding="utf-8"?>
<formControlPr xmlns="http://schemas.microsoft.com/office/spreadsheetml/2009/9/main" objectType="GBox" noThreeD="1"/>
</file>

<file path=xl/ctrlProps/ctrlProp520.xml><?xml version="1.0" encoding="utf-8"?>
<formControlPr xmlns="http://schemas.microsoft.com/office/spreadsheetml/2009/9/main" objectType="GBox" noThreeD="1"/>
</file>

<file path=xl/ctrlProps/ctrlProp521.xml><?xml version="1.0" encoding="utf-8"?>
<formControlPr xmlns="http://schemas.microsoft.com/office/spreadsheetml/2009/9/main" objectType="Radio" firstButton="1" fmlaLink="$L$424" lockText="1" noThreeD="1"/>
</file>

<file path=xl/ctrlProps/ctrlProp522.xml><?xml version="1.0" encoding="utf-8"?>
<formControlPr xmlns="http://schemas.microsoft.com/office/spreadsheetml/2009/9/main" objectType="Radio" lockText="1" noThreeD="1"/>
</file>

<file path=xl/ctrlProps/ctrlProp523.xml><?xml version="1.0" encoding="utf-8"?>
<formControlPr xmlns="http://schemas.microsoft.com/office/spreadsheetml/2009/9/main" objectType="Radio" lockText="1" noThreeD="1"/>
</file>

<file path=xl/ctrlProps/ctrlProp524.xml><?xml version="1.0" encoding="utf-8"?>
<formControlPr xmlns="http://schemas.microsoft.com/office/spreadsheetml/2009/9/main" objectType="GBox" noThreeD="1"/>
</file>

<file path=xl/ctrlProps/ctrlProp525.xml><?xml version="1.0" encoding="utf-8"?>
<formControlPr xmlns="http://schemas.microsoft.com/office/spreadsheetml/2009/9/main" objectType="Radio" firstButton="1" fmlaLink="$L$425" lockText="1" noThreeD="1"/>
</file>

<file path=xl/ctrlProps/ctrlProp526.xml><?xml version="1.0" encoding="utf-8"?>
<formControlPr xmlns="http://schemas.microsoft.com/office/spreadsheetml/2009/9/main" objectType="Radio" lockText="1" noThreeD="1"/>
</file>

<file path=xl/ctrlProps/ctrlProp527.xml><?xml version="1.0" encoding="utf-8"?>
<formControlPr xmlns="http://schemas.microsoft.com/office/spreadsheetml/2009/9/main" objectType="Radio" lockText="1" noThreeD="1"/>
</file>

<file path=xl/ctrlProps/ctrlProp528.xml><?xml version="1.0" encoding="utf-8"?>
<formControlPr xmlns="http://schemas.microsoft.com/office/spreadsheetml/2009/9/main" objectType="GBox" noThreeD="1"/>
</file>

<file path=xl/ctrlProps/ctrlProp529.xml><?xml version="1.0" encoding="utf-8"?>
<formControlPr xmlns="http://schemas.microsoft.com/office/spreadsheetml/2009/9/main" objectType="Radio" firstButton="1" fmlaLink="$L$426" lockText="1" noThreeD="1"/>
</file>

<file path=xl/ctrlProps/ctrlProp53.xml><?xml version="1.0" encoding="utf-8"?>
<formControlPr xmlns="http://schemas.microsoft.com/office/spreadsheetml/2009/9/main" objectType="Radio" firstButton="1" fmlaLink="$L$283" lockText="1" noThreeD="1"/>
</file>

<file path=xl/ctrlProps/ctrlProp530.xml><?xml version="1.0" encoding="utf-8"?>
<formControlPr xmlns="http://schemas.microsoft.com/office/spreadsheetml/2009/9/main" objectType="Radio" lockText="1" noThreeD="1"/>
</file>

<file path=xl/ctrlProps/ctrlProp531.xml><?xml version="1.0" encoding="utf-8"?>
<formControlPr xmlns="http://schemas.microsoft.com/office/spreadsheetml/2009/9/main" objectType="Radio" lockText="1" noThreeD="1"/>
</file>

<file path=xl/ctrlProps/ctrlProp532.xml><?xml version="1.0" encoding="utf-8"?>
<formControlPr xmlns="http://schemas.microsoft.com/office/spreadsheetml/2009/9/main" objectType="GBox" noThreeD="1"/>
</file>

<file path=xl/ctrlProps/ctrlProp533.xml><?xml version="1.0" encoding="utf-8"?>
<formControlPr xmlns="http://schemas.microsoft.com/office/spreadsheetml/2009/9/main" objectType="Radio" firstButton="1" fmlaLink="$L$427" lockText="1" noThreeD="1"/>
</file>

<file path=xl/ctrlProps/ctrlProp534.xml><?xml version="1.0" encoding="utf-8"?>
<formControlPr xmlns="http://schemas.microsoft.com/office/spreadsheetml/2009/9/main" objectType="Radio" lockText="1" noThreeD="1"/>
</file>

<file path=xl/ctrlProps/ctrlProp535.xml><?xml version="1.0" encoding="utf-8"?>
<formControlPr xmlns="http://schemas.microsoft.com/office/spreadsheetml/2009/9/main" objectType="Radio" lockText="1" noThreeD="1"/>
</file>

<file path=xl/ctrlProps/ctrlProp536.xml><?xml version="1.0" encoding="utf-8"?>
<formControlPr xmlns="http://schemas.microsoft.com/office/spreadsheetml/2009/9/main" objectType="GBox" noThreeD="1"/>
</file>

<file path=xl/ctrlProps/ctrlProp537.xml><?xml version="1.0" encoding="utf-8"?>
<formControlPr xmlns="http://schemas.microsoft.com/office/spreadsheetml/2009/9/main" objectType="Radio" firstButton="1" fmlaLink="$L$428" lockText="1" noThreeD="1"/>
</file>

<file path=xl/ctrlProps/ctrlProp538.xml><?xml version="1.0" encoding="utf-8"?>
<formControlPr xmlns="http://schemas.microsoft.com/office/spreadsheetml/2009/9/main" objectType="Radio" lockText="1" noThreeD="1"/>
</file>

<file path=xl/ctrlProps/ctrlProp539.xml><?xml version="1.0" encoding="utf-8"?>
<formControlPr xmlns="http://schemas.microsoft.com/office/spreadsheetml/2009/9/main" objectType="Radio" lockText="1" noThreeD="1"/>
</file>

<file path=xl/ctrlProps/ctrlProp54.xml><?xml version="1.0" encoding="utf-8"?>
<formControlPr xmlns="http://schemas.microsoft.com/office/spreadsheetml/2009/9/main" objectType="Radio" lockText="1" noThreeD="1"/>
</file>

<file path=xl/ctrlProps/ctrlProp540.xml><?xml version="1.0" encoding="utf-8"?>
<formControlPr xmlns="http://schemas.microsoft.com/office/spreadsheetml/2009/9/main" objectType="GBox" noThreeD="1"/>
</file>

<file path=xl/ctrlProps/ctrlProp541.xml><?xml version="1.0" encoding="utf-8"?>
<formControlPr xmlns="http://schemas.microsoft.com/office/spreadsheetml/2009/9/main" objectType="Radio" firstButton="1" fmlaLink="$L$429" lockText="1" noThreeD="1"/>
</file>

<file path=xl/ctrlProps/ctrlProp542.xml><?xml version="1.0" encoding="utf-8"?>
<formControlPr xmlns="http://schemas.microsoft.com/office/spreadsheetml/2009/9/main" objectType="Radio" lockText="1" noThreeD="1"/>
</file>

<file path=xl/ctrlProps/ctrlProp543.xml><?xml version="1.0" encoding="utf-8"?>
<formControlPr xmlns="http://schemas.microsoft.com/office/spreadsheetml/2009/9/main" objectType="Radio" lockText="1" noThreeD="1"/>
</file>

<file path=xl/ctrlProps/ctrlProp544.xml><?xml version="1.0" encoding="utf-8"?>
<formControlPr xmlns="http://schemas.microsoft.com/office/spreadsheetml/2009/9/main" objectType="GBox" noThreeD="1"/>
</file>

<file path=xl/ctrlProps/ctrlProp545.xml><?xml version="1.0" encoding="utf-8"?>
<formControlPr xmlns="http://schemas.microsoft.com/office/spreadsheetml/2009/9/main" objectType="Radio" firstButton="1" fmlaLink="$L$431" lockText="1" noThreeD="1"/>
</file>

<file path=xl/ctrlProps/ctrlProp546.xml><?xml version="1.0" encoding="utf-8"?>
<formControlPr xmlns="http://schemas.microsoft.com/office/spreadsheetml/2009/9/main" objectType="Radio" lockText="1" noThreeD="1"/>
</file>

<file path=xl/ctrlProps/ctrlProp547.xml><?xml version="1.0" encoding="utf-8"?>
<formControlPr xmlns="http://schemas.microsoft.com/office/spreadsheetml/2009/9/main" objectType="Radio" lockText="1" noThreeD="1"/>
</file>

<file path=xl/ctrlProps/ctrlProp548.xml><?xml version="1.0" encoding="utf-8"?>
<formControlPr xmlns="http://schemas.microsoft.com/office/spreadsheetml/2009/9/main" objectType="GBox" noThreeD="1"/>
</file>

<file path=xl/ctrlProps/ctrlProp549.xml><?xml version="1.0" encoding="utf-8"?>
<formControlPr xmlns="http://schemas.microsoft.com/office/spreadsheetml/2009/9/main" objectType="Radio" firstButton="1" fmlaLink="$L$433" lockText="1" noThreeD="1"/>
</file>

<file path=xl/ctrlProps/ctrlProp55.xml><?xml version="1.0" encoding="utf-8"?>
<formControlPr xmlns="http://schemas.microsoft.com/office/spreadsheetml/2009/9/main" objectType="Radio" lockText="1" noThreeD="1"/>
</file>

<file path=xl/ctrlProps/ctrlProp550.xml><?xml version="1.0" encoding="utf-8"?>
<formControlPr xmlns="http://schemas.microsoft.com/office/spreadsheetml/2009/9/main" objectType="Radio" lockText="1" noThreeD="1"/>
</file>

<file path=xl/ctrlProps/ctrlProp551.xml><?xml version="1.0" encoding="utf-8"?>
<formControlPr xmlns="http://schemas.microsoft.com/office/spreadsheetml/2009/9/main" objectType="Radio" lockText="1" noThreeD="1"/>
</file>

<file path=xl/ctrlProps/ctrlProp552.xml><?xml version="1.0" encoding="utf-8"?>
<formControlPr xmlns="http://schemas.microsoft.com/office/spreadsheetml/2009/9/main" objectType="GBox" noThreeD="1"/>
</file>

<file path=xl/ctrlProps/ctrlProp553.xml><?xml version="1.0" encoding="utf-8"?>
<formControlPr xmlns="http://schemas.microsoft.com/office/spreadsheetml/2009/9/main" objectType="Radio" firstButton="1" fmlaLink="$L$430" lockText="1" noThreeD="1"/>
</file>

<file path=xl/ctrlProps/ctrlProp554.xml><?xml version="1.0" encoding="utf-8"?>
<formControlPr xmlns="http://schemas.microsoft.com/office/spreadsheetml/2009/9/main" objectType="Radio" lockText="1" noThreeD="1"/>
</file>

<file path=xl/ctrlProps/ctrlProp555.xml><?xml version="1.0" encoding="utf-8"?>
<formControlPr xmlns="http://schemas.microsoft.com/office/spreadsheetml/2009/9/main" objectType="Radio" lockText="1" noThreeD="1"/>
</file>

<file path=xl/ctrlProps/ctrlProp556.xml><?xml version="1.0" encoding="utf-8"?>
<formControlPr xmlns="http://schemas.microsoft.com/office/spreadsheetml/2009/9/main" objectType="GBox" noThreeD="1"/>
</file>

<file path=xl/ctrlProps/ctrlProp557.xml><?xml version="1.0" encoding="utf-8"?>
<formControlPr xmlns="http://schemas.microsoft.com/office/spreadsheetml/2009/9/main" objectType="Radio" firstButton="1" fmlaLink="$L$432" lockText="1" noThreeD="1"/>
</file>

<file path=xl/ctrlProps/ctrlProp558.xml><?xml version="1.0" encoding="utf-8"?>
<formControlPr xmlns="http://schemas.microsoft.com/office/spreadsheetml/2009/9/main" objectType="Radio" lockText="1" noThreeD="1"/>
</file>

<file path=xl/ctrlProps/ctrlProp559.xml><?xml version="1.0" encoding="utf-8"?>
<formControlPr xmlns="http://schemas.microsoft.com/office/spreadsheetml/2009/9/main" objectType="Radio" lockText="1" noThreeD="1"/>
</file>

<file path=xl/ctrlProps/ctrlProp56.xml><?xml version="1.0" encoding="utf-8"?>
<formControlPr xmlns="http://schemas.microsoft.com/office/spreadsheetml/2009/9/main" objectType="GBox" noThreeD="1"/>
</file>

<file path=xl/ctrlProps/ctrlProp560.xml><?xml version="1.0" encoding="utf-8"?>
<formControlPr xmlns="http://schemas.microsoft.com/office/spreadsheetml/2009/9/main" objectType="GBox" noThreeD="1"/>
</file>

<file path=xl/ctrlProps/ctrlProp561.xml><?xml version="1.0" encoding="utf-8"?>
<formControlPr xmlns="http://schemas.microsoft.com/office/spreadsheetml/2009/9/main" objectType="Radio" firstButton="1" fmlaLink="$L$436" lockText="1" noThreeD="1"/>
</file>

<file path=xl/ctrlProps/ctrlProp562.xml><?xml version="1.0" encoding="utf-8"?>
<formControlPr xmlns="http://schemas.microsoft.com/office/spreadsheetml/2009/9/main" objectType="Radio" lockText="1" noThreeD="1"/>
</file>

<file path=xl/ctrlProps/ctrlProp563.xml><?xml version="1.0" encoding="utf-8"?>
<formControlPr xmlns="http://schemas.microsoft.com/office/spreadsheetml/2009/9/main" objectType="Radio" lockText="1" noThreeD="1"/>
</file>

<file path=xl/ctrlProps/ctrlProp564.xml><?xml version="1.0" encoding="utf-8"?>
<formControlPr xmlns="http://schemas.microsoft.com/office/spreadsheetml/2009/9/main" objectType="GBox" noThreeD="1"/>
</file>

<file path=xl/ctrlProps/ctrlProp565.xml><?xml version="1.0" encoding="utf-8"?>
<formControlPr xmlns="http://schemas.microsoft.com/office/spreadsheetml/2009/9/main" objectType="Radio" firstButton="1" fmlaLink="$L$437" lockText="1" noThreeD="1"/>
</file>

<file path=xl/ctrlProps/ctrlProp566.xml><?xml version="1.0" encoding="utf-8"?>
<formControlPr xmlns="http://schemas.microsoft.com/office/spreadsheetml/2009/9/main" objectType="Radio" lockText="1" noThreeD="1"/>
</file>

<file path=xl/ctrlProps/ctrlProp567.xml><?xml version="1.0" encoding="utf-8"?>
<formControlPr xmlns="http://schemas.microsoft.com/office/spreadsheetml/2009/9/main" objectType="Radio" lockText="1" noThreeD="1"/>
</file>

<file path=xl/ctrlProps/ctrlProp568.xml><?xml version="1.0" encoding="utf-8"?>
<formControlPr xmlns="http://schemas.microsoft.com/office/spreadsheetml/2009/9/main" objectType="GBox" noThreeD="1"/>
</file>

<file path=xl/ctrlProps/ctrlProp569.xml><?xml version="1.0" encoding="utf-8"?>
<formControlPr xmlns="http://schemas.microsoft.com/office/spreadsheetml/2009/9/main" objectType="Radio" firstButton="1" fmlaLink="$L$438" lockText="1" noThreeD="1"/>
</file>

<file path=xl/ctrlProps/ctrlProp57.xml><?xml version="1.0" encoding="utf-8"?>
<formControlPr xmlns="http://schemas.microsoft.com/office/spreadsheetml/2009/9/main" objectType="Radio" firstButton="1" fmlaLink="$L$284" lockText="1" noThreeD="1"/>
</file>

<file path=xl/ctrlProps/ctrlProp570.xml><?xml version="1.0" encoding="utf-8"?>
<formControlPr xmlns="http://schemas.microsoft.com/office/spreadsheetml/2009/9/main" objectType="Radio" lockText="1" noThreeD="1"/>
</file>

<file path=xl/ctrlProps/ctrlProp571.xml><?xml version="1.0" encoding="utf-8"?>
<formControlPr xmlns="http://schemas.microsoft.com/office/spreadsheetml/2009/9/main" objectType="Radio" lockText="1" noThreeD="1"/>
</file>

<file path=xl/ctrlProps/ctrlProp572.xml><?xml version="1.0" encoding="utf-8"?>
<formControlPr xmlns="http://schemas.microsoft.com/office/spreadsheetml/2009/9/main" objectType="GBox" noThreeD="1"/>
</file>

<file path=xl/ctrlProps/ctrlProp573.xml><?xml version="1.0" encoding="utf-8"?>
<formControlPr xmlns="http://schemas.microsoft.com/office/spreadsheetml/2009/9/main" objectType="Radio" firstButton="1" fmlaLink="$L$439" lockText="1" noThreeD="1"/>
</file>

<file path=xl/ctrlProps/ctrlProp574.xml><?xml version="1.0" encoding="utf-8"?>
<formControlPr xmlns="http://schemas.microsoft.com/office/spreadsheetml/2009/9/main" objectType="Radio" lockText="1" noThreeD="1"/>
</file>

<file path=xl/ctrlProps/ctrlProp575.xml><?xml version="1.0" encoding="utf-8"?>
<formControlPr xmlns="http://schemas.microsoft.com/office/spreadsheetml/2009/9/main" objectType="Radio" lockText="1" noThreeD="1"/>
</file>

<file path=xl/ctrlProps/ctrlProp576.xml><?xml version="1.0" encoding="utf-8"?>
<formControlPr xmlns="http://schemas.microsoft.com/office/spreadsheetml/2009/9/main" objectType="GBox" noThreeD="1"/>
</file>

<file path=xl/ctrlProps/ctrlProp577.xml><?xml version="1.0" encoding="utf-8"?>
<formControlPr xmlns="http://schemas.microsoft.com/office/spreadsheetml/2009/9/main" objectType="Radio" firstButton="1" fmlaLink="$L$440" lockText="1" noThreeD="1"/>
</file>

<file path=xl/ctrlProps/ctrlProp578.xml><?xml version="1.0" encoding="utf-8"?>
<formControlPr xmlns="http://schemas.microsoft.com/office/spreadsheetml/2009/9/main" objectType="Radio" lockText="1" noThreeD="1"/>
</file>

<file path=xl/ctrlProps/ctrlProp579.xml><?xml version="1.0" encoding="utf-8"?>
<formControlPr xmlns="http://schemas.microsoft.com/office/spreadsheetml/2009/9/main" objectType="Radio" lockText="1" noThreeD="1"/>
</file>

<file path=xl/ctrlProps/ctrlProp58.xml><?xml version="1.0" encoding="utf-8"?>
<formControlPr xmlns="http://schemas.microsoft.com/office/spreadsheetml/2009/9/main" objectType="Radio" lockText="1" noThreeD="1"/>
</file>

<file path=xl/ctrlProps/ctrlProp580.xml><?xml version="1.0" encoding="utf-8"?>
<formControlPr xmlns="http://schemas.microsoft.com/office/spreadsheetml/2009/9/main" objectType="GBox" noThreeD="1"/>
</file>

<file path=xl/ctrlProps/ctrlProp581.xml><?xml version="1.0" encoding="utf-8"?>
<formControlPr xmlns="http://schemas.microsoft.com/office/spreadsheetml/2009/9/main" objectType="Radio" firstButton="1" fmlaLink="$L$441" lockText="1" noThreeD="1"/>
</file>

<file path=xl/ctrlProps/ctrlProp582.xml><?xml version="1.0" encoding="utf-8"?>
<formControlPr xmlns="http://schemas.microsoft.com/office/spreadsheetml/2009/9/main" objectType="Radio" lockText="1" noThreeD="1"/>
</file>

<file path=xl/ctrlProps/ctrlProp583.xml><?xml version="1.0" encoding="utf-8"?>
<formControlPr xmlns="http://schemas.microsoft.com/office/spreadsheetml/2009/9/main" objectType="Radio" lockText="1" noThreeD="1"/>
</file>

<file path=xl/ctrlProps/ctrlProp584.xml><?xml version="1.0" encoding="utf-8"?>
<formControlPr xmlns="http://schemas.microsoft.com/office/spreadsheetml/2009/9/main" objectType="GBox" noThreeD="1"/>
</file>

<file path=xl/ctrlProps/ctrlProp585.xml><?xml version="1.0" encoding="utf-8"?>
<formControlPr xmlns="http://schemas.microsoft.com/office/spreadsheetml/2009/9/main" objectType="Radio" firstButton="1" fmlaLink="$L$443" lockText="1" noThreeD="1"/>
</file>

<file path=xl/ctrlProps/ctrlProp586.xml><?xml version="1.0" encoding="utf-8"?>
<formControlPr xmlns="http://schemas.microsoft.com/office/spreadsheetml/2009/9/main" objectType="Radio" lockText="1" noThreeD="1"/>
</file>

<file path=xl/ctrlProps/ctrlProp587.xml><?xml version="1.0" encoding="utf-8"?>
<formControlPr xmlns="http://schemas.microsoft.com/office/spreadsheetml/2009/9/main" objectType="Radio" lockText="1" noThreeD="1"/>
</file>

<file path=xl/ctrlProps/ctrlProp588.xml><?xml version="1.0" encoding="utf-8"?>
<formControlPr xmlns="http://schemas.microsoft.com/office/spreadsheetml/2009/9/main" objectType="GBox" noThreeD="1"/>
</file>

<file path=xl/ctrlProps/ctrlProp589.xml><?xml version="1.0" encoding="utf-8"?>
<formControlPr xmlns="http://schemas.microsoft.com/office/spreadsheetml/2009/9/main" objectType="Radio" firstButton="1" fmlaLink="$L$445" lockText="1" noThreeD="1"/>
</file>

<file path=xl/ctrlProps/ctrlProp59.xml><?xml version="1.0" encoding="utf-8"?>
<formControlPr xmlns="http://schemas.microsoft.com/office/spreadsheetml/2009/9/main" objectType="Radio" lockText="1" noThreeD="1"/>
</file>

<file path=xl/ctrlProps/ctrlProp590.xml><?xml version="1.0" encoding="utf-8"?>
<formControlPr xmlns="http://schemas.microsoft.com/office/spreadsheetml/2009/9/main" objectType="Radio" lockText="1" noThreeD="1"/>
</file>

<file path=xl/ctrlProps/ctrlProp591.xml><?xml version="1.0" encoding="utf-8"?>
<formControlPr xmlns="http://schemas.microsoft.com/office/spreadsheetml/2009/9/main" objectType="Radio" lockText="1" noThreeD="1"/>
</file>

<file path=xl/ctrlProps/ctrlProp592.xml><?xml version="1.0" encoding="utf-8"?>
<formControlPr xmlns="http://schemas.microsoft.com/office/spreadsheetml/2009/9/main" objectType="GBox" noThreeD="1"/>
</file>

<file path=xl/ctrlProps/ctrlProp593.xml><?xml version="1.0" encoding="utf-8"?>
<formControlPr xmlns="http://schemas.microsoft.com/office/spreadsheetml/2009/9/main" objectType="Radio" firstButton="1" fmlaLink="$L$442" lockText="1" noThreeD="1"/>
</file>

<file path=xl/ctrlProps/ctrlProp594.xml><?xml version="1.0" encoding="utf-8"?>
<formControlPr xmlns="http://schemas.microsoft.com/office/spreadsheetml/2009/9/main" objectType="Radio" lockText="1" noThreeD="1"/>
</file>

<file path=xl/ctrlProps/ctrlProp595.xml><?xml version="1.0" encoding="utf-8"?>
<formControlPr xmlns="http://schemas.microsoft.com/office/spreadsheetml/2009/9/main" objectType="Radio" lockText="1" noThreeD="1"/>
</file>

<file path=xl/ctrlProps/ctrlProp596.xml><?xml version="1.0" encoding="utf-8"?>
<formControlPr xmlns="http://schemas.microsoft.com/office/spreadsheetml/2009/9/main" objectType="GBox" noThreeD="1"/>
</file>

<file path=xl/ctrlProps/ctrlProp597.xml><?xml version="1.0" encoding="utf-8"?>
<formControlPr xmlns="http://schemas.microsoft.com/office/spreadsheetml/2009/9/main" objectType="Radio" firstButton="1" fmlaLink="$L$444" lockText="1" noThreeD="1"/>
</file>

<file path=xl/ctrlProps/ctrlProp598.xml><?xml version="1.0" encoding="utf-8"?>
<formControlPr xmlns="http://schemas.microsoft.com/office/spreadsheetml/2009/9/main" objectType="Radio" lockText="1" noThreeD="1"/>
</file>

<file path=xl/ctrlProps/ctrlProp599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60.xml><?xml version="1.0" encoding="utf-8"?>
<formControlPr xmlns="http://schemas.microsoft.com/office/spreadsheetml/2009/9/main" objectType="GBox" noThreeD="1"/>
</file>

<file path=xl/ctrlProps/ctrlProp600.xml><?xml version="1.0" encoding="utf-8"?>
<formControlPr xmlns="http://schemas.microsoft.com/office/spreadsheetml/2009/9/main" objectType="GBox" noThreeD="1"/>
</file>

<file path=xl/ctrlProps/ctrlProp601.xml><?xml version="1.0" encoding="utf-8"?>
<formControlPr xmlns="http://schemas.microsoft.com/office/spreadsheetml/2009/9/main" objectType="Radio" firstButton="1" fmlaLink="$L$448" lockText="1" noThreeD="1"/>
</file>

<file path=xl/ctrlProps/ctrlProp602.xml><?xml version="1.0" encoding="utf-8"?>
<formControlPr xmlns="http://schemas.microsoft.com/office/spreadsheetml/2009/9/main" objectType="Radio" lockText="1" noThreeD="1"/>
</file>

<file path=xl/ctrlProps/ctrlProp603.xml><?xml version="1.0" encoding="utf-8"?>
<formControlPr xmlns="http://schemas.microsoft.com/office/spreadsheetml/2009/9/main" objectType="Radio" lockText="1" noThreeD="1"/>
</file>

<file path=xl/ctrlProps/ctrlProp604.xml><?xml version="1.0" encoding="utf-8"?>
<formControlPr xmlns="http://schemas.microsoft.com/office/spreadsheetml/2009/9/main" objectType="GBox" noThreeD="1"/>
</file>

<file path=xl/ctrlProps/ctrlProp605.xml><?xml version="1.0" encoding="utf-8"?>
<formControlPr xmlns="http://schemas.microsoft.com/office/spreadsheetml/2009/9/main" objectType="Radio" firstButton="1" fmlaLink="$L$449" lockText="1" noThreeD="1"/>
</file>

<file path=xl/ctrlProps/ctrlProp606.xml><?xml version="1.0" encoding="utf-8"?>
<formControlPr xmlns="http://schemas.microsoft.com/office/spreadsheetml/2009/9/main" objectType="Radio" lockText="1" noThreeD="1"/>
</file>

<file path=xl/ctrlProps/ctrlProp607.xml><?xml version="1.0" encoding="utf-8"?>
<formControlPr xmlns="http://schemas.microsoft.com/office/spreadsheetml/2009/9/main" objectType="Radio" lockText="1" noThreeD="1"/>
</file>

<file path=xl/ctrlProps/ctrlProp608.xml><?xml version="1.0" encoding="utf-8"?>
<formControlPr xmlns="http://schemas.microsoft.com/office/spreadsheetml/2009/9/main" objectType="GBox" noThreeD="1"/>
</file>

<file path=xl/ctrlProps/ctrlProp609.xml><?xml version="1.0" encoding="utf-8"?>
<formControlPr xmlns="http://schemas.microsoft.com/office/spreadsheetml/2009/9/main" objectType="Radio" firstButton="1" fmlaLink="$L$450" lockText="1" noThreeD="1"/>
</file>

<file path=xl/ctrlProps/ctrlProp61.xml><?xml version="1.0" encoding="utf-8"?>
<formControlPr xmlns="http://schemas.microsoft.com/office/spreadsheetml/2009/9/main" objectType="Radio" firstButton="1" fmlaLink="$L$285" lockText="1" noThreeD="1"/>
</file>

<file path=xl/ctrlProps/ctrlProp610.xml><?xml version="1.0" encoding="utf-8"?>
<formControlPr xmlns="http://schemas.microsoft.com/office/spreadsheetml/2009/9/main" objectType="Radio" lockText="1" noThreeD="1"/>
</file>

<file path=xl/ctrlProps/ctrlProp611.xml><?xml version="1.0" encoding="utf-8"?>
<formControlPr xmlns="http://schemas.microsoft.com/office/spreadsheetml/2009/9/main" objectType="Radio" lockText="1" noThreeD="1"/>
</file>

<file path=xl/ctrlProps/ctrlProp612.xml><?xml version="1.0" encoding="utf-8"?>
<formControlPr xmlns="http://schemas.microsoft.com/office/spreadsheetml/2009/9/main" objectType="GBox" noThreeD="1"/>
</file>

<file path=xl/ctrlProps/ctrlProp613.xml><?xml version="1.0" encoding="utf-8"?>
<formControlPr xmlns="http://schemas.microsoft.com/office/spreadsheetml/2009/9/main" objectType="Radio" firstButton="1" fmlaLink="$L$451" lockText="1" noThreeD="1"/>
</file>

<file path=xl/ctrlProps/ctrlProp614.xml><?xml version="1.0" encoding="utf-8"?>
<formControlPr xmlns="http://schemas.microsoft.com/office/spreadsheetml/2009/9/main" objectType="Radio" lockText="1" noThreeD="1"/>
</file>

<file path=xl/ctrlProps/ctrlProp615.xml><?xml version="1.0" encoding="utf-8"?>
<formControlPr xmlns="http://schemas.microsoft.com/office/spreadsheetml/2009/9/main" objectType="Radio" lockText="1" noThreeD="1"/>
</file>

<file path=xl/ctrlProps/ctrlProp616.xml><?xml version="1.0" encoding="utf-8"?>
<formControlPr xmlns="http://schemas.microsoft.com/office/spreadsheetml/2009/9/main" objectType="GBox" noThreeD="1"/>
</file>

<file path=xl/ctrlProps/ctrlProp617.xml><?xml version="1.0" encoding="utf-8"?>
<formControlPr xmlns="http://schemas.microsoft.com/office/spreadsheetml/2009/9/main" objectType="Radio" firstButton="1" fmlaLink="$L$452" lockText="1" noThreeD="1"/>
</file>

<file path=xl/ctrlProps/ctrlProp618.xml><?xml version="1.0" encoding="utf-8"?>
<formControlPr xmlns="http://schemas.microsoft.com/office/spreadsheetml/2009/9/main" objectType="Radio" lockText="1" noThreeD="1"/>
</file>

<file path=xl/ctrlProps/ctrlProp619.xml><?xml version="1.0" encoding="utf-8"?>
<formControlPr xmlns="http://schemas.microsoft.com/office/spreadsheetml/2009/9/main" objectType="Radio" lockText="1" noThreeD="1"/>
</file>

<file path=xl/ctrlProps/ctrlProp62.xml><?xml version="1.0" encoding="utf-8"?>
<formControlPr xmlns="http://schemas.microsoft.com/office/spreadsheetml/2009/9/main" objectType="Radio" lockText="1" noThreeD="1"/>
</file>

<file path=xl/ctrlProps/ctrlProp620.xml><?xml version="1.0" encoding="utf-8"?>
<formControlPr xmlns="http://schemas.microsoft.com/office/spreadsheetml/2009/9/main" objectType="GBox" noThreeD="1"/>
</file>

<file path=xl/ctrlProps/ctrlProp621.xml><?xml version="1.0" encoding="utf-8"?>
<formControlPr xmlns="http://schemas.microsoft.com/office/spreadsheetml/2009/9/main" objectType="Radio" firstButton="1" fmlaLink="$L$453" lockText="1" noThreeD="1"/>
</file>

<file path=xl/ctrlProps/ctrlProp622.xml><?xml version="1.0" encoding="utf-8"?>
<formControlPr xmlns="http://schemas.microsoft.com/office/spreadsheetml/2009/9/main" objectType="Radio" lockText="1" noThreeD="1"/>
</file>

<file path=xl/ctrlProps/ctrlProp623.xml><?xml version="1.0" encoding="utf-8"?>
<formControlPr xmlns="http://schemas.microsoft.com/office/spreadsheetml/2009/9/main" objectType="Radio" lockText="1" noThreeD="1"/>
</file>

<file path=xl/ctrlProps/ctrlProp624.xml><?xml version="1.0" encoding="utf-8"?>
<formControlPr xmlns="http://schemas.microsoft.com/office/spreadsheetml/2009/9/main" objectType="GBox" noThreeD="1"/>
</file>

<file path=xl/ctrlProps/ctrlProp625.xml><?xml version="1.0" encoding="utf-8"?>
<formControlPr xmlns="http://schemas.microsoft.com/office/spreadsheetml/2009/9/main" objectType="Radio" firstButton="1" fmlaLink="$L$455" lockText="1" noThreeD="1"/>
</file>

<file path=xl/ctrlProps/ctrlProp626.xml><?xml version="1.0" encoding="utf-8"?>
<formControlPr xmlns="http://schemas.microsoft.com/office/spreadsheetml/2009/9/main" objectType="Radio" lockText="1" noThreeD="1"/>
</file>

<file path=xl/ctrlProps/ctrlProp627.xml><?xml version="1.0" encoding="utf-8"?>
<formControlPr xmlns="http://schemas.microsoft.com/office/spreadsheetml/2009/9/main" objectType="Radio" lockText="1" noThreeD="1"/>
</file>

<file path=xl/ctrlProps/ctrlProp628.xml><?xml version="1.0" encoding="utf-8"?>
<formControlPr xmlns="http://schemas.microsoft.com/office/spreadsheetml/2009/9/main" objectType="GBox" noThreeD="1"/>
</file>

<file path=xl/ctrlProps/ctrlProp629.xml><?xml version="1.0" encoding="utf-8"?>
<formControlPr xmlns="http://schemas.microsoft.com/office/spreadsheetml/2009/9/main" objectType="Radio" firstButton="1" fmlaLink="$L$457" lockText="1" noThreeD="1"/>
</file>

<file path=xl/ctrlProps/ctrlProp63.xml><?xml version="1.0" encoding="utf-8"?>
<formControlPr xmlns="http://schemas.microsoft.com/office/spreadsheetml/2009/9/main" objectType="Radio" lockText="1" noThreeD="1"/>
</file>

<file path=xl/ctrlProps/ctrlProp630.xml><?xml version="1.0" encoding="utf-8"?>
<formControlPr xmlns="http://schemas.microsoft.com/office/spreadsheetml/2009/9/main" objectType="Radio" lockText="1" noThreeD="1"/>
</file>

<file path=xl/ctrlProps/ctrlProp631.xml><?xml version="1.0" encoding="utf-8"?>
<formControlPr xmlns="http://schemas.microsoft.com/office/spreadsheetml/2009/9/main" objectType="Radio" lockText="1" noThreeD="1"/>
</file>

<file path=xl/ctrlProps/ctrlProp632.xml><?xml version="1.0" encoding="utf-8"?>
<formControlPr xmlns="http://schemas.microsoft.com/office/spreadsheetml/2009/9/main" objectType="GBox" noThreeD="1"/>
</file>

<file path=xl/ctrlProps/ctrlProp633.xml><?xml version="1.0" encoding="utf-8"?>
<formControlPr xmlns="http://schemas.microsoft.com/office/spreadsheetml/2009/9/main" objectType="Radio" firstButton="1" fmlaLink="$L$454" lockText="1" noThreeD="1"/>
</file>

<file path=xl/ctrlProps/ctrlProp634.xml><?xml version="1.0" encoding="utf-8"?>
<formControlPr xmlns="http://schemas.microsoft.com/office/spreadsheetml/2009/9/main" objectType="Radio" lockText="1" noThreeD="1"/>
</file>

<file path=xl/ctrlProps/ctrlProp635.xml><?xml version="1.0" encoding="utf-8"?>
<formControlPr xmlns="http://schemas.microsoft.com/office/spreadsheetml/2009/9/main" objectType="Radio" lockText="1" noThreeD="1"/>
</file>

<file path=xl/ctrlProps/ctrlProp636.xml><?xml version="1.0" encoding="utf-8"?>
<formControlPr xmlns="http://schemas.microsoft.com/office/spreadsheetml/2009/9/main" objectType="GBox" noThreeD="1"/>
</file>

<file path=xl/ctrlProps/ctrlProp637.xml><?xml version="1.0" encoding="utf-8"?>
<formControlPr xmlns="http://schemas.microsoft.com/office/spreadsheetml/2009/9/main" objectType="Radio" firstButton="1" fmlaLink="$L$456" lockText="1" noThreeD="1"/>
</file>

<file path=xl/ctrlProps/ctrlProp638.xml><?xml version="1.0" encoding="utf-8"?>
<formControlPr xmlns="http://schemas.microsoft.com/office/spreadsheetml/2009/9/main" objectType="Radio" lockText="1" noThreeD="1"/>
</file>

<file path=xl/ctrlProps/ctrlProp639.xml><?xml version="1.0" encoding="utf-8"?>
<formControlPr xmlns="http://schemas.microsoft.com/office/spreadsheetml/2009/9/main" objectType="Radio" lockText="1" noThreeD="1"/>
</file>

<file path=xl/ctrlProps/ctrlProp64.xml><?xml version="1.0" encoding="utf-8"?>
<formControlPr xmlns="http://schemas.microsoft.com/office/spreadsheetml/2009/9/main" objectType="GBox" noThreeD="1"/>
</file>

<file path=xl/ctrlProps/ctrlProp640.xml><?xml version="1.0" encoding="utf-8"?>
<formControlPr xmlns="http://schemas.microsoft.com/office/spreadsheetml/2009/9/main" objectType="GBox" noThreeD="1"/>
</file>

<file path=xl/ctrlProps/ctrlProp641.xml><?xml version="1.0" encoding="utf-8"?>
<formControlPr xmlns="http://schemas.microsoft.com/office/spreadsheetml/2009/9/main" objectType="Button" lockText="1"/>
</file>

<file path=xl/ctrlProps/ctrlProp642.xml><?xml version="1.0" encoding="utf-8"?>
<formControlPr xmlns="http://schemas.microsoft.com/office/spreadsheetml/2009/9/main" objectType="Button" lockText="1"/>
</file>

<file path=xl/ctrlProps/ctrlProp643.xml><?xml version="1.0" encoding="utf-8"?>
<formControlPr xmlns="http://schemas.microsoft.com/office/spreadsheetml/2009/9/main" objectType="Button" lockText="1"/>
</file>

<file path=xl/ctrlProps/ctrlProp644.xml><?xml version="1.0" encoding="utf-8"?>
<formControlPr xmlns="http://schemas.microsoft.com/office/spreadsheetml/2009/9/main" objectType="Button" lockText="1"/>
</file>

<file path=xl/ctrlProps/ctrlProp645.xml><?xml version="1.0" encoding="utf-8"?>
<formControlPr xmlns="http://schemas.microsoft.com/office/spreadsheetml/2009/9/main" objectType="Button" lockText="1"/>
</file>

<file path=xl/ctrlProps/ctrlProp646.xml><?xml version="1.0" encoding="utf-8"?>
<formControlPr xmlns="http://schemas.microsoft.com/office/spreadsheetml/2009/9/main" objectType="Button" lockText="1"/>
</file>

<file path=xl/ctrlProps/ctrlProp647.xml><?xml version="1.0" encoding="utf-8"?>
<formControlPr xmlns="http://schemas.microsoft.com/office/spreadsheetml/2009/9/main" objectType="Button" lockText="1"/>
</file>

<file path=xl/ctrlProps/ctrlProp648.xml><?xml version="1.0" encoding="utf-8"?>
<formControlPr xmlns="http://schemas.microsoft.com/office/spreadsheetml/2009/9/main" objectType="Button" lockText="1"/>
</file>

<file path=xl/ctrlProps/ctrlProp649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Radio" firstButton="1" fmlaLink="$L$287" lockText="1" noThreeD="1"/>
</file>

<file path=xl/ctrlProps/ctrlProp650.xml><?xml version="1.0" encoding="utf-8"?>
<formControlPr xmlns="http://schemas.microsoft.com/office/spreadsheetml/2009/9/main" objectType="Button" lockText="1"/>
</file>

<file path=xl/ctrlProps/ctrlProp651.xml><?xml version="1.0" encoding="utf-8"?>
<formControlPr xmlns="http://schemas.microsoft.com/office/spreadsheetml/2009/9/main" objectType="Button" lockText="1"/>
</file>

<file path=xl/ctrlProps/ctrlProp652.xml><?xml version="1.0" encoding="utf-8"?>
<formControlPr xmlns="http://schemas.microsoft.com/office/spreadsheetml/2009/9/main" objectType="Button" lockText="1"/>
</file>

<file path=xl/ctrlProps/ctrlProp653.xml><?xml version="1.0" encoding="utf-8"?>
<formControlPr xmlns="http://schemas.microsoft.com/office/spreadsheetml/2009/9/main" objectType="Button" lockText="1"/>
</file>

<file path=xl/ctrlProps/ctrlProp654.xml><?xml version="1.0" encoding="utf-8"?>
<formControlPr xmlns="http://schemas.microsoft.com/office/spreadsheetml/2009/9/main" objectType="Button" lockText="1"/>
</file>

<file path=xl/ctrlProps/ctrlProp655.xml><?xml version="1.0" encoding="utf-8"?>
<formControlPr xmlns="http://schemas.microsoft.com/office/spreadsheetml/2009/9/main" objectType="Button" lockText="1"/>
</file>

<file path=xl/ctrlProps/ctrlProp656.xml><?xml version="1.0" encoding="utf-8"?>
<formControlPr xmlns="http://schemas.microsoft.com/office/spreadsheetml/2009/9/main" objectType="Button" lockText="1"/>
</file>

<file path=xl/ctrlProps/ctrlProp657.xml><?xml version="1.0" encoding="utf-8"?>
<formControlPr xmlns="http://schemas.microsoft.com/office/spreadsheetml/2009/9/main" objectType="Button" lockText="1"/>
</file>

<file path=xl/ctrlProps/ctrlProp658.xml><?xml version="1.0" encoding="utf-8"?>
<formControlPr xmlns="http://schemas.microsoft.com/office/spreadsheetml/2009/9/main" objectType="Button" lockText="1"/>
</file>

<file path=xl/ctrlProps/ctrlProp659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Radio" lockText="1" noThreeD="1"/>
</file>

<file path=xl/ctrlProps/ctrlProp660.xml><?xml version="1.0" encoding="utf-8"?>
<formControlPr xmlns="http://schemas.microsoft.com/office/spreadsheetml/2009/9/main" objectType="Button" lockText="1"/>
</file>

<file path=xl/ctrlProps/ctrlProp661.xml><?xml version="1.0" encoding="utf-8"?>
<formControlPr xmlns="http://schemas.microsoft.com/office/spreadsheetml/2009/9/main" objectType="Button" lockText="1"/>
</file>

<file path=xl/ctrlProps/ctrlProp662.xml><?xml version="1.0" encoding="utf-8"?>
<formControlPr xmlns="http://schemas.microsoft.com/office/spreadsheetml/2009/9/main" objectType="Button" lockText="1"/>
</file>

<file path=xl/ctrlProps/ctrlProp663.xml><?xml version="1.0" encoding="utf-8"?>
<formControlPr xmlns="http://schemas.microsoft.com/office/spreadsheetml/2009/9/main" objectType="Button" lockText="1"/>
</file>

<file path=xl/ctrlProps/ctrlProp664.xml><?xml version="1.0" encoding="utf-8"?>
<formControlPr xmlns="http://schemas.microsoft.com/office/spreadsheetml/2009/9/main" objectType="Button" lockText="1"/>
</file>

<file path=xl/ctrlProps/ctrlProp665.xml><?xml version="1.0" encoding="utf-8"?>
<formControlPr xmlns="http://schemas.microsoft.com/office/spreadsheetml/2009/9/main" objectType="Button" lockText="1"/>
</file>

<file path=xl/ctrlProps/ctrlProp666.xml><?xml version="1.0" encoding="utf-8"?>
<formControlPr xmlns="http://schemas.microsoft.com/office/spreadsheetml/2009/9/main" objectType="Button" lockText="1"/>
</file>

<file path=xl/ctrlProps/ctrlProp667.xml><?xml version="1.0" encoding="utf-8"?>
<formControlPr xmlns="http://schemas.microsoft.com/office/spreadsheetml/2009/9/main" objectType="Button" lockText="1"/>
</file>

<file path=xl/ctrlProps/ctrlProp668.xml><?xml version="1.0" encoding="utf-8"?>
<formControlPr xmlns="http://schemas.microsoft.com/office/spreadsheetml/2009/9/main" objectType="Button" lockText="1"/>
</file>

<file path=xl/ctrlProps/ctrlProp669.xml><?xml version="1.0" encoding="utf-8"?>
<formControlPr xmlns="http://schemas.microsoft.com/office/spreadsheetml/2009/9/main" objectType="Radio" firstButton="1" fmlaLink="$L$268" lockText="1" noThreeD="1"/>
</file>

<file path=xl/ctrlProps/ctrlProp67.xml><?xml version="1.0" encoding="utf-8"?>
<formControlPr xmlns="http://schemas.microsoft.com/office/spreadsheetml/2009/9/main" objectType="Radio" checked="Checked" lockText="1" noThreeD="1"/>
</file>

<file path=xl/ctrlProps/ctrlProp670.xml><?xml version="1.0" encoding="utf-8"?>
<formControlPr xmlns="http://schemas.microsoft.com/office/spreadsheetml/2009/9/main" objectType="Radio" lockText="1" noThreeD="1"/>
</file>

<file path=xl/ctrlProps/ctrlProp671.xml><?xml version="1.0" encoding="utf-8"?>
<formControlPr xmlns="http://schemas.microsoft.com/office/spreadsheetml/2009/9/main" objectType="Radio" lockText="1" noThreeD="1"/>
</file>

<file path=xl/ctrlProps/ctrlProp672.xml><?xml version="1.0" encoding="utf-8"?>
<formControlPr xmlns="http://schemas.microsoft.com/office/spreadsheetml/2009/9/main" objectType="GBox" noThreeD="1"/>
</file>

<file path=xl/ctrlProps/ctrlProp673.xml><?xml version="1.0" encoding="utf-8"?>
<formControlPr xmlns="http://schemas.microsoft.com/office/spreadsheetml/2009/9/main" objectType="Radio" firstButton="1" fmlaLink="$L$269" lockText="1" noThreeD="1"/>
</file>

<file path=xl/ctrlProps/ctrlProp674.xml><?xml version="1.0" encoding="utf-8"?>
<formControlPr xmlns="http://schemas.microsoft.com/office/spreadsheetml/2009/9/main" objectType="Radio" lockText="1" noThreeD="1"/>
</file>

<file path=xl/ctrlProps/ctrlProp675.xml><?xml version="1.0" encoding="utf-8"?>
<formControlPr xmlns="http://schemas.microsoft.com/office/spreadsheetml/2009/9/main" objectType="Radio" lockText="1" noThreeD="1"/>
</file>

<file path=xl/ctrlProps/ctrlProp676.xml><?xml version="1.0" encoding="utf-8"?>
<formControlPr xmlns="http://schemas.microsoft.com/office/spreadsheetml/2009/9/main" objectType="GBox" noThreeD="1"/>
</file>

<file path=xl/ctrlProps/ctrlProp677.xml><?xml version="1.0" encoding="utf-8"?>
<formControlPr xmlns="http://schemas.microsoft.com/office/spreadsheetml/2009/9/main" objectType="Radio" firstButton="1" fmlaLink="$L$270" lockText="1" noThreeD="1"/>
</file>

<file path=xl/ctrlProps/ctrlProp678.xml><?xml version="1.0" encoding="utf-8"?>
<formControlPr xmlns="http://schemas.microsoft.com/office/spreadsheetml/2009/9/main" objectType="Radio" lockText="1" noThreeD="1"/>
</file>

<file path=xl/ctrlProps/ctrlProp679.xml><?xml version="1.0" encoding="utf-8"?>
<formControlPr xmlns="http://schemas.microsoft.com/office/spreadsheetml/2009/9/main" objectType="Radio" lockText="1" noThreeD="1"/>
</file>

<file path=xl/ctrlProps/ctrlProp68.xml><?xml version="1.0" encoding="utf-8"?>
<formControlPr xmlns="http://schemas.microsoft.com/office/spreadsheetml/2009/9/main" objectType="GBox" noThreeD="1"/>
</file>

<file path=xl/ctrlProps/ctrlProp680.xml><?xml version="1.0" encoding="utf-8"?>
<formControlPr xmlns="http://schemas.microsoft.com/office/spreadsheetml/2009/9/main" objectType="GBox" noThreeD="1"/>
</file>

<file path=xl/ctrlProps/ctrlProp681.xml><?xml version="1.0" encoding="utf-8"?>
<formControlPr xmlns="http://schemas.microsoft.com/office/spreadsheetml/2009/9/main" objectType="Radio" firstButton="1" fmlaLink="$L$271" lockText="1" noThreeD="1"/>
</file>

<file path=xl/ctrlProps/ctrlProp682.xml><?xml version="1.0" encoding="utf-8"?>
<formControlPr xmlns="http://schemas.microsoft.com/office/spreadsheetml/2009/9/main" objectType="Radio" lockText="1" noThreeD="1"/>
</file>

<file path=xl/ctrlProps/ctrlProp683.xml><?xml version="1.0" encoding="utf-8"?>
<formControlPr xmlns="http://schemas.microsoft.com/office/spreadsheetml/2009/9/main" objectType="Radio" lockText="1" noThreeD="1"/>
</file>

<file path=xl/ctrlProps/ctrlProp684.xml><?xml version="1.0" encoding="utf-8"?>
<formControlPr xmlns="http://schemas.microsoft.com/office/spreadsheetml/2009/9/main" objectType="GBox" noThreeD="1"/>
</file>

<file path=xl/ctrlProps/ctrlProp685.xml><?xml version="1.0" encoding="utf-8"?>
<formControlPr xmlns="http://schemas.microsoft.com/office/spreadsheetml/2009/9/main" objectType="Radio" firstButton="1" fmlaLink="$L$272" lockText="1" noThreeD="1"/>
</file>

<file path=xl/ctrlProps/ctrlProp686.xml><?xml version="1.0" encoding="utf-8"?>
<formControlPr xmlns="http://schemas.microsoft.com/office/spreadsheetml/2009/9/main" objectType="Radio" lockText="1" noThreeD="1"/>
</file>

<file path=xl/ctrlProps/ctrlProp687.xml><?xml version="1.0" encoding="utf-8"?>
<formControlPr xmlns="http://schemas.microsoft.com/office/spreadsheetml/2009/9/main" objectType="Radio" lockText="1" noThreeD="1"/>
</file>

<file path=xl/ctrlProps/ctrlProp688.xml><?xml version="1.0" encoding="utf-8"?>
<formControlPr xmlns="http://schemas.microsoft.com/office/spreadsheetml/2009/9/main" objectType="GBox" noThreeD="1"/>
</file>

<file path=xl/ctrlProps/ctrlProp689.xml><?xml version="1.0" encoding="utf-8"?>
<formControlPr xmlns="http://schemas.microsoft.com/office/spreadsheetml/2009/9/main" objectType="Radio" firstButton="1" fmlaLink="$L$273" lockText="1" noThreeD="1"/>
</file>

<file path=xl/ctrlProps/ctrlProp69.xml><?xml version="1.0" encoding="utf-8"?>
<formControlPr xmlns="http://schemas.microsoft.com/office/spreadsheetml/2009/9/main" objectType="Radio" firstButton="1" fmlaLink="$L$289" lockText="1" noThreeD="1"/>
</file>

<file path=xl/ctrlProps/ctrlProp690.xml><?xml version="1.0" encoding="utf-8"?>
<formControlPr xmlns="http://schemas.microsoft.com/office/spreadsheetml/2009/9/main" objectType="Radio" lockText="1" noThreeD="1"/>
</file>

<file path=xl/ctrlProps/ctrlProp691.xml><?xml version="1.0" encoding="utf-8"?>
<formControlPr xmlns="http://schemas.microsoft.com/office/spreadsheetml/2009/9/main" objectType="Radio" lockText="1" noThreeD="1"/>
</file>

<file path=xl/ctrlProps/ctrlProp692.xml><?xml version="1.0" encoding="utf-8"?>
<formControlPr xmlns="http://schemas.microsoft.com/office/spreadsheetml/2009/9/main" objectType="GBox" noThreeD="1"/>
</file>

<file path=xl/ctrlProps/ctrlProp693.xml><?xml version="1.0" encoding="utf-8"?>
<formControlPr xmlns="http://schemas.microsoft.com/office/spreadsheetml/2009/9/main" objectType="Radio" firstButton="1" fmlaLink="$L$275" lockText="1" noThreeD="1"/>
</file>

<file path=xl/ctrlProps/ctrlProp694.xml><?xml version="1.0" encoding="utf-8"?>
<formControlPr xmlns="http://schemas.microsoft.com/office/spreadsheetml/2009/9/main" objectType="Radio" lockText="1" noThreeD="1"/>
</file>

<file path=xl/ctrlProps/ctrlProp695.xml><?xml version="1.0" encoding="utf-8"?>
<formControlPr xmlns="http://schemas.microsoft.com/office/spreadsheetml/2009/9/main" objectType="Radio" lockText="1" noThreeD="1"/>
</file>

<file path=xl/ctrlProps/ctrlProp696.xml><?xml version="1.0" encoding="utf-8"?>
<formControlPr xmlns="http://schemas.microsoft.com/office/spreadsheetml/2009/9/main" objectType="GBox" noThreeD="1"/>
</file>

<file path=xl/ctrlProps/ctrlProp697.xml><?xml version="1.0" encoding="utf-8"?>
<formControlPr xmlns="http://schemas.microsoft.com/office/spreadsheetml/2009/9/main" objectType="Radio" firstButton="1" fmlaLink="$L$277" lockText="1" noThreeD="1"/>
</file>

<file path=xl/ctrlProps/ctrlProp698.xml><?xml version="1.0" encoding="utf-8"?>
<formControlPr xmlns="http://schemas.microsoft.com/office/spreadsheetml/2009/9/main" objectType="Radio" lockText="1" noThreeD="1"/>
</file>

<file path=xl/ctrlProps/ctrlProp699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Radio" lockText="1" noThreeD="1"/>
</file>

<file path=xl/ctrlProps/ctrlProp70.xml><?xml version="1.0" encoding="utf-8"?>
<formControlPr xmlns="http://schemas.microsoft.com/office/spreadsheetml/2009/9/main" objectType="Radio" lockText="1" noThreeD="1"/>
</file>

<file path=xl/ctrlProps/ctrlProp700.xml><?xml version="1.0" encoding="utf-8"?>
<formControlPr xmlns="http://schemas.microsoft.com/office/spreadsheetml/2009/9/main" objectType="GBox" noThreeD="1"/>
</file>

<file path=xl/ctrlProps/ctrlProp701.xml><?xml version="1.0" encoding="utf-8"?>
<formControlPr xmlns="http://schemas.microsoft.com/office/spreadsheetml/2009/9/main" objectType="Radio" firstButton="1" fmlaLink="$L$274" lockText="1" noThreeD="1"/>
</file>

<file path=xl/ctrlProps/ctrlProp702.xml><?xml version="1.0" encoding="utf-8"?>
<formControlPr xmlns="http://schemas.microsoft.com/office/spreadsheetml/2009/9/main" objectType="Radio" lockText="1" noThreeD="1"/>
</file>

<file path=xl/ctrlProps/ctrlProp703.xml><?xml version="1.0" encoding="utf-8"?>
<formControlPr xmlns="http://schemas.microsoft.com/office/spreadsheetml/2009/9/main" objectType="Radio" lockText="1" noThreeD="1"/>
</file>

<file path=xl/ctrlProps/ctrlProp704.xml><?xml version="1.0" encoding="utf-8"?>
<formControlPr xmlns="http://schemas.microsoft.com/office/spreadsheetml/2009/9/main" objectType="GBox" noThreeD="1"/>
</file>

<file path=xl/ctrlProps/ctrlProp705.xml><?xml version="1.0" encoding="utf-8"?>
<formControlPr xmlns="http://schemas.microsoft.com/office/spreadsheetml/2009/9/main" objectType="Radio" firstButton="1" fmlaLink="$L$276" lockText="1" noThreeD="1"/>
</file>

<file path=xl/ctrlProps/ctrlProp706.xml><?xml version="1.0" encoding="utf-8"?>
<formControlPr xmlns="http://schemas.microsoft.com/office/spreadsheetml/2009/9/main" objectType="Radio" lockText="1" noThreeD="1"/>
</file>

<file path=xl/ctrlProps/ctrlProp707.xml><?xml version="1.0" encoding="utf-8"?>
<formControlPr xmlns="http://schemas.microsoft.com/office/spreadsheetml/2009/9/main" objectType="Radio" lockText="1" noThreeD="1"/>
</file>

<file path=xl/ctrlProps/ctrlProp708.xml><?xml version="1.0" encoding="utf-8"?>
<formControlPr xmlns="http://schemas.microsoft.com/office/spreadsheetml/2009/9/main" objectType="GBox" noThreeD="1"/>
</file>

<file path=xl/ctrlProps/ctrlProp709.xml><?xml version="1.0" encoding="utf-8"?>
<formControlPr xmlns="http://schemas.microsoft.com/office/spreadsheetml/2009/9/main" objectType="Radio" firstButton="1" fmlaLink="$L$268" lockText="1" noThreeD="1"/>
</file>

<file path=xl/ctrlProps/ctrlProp71.xml><?xml version="1.0" encoding="utf-8"?>
<formControlPr xmlns="http://schemas.microsoft.com/office/spreadsheetml/2009/9/main" objectType="Radio" lockText="1" noThreeD="1"/>
</file>

<file path=xl/ctrlProps/ctrlProp710.xml><?xml version="1.0" encoding="utf-8"?>
<formControlPr xmlns="http://schemas.microsoft.com/office/spreadsheetml/2009/9/main" objectType="Radio" lockText="1" noThreeD="1"/>
</file>

<file path=xl/ctrlProps/ctrlProp711.xml><?xml version="1.0" encoding="utf-8"?>
<formControlPr xmlns="http://schemas.microsoft.com/office/spreadsheetml/2009/9/main" objectType="Radio" lockText="1" noThreeD="1"/>
</file>

<file path=xl/ctrlProps/ctrlProp712.xml><?xml version="1.0" encoding="utf-8"?>
<formControlPr xmlns="http://schemas.microsoft.com/office/spreadsheetml/2009/9/main" objectType="GBox" noThreeD="1"/>
</file>

<file path=xl/ctrlProps/ctrlProp713.xml><?xml version="1.0" encoding="utf-8"?>
<formControlPr xmlns="http://schemas.microsoft.com/office/spreadsheetml/2009/9/main" objectType="Radio" firstButton="1" fmlaLink="$L$269" lockText="1" noThreeD="1"/>
</file>

<file path=xl/ctrlProps/ctrlProp714.xml><?xml version="1.0" encoding="utf-8"?>
<formControlPr xmlns="http://schemas.microsoft.com/office/spreadsheetml/2009/9/main" objectType="Radio" lockText="1" noThreeD="1"/>
</file>

<file path=xl/ctrlProps/ctrlProp715.xml><?xml version="1.0" encoding="utf-8"?>
<formControlPr xmlns="http://schemas.microsoft.com/office/spreadsheetml/2009/9/main" objectType="Radio" lockText="1" noThreeD="1"/>
</file>

<file path=xl/ctrlProps/ctrlProp716.xml><?xml version="1.0" encoding="utf-8"?>
<formControlPr xmlns="http://schemas.microsoft.com/office/spreadsheetml/2009/9/main" objectType="GBox" noThreeD="1"/>
</file>

<file path=xl/ctrlProps/ctrlProp717.xml><?xml version="1.0" encoding="utf-8"?>
<formControlPr xmlns="http://schemas.microsoft.com/office/spreadsheetml/2009/9/main" objectType="Radio" firstButton="1" fmlaLink="$L$270" lockText="1" noThreeD="1"/>
</file>

<file path=xl/ctrlProps/ctrlProp718.xml><?xml version="1.0" encoding="utf-8"?>
<formControlPr xmlns="http://schemas.microsoft.com/office/spreadsheetml/2009/9/main" objectType="Radio" lockText="1" noThreeD="1"/>
</file>

<file path=xl/ctrlProps/ctrlProp719.xml><?xml version="1.0" encoding="utf-8"?>
<formControlPr xmlns="http://schemas.microsoft.com/office/spreadsheetml/2009/9/main" objectType="Radio" lockText="1" noThreeD="1"/>
</file>

<file path=xl/ctrlProps/ctrlProp72.xml><?xml version="1.0" encoding="utf-8"?>
<formControlPr xmlns="http://schemas.microsoft.com/office/spreadsheetml/2009/9/main" objectType="GBox" noThreeD="1"/>
</file>

<file path=xl/ctrlProps/ctrlProp720.xml><?xml version="1.0" encoding="utf-8"?>
<formControlPr xmlns="http://schemas.microsoft.com/office/spreadsheetml/2009/9/main" objectType="GBox" noThreeD="1"/>
</file>

<file path=xl/ctrlProps/ctrlProp721.xml><?xml version="1.0" encoding="utf-8"?>
<formControlPr xmlns="http://schemas.microsoft.com/office/spreadsheetml/2009/9/main" objectType="Radio" firstButton="1" fmlaLink="$L$271" lockText="1" noThreeD="1"/>
</file>

<file path=xl/ctrlProps/ctrlProp722.xml><?xml version="1.0" encoding="utf-8"?>
<formControlPr xmlns="http://schemas.microsoft.com/office/spreadsheetml/2009/9/main" objectType="Radio" lockText="1" noThreeD="1"/>
</file>

<file path=xl/ctrlProps/ctrlProp723.xml><?xml version="1.0" encoding="utf-8"?>
<formControlPr xmlns="http://schemas.microsoft.com/office/spreadsheetml/2009/9/main" objectType="Radio" lockText="1" noThreeD="1"/>
</file>

<file path=xl/ctrlProps/ctrlProp724.xml><?xml version="1.0" encoding="utf-8"?>
<formControlPr xmlns="http://schemas.microsoft.com/office/spreadsheetml/2009/9/main" objectType="GBox" noThreeD="1"/>
</file>

<file path=xl/ctrlProps/ctrlProp725.xml><?xml version="1.0" encoding="utf-8"?>
<formControlPr xmlns="http://schemas.microsoft.com/office/spreadsheetml/2009/9/main" objectType="Radio" firstButton="1" fmlaLink="$L$272" lockText="1" noThreeD="1"/>
</file>

<file path=xl/ctrlProps/ctrlProp726.xml><?xml version="1.0" encoding="utf-8"?>
<formControlPr xmlns="http://schemas.microsoft.com/office/spreadsheetml/2009/9/main" objectType="Radio" lockText="1" noThreeD="1"/>
</file>

<file path=xl/ctrlProps/ctrlProp727.xml><?xml version="1.0" encoding="utf-8"?>
<formControlPr xmlns="http://schemas.microsoft.com/office/spreadsheetml/2009/9/main" objectType="Radio" lockText="1" noThreeD="1"/>
</file>

<file path=xl/ctrlProps/ctrlProp728.xml><?xml version="1.0" encoding="utf-8"?>
<formControlPr xmlns="http://schemas.microsoft.com/office/spreadsheetml/2009/9/main" objectType="GBox" noThreeD="1"/>
</file>

<file path=xl/ctrlProps/ctrlProp729.xml><?xml version="1.0" encoding="utf-8"?>
<formControlPr xmlns="http://schemas.microsoft.com/office/spreadsheetml/2009/9/main" objectType="Radio" firstButton="1" fmlaLink="$L$273" lockText="1" noThreeD="1"/>
</file>

<file path=xl/ctrlProps/ctrlProp73.xml><?xml version="1.0" encoding="utf-8"?>
<formControlPr xmlns="http://schemas.microsoft.com/office/spreadsheetml/2009/9/main" objectType="Radio" firstButton="1" fmlaLink="$L$286" lockText="1" noThreeD="1"/>
</file>

<file path=xl/ctrlProps/ctrlProp730.xml><?xml version="1.0" encoding="utf-8"?>
<formControlPr xmlns="http://schemas.microsoft.com/office/spreadsheetml/2009/9/main" objectType="Radio" lockText="1" noThreeD="1"/>
</file>

<file path=xl/ctrlProps/ctrlProp731.xml><?xml version="1.0" encoding="utf-8"?>
<formControlPr xmlns="http://schemas.microsoft.com/office/spreadsheetml/2009/9/main" objectType="Radio" lockText="1" noThreeD="1"/>
</file>

<file path=xl/ctrlProps/ctrlProp732.xml><?xml version="1.0" encoding="utf-8"?>
<formControlPr xmlns="http://schemas.microsoft.com/office/spreadsheetml/2009/9/main" objectType="GBox" noThreeD="1"/>
</file>

<file path=xl/ctrlProps/ctrlProp733.xml><?xml version="1.0" encoding="utf-8"?>
<formControlPr xmlns="http://schemas.microsoft.com/office/spreadsheetml/2009/9/main" objectType="Radio" firstButton="1" fmlaLink="$L$275" lockText="1" noThreeD="1"/>
</file>

<file path=xl/ctrlProps/ctrlProp734.xml><?xml version="1.0" encoding="utf-8"?>
<formControlPr xmlns="http://schemas.microsoft.com/office/spreadsheetml/2009/9/main" objectType="Radio" lockText="1" noThreeD="1"/>
</file>

<file path=xl/ctrlProps/ctrlProp735.xml><?xml version="1.0" encoding="utf-8"?>
<formControlPr xmlns="http://schemas.microsoft.com/office/spreadsheetml/2009/9/main" objectType="Radio" lockText="1" noThreeD="1"/>
</file>

<file path=xl/ctrlProps/ctrlProp736.xml><?xml version="1.0" encoding="utf-8"?>
<formControlPr xmlns="http://schemas.microsoft.com/office/spreadsheetml/2009/9/main" objectType="GBox" noThreeD="1"/>
</file>

<file path=xl/ctrlProps/ctrlProp737.xml><?xml version="1.0" encoding="utf-8"?>
<formControlPr xmlns="http://schemas.microsoft.com/office/spreadsheetml/2009/9/main" objectType="Radio" firstButton="1" fmlaLink="$L$277" lockText="1" noThreeD="1"/>
</file>

<file path=xl/ctrlProps/ctrlProp738.xml><?xml version="1.0" encoding="utf-8"?>
<formControlPr xmlns="http://schemas.microsoft.com/office/spreadsheetml/2009/9/main" objectType="Radio" lockText="1" noThreeD="1"/>
</file>

<file path=xl/ctrlProps/ctrlProp739.xml><?xml version="1.0" encoding="utf-8"?>
<formControlPr xmlns="http://schemas.microsoft.com/office/spreadsheetml/2009/9/main" objectType="Radio" lockText="1" noThreeD="1"/>
</file>

<file path=xl/ctrlProps/ctrlProp74.xml><?xml version="1.0" encoding="utf-8"?>
<formControlPr xmlns="http://schemas.microsoft.com/office/spreadsheetml/2009/9/main" objectType="Radio" checked="Checked" lockText="1" noThreeD="1"/>
</file>

<file path=xl/ctrlProps/ctrlProp740.xml><?xml version="1.0" encoding="utf-8"?>
<formControlPr xmlns="http://schemas.microsoft.com/office/spreadsheetml/2009/9/main" objectType="GBox" noThreeD="1"/>
</file>

<file path=xl/ctrlProps/ctrlProp741.xml><?xml version="1.0" encoding="utf-8"?>
<formControlPr xmlns="http://schemas.microsoft.com/office/spreadsheetml/2009/9/main" objectType="Radio" firstButton="1" fmlaLink="$L$274" lockText="1" noThreeD="1"/>
</file>

<file path=xl/ctrlProps/ctrlProp742.xml><?xml version="1.0" encoding="utf-8"?>
<formControlPr xmlns="http://schemas.microsoft.com/office/spreadsheetml/2009/9/main" objectType="Radio" lockText="1" noThreeD="1"/>
</file>

<file path=xl/ctrlProps/ctrlProp743.xml><?xml version="1.0" encoding="utf-8"?>
<formControlPr xmlns="http://schemas.microsoft.com/office/spreadsheetml/2009/9/main" objectType="Radio" lockText="1" noThreeD="1"/>
</file>

<file path=xl/ctrlProps/ctrlProp744.xml><?xml version="1.0" encoding="utf-8"?>
<formControlPr xmlns="http://schemas.microsoft.com/office/spreadsheetml/2009/9/main" objectType="GBox" noThreeD="1"/>
</file>

<file path=xl/ctrlProps/ctrlProp745.xml><?xml version="1.0" encoding="utf-8"?>
<formControlPr xmlns="http://schemas.microsoft.com/office/spreadsheetml/2009/9/main" objectType="Radio" firstButton="1" fmlaLink="$L$276" lockText="1" noThreeD="1"/>
</file>

<file path=xl/ctrlProps/ctrlProp746.xml><?xml version="1.0" encoding="utf-8"?>
<formControlPr xmlns="http://schemas.microsoft.com/office/spreadsheetml/2009/9/main" objectType="Radio" lockText="1" noThreeD="1"/>
</file>

<file path=xl/ctrlProps/ctrlProp747.xml><?xml version="1.0" encoding="utf-8"?>
<formControlPr xmlns="http://schemas.microsoft.com/office/spreadsheetml/2009/9/main" objectType="Radio" lockText="1" noThreeD="1"/>
</file>

<file path=xl/ctrlProps/ctrlProp748.xml><?xml version="1.0" encoding="utf-8"?>
<formControlPr xmlns="http://schemas.microsoft.com/office/spreadsheetml/2009/9/main" objectType="GBox" noThreeD="1"/>
</file>

<file path=xl/ctrlProps/ctrlProp749.xml><?xml version="1.0" encoding="utf-8"?>
<formControlPr xmlns="http://schemas.microsoft.com/office/spreadsheetml/2009/9/main" objectType="Radio" firstButton="1" fmlaLink="$L$268" lockText="1" noThreeD="1"/>
</file>

<file path=xl/ctrlProps/ctrlProp75.xml><?xml version="1.0" encoding="utf-8"?>
<formControlPr xmlns="http://schemas.microsoft.com/office/spreadsheetml/2009/9/main" objectType="Radio" lockText="1" noThreeD="1"/>
</file>

<file path=xl/ctrlProps/ctrlProp750.xml><?xml version="1.0" encoding="utf-8"?>
<formControlPr xmlns="http://schemas.microsoft.com/office/spreadsheetml/2009/9/main" objectType="Radio" lockText="1" noThreeD="1"/>
</file>

<file path=xl/ctrlProps/ctrlProp751.xml><?xml version="1.0" encoding="utf-8"?>
<formControlPr xmlns="http://schemas.microsoft.com/office/spreadsheetml/2009/9/main" objectType="Radio" lockText="1" noThreeD="1"/>
</file>

<file path=xl/ctrlProps/ctrlProp752.xml><?xml version="1.0" encoding="utf-8"?>
<formControlPr xmlns="http://schemas.microsoft.com/office/spreadsheetml/2009/9/main" objectType="GBox" noThreeD="1"/>
</file>

<file path=xl/ctrlProps/ctrlProp753.xml><?xml version="1.0" encoding="utf-8"?>
<formControlPr xmlns="http://schemas.microsoft.com/office/spreadsheetml/2009/9/main" objectType="Radio" firstButton="1" fmlaLink="$L$269" lockText="1" noThreeD="1"/>
</file>

<file path=xl/ctrlProps/ctrlProp754.xml><?xml version="1.0" encoding="utf-8"?>
<formControlPr xmlns="http://schemas.microsoft.com/office/spreadsheetml/2009/9/main" objectType="Radio" lockText="1" noThreeD="1"/>
</file>

<file path=xl/ctrlProps/ctrlProp755.xml><?xml version="1.0" encoding="utf-8"?>
<formControlPr xmlns="http://schemas.microsoft.com/office/spreadsheetml/2009/9/main" objectType="Radio" lockText="1" noThreeD="1"/>
</file>

<file path=xl/ctrlProps/ctrlProp756.xml><?xml version="1.0" encoding="utf-8"?>
<formControlPr xmlns="http://schemas.microsoft.com/office/spreadsheetml/2009/9/main" objectType="GBox" noThreeD="1"/>
</file>

<file path=xl/ctrlProps/ctrlProp757.xml><?xml version="1.0" encoding="utf-8"?>
<formControlPr xmlns="http://schemas.microsoft.com/office/spreadsheetml/2009/9/main" objectType="Radio" firstButton="1" fmlaLink="$L$270" lockText="1" noThreeD="1"/>
</file>

<file path=xl/ctrlProps/ctrlProp758.xml><?xml version="1.0" encoding="utf-8"?>
<formControlPr xmlns="http://schemas.microsoft.com/office/spreadsheetml/2009/9/main" objectType="Radio" lockText="1" noThreeD="1"/>
</file>

<file path=xl/ctrlProps/ctrlProp759.xml><?xml version="1.0" encoding="utf-8"?>
<formControlPr xmlns="http://schemas.microsoft.com/office/spreadsheetml/2009/9/main" objectType="Radio" lockText="1" noThreeD="1"/>
</file>

<file path=xl/ctrlProps/ctrlProp76.xml><?xml version="1.0" encoding="utf-8"?>
<formControlPr xmlns="http://schemas.microsoft.com/office/spreadsheetml/2009/9/main" objectType="GBox" noThreeD="1"/>
</file>

<file path=xl/ctrlProps/ctrlProp760.xml><?xml version="1.0" encoding="utf-8"?>
<formControlPr xmlns="http://schemas.microsoft.com/office/spreadsheetml/2009/9/main" objectType="GBox" noThreeD="1"/>
</file>

<file path=xl/ctrlProps/ctrlProp761.xml><?xml version="1.0" encoding="utf-8"?>
<formControlPr xmlns="http://schemas.microsoft.com/office/spreadsheetml/2009/9/main" objectType="Radio" firstButton="1" fmlaLink="$L$271" lockText="1" noThreeD="1"/>
</file>

<file path=xl/ctrlProps/ctrlProp762.xml><?xml version="1.0" encoding="utf-8"?>
<formControlPr xmlns="http://schemas.microsoft.com/office/spreadsheetml/2009/9/main" objectType="Radio" lockText="1" noThreeD="1"/>
</file>

<file path=xl/ctrlProps/ctrlProp763.xml><?xml version="1.0" encoding="utf-8"?>
<formControlPr xmlns="http://schemas.microsoft.com/office/spreadsheetml/2009/9/main" objectType="Radio" lockText="1" noThreeD="1"/>
</file>

<file path=xl/ctrlProps/ctrlProp764.xml><?xml version="1.0" encoding="utf-8"?>
<formControlPr xmlns="http://schemas.microsoft.com/office/spreadsheetml/2009/9/main" objectType="GBox" noThreeD="1"/>
</file>

<file path=xl/ctrlProps/ctrlProp765.xml><?xml version="1.0" encoding="utf-8"?>
<formControlPr xmlns="http://schemas.microsoft.com/office/spreadsheetml/2009/9/main" objectType="Radio" firstButton="1" fmlaLink="$L$272" lockText="1" noThreeD="1"/>
</file>

<file path=xl/ctrlProps/ctrlProp766.xml><?xml version="1.0" encoding="utf-8"?>
<formControlPr xmlns="http://schemas.microsoft.com/office/spreadsheetml/2009/9/main" objectType="Radio" lockText="1" noThreeD="1"/>
</file>

<file path=xl/ctrlProps/ctrlProp767.xml><?xml version="1.0" encoding="utf-8"?>
<formControlPr xmlns="http://schemas.microsoft.com/office/spreadsheetml/2009/9/main" objectType="Radio" lockText="1" noThreeD="1"/>
</file>

<file path=xl/ctrlProps/ctrlProp768.xml><?xml version="1.0" encoding="utf-8"?>
<formControlPr xmlns="http://schemas.microsoft.com/office/spreadsheetml/2009/9/main" objectType="GBox" noThreeD="1"/>
</file>

<file path=xl/ctrlProps/ctrlProp769.xml><?xml version="1.0" encoding="utf-8"?>
<formControlPr xmlns="http://schemas.microsoft.com/office/spreadsheetml/2009/9/main" objectType="Radio" firstButton="1" fmlaLink="$L$273" lockText="1" noThreeD="1"/>
</file>

<file path=xl/ctrlProps/ctrlProp77.xml><?xml version="1.0" encoding="utf-8"?>
<formControlPr xmlns="http://schemas.microsoft.com/office/spreadsheetml/2009/9/main" objectType="Radio" checked="Checked" firstButton="1" fmlaLink="$L$288" lockText="1" noThreeD="1"/>
</file>

<file path=xl/ctrlProps/ctrlProp770.xml><?xml version="1.0" encoding="utf-8"?>
<formControlPr xmlns="http://schemas.microsoft.com/office/spreadsheetml/2009/9/main" objectType="Radio" lockText="1" noThreeD="1"/>
</file>

<file path=xl/ctrlProps/ctrlProp771.xml><?xml version="1.0" encoding="utf-8"?>
<formControlPr xmlns="http://schemas.microsoft.com/office/spreadsheetml/2009/9/main" objectType="Radio" lockText="1" noThreeD="1"/>
</file>

<file path=xl/ctrlProps/ctrlProp772.xml><?xml version="1.0" encoding="utf-8"?>
<formControlPr xmlns="http://schemas.microsoft.com/office/spreadsheetml/2009/9/main" objectType="GBox" noThreeD="1"/>
</file>

<file path=xl/ctrlProps/ctrlProp773.xml><?xml version="1.0" encoding="utf-8"?>
<formControlPr xmlns="http://schemas.microsoft.com/office/spreadsheetml/2009/9/main" objectType="Radio" firstButton="1" fmlaLink="$L$275" lockText="1" noThreeD="1"/>
</file>

<file path=xl/ctrlProps/ctrlProp774.xml><?xml version="1.0" encoding="utf-8"?>
<formControlPr xmlns="http://schemas.microsoft.com/office/spreadsheetml/2009/9/main" objectType="Radio" lockText="1" noThreeD="1"/>
</file>

<file path=xl/ctrlProps/ctrlProp775.xml><?xml version="1.0" encoding="utf-8"?>
<formControlPr xmlns="http://schemas.microsoft.com/office/spreadsheetml/2009/9/main" objectType="Radio" lockText="1" noThreeD="1"/>
</file>

<file path=xl/ctrlProps/ctrlProp776.xml><?xml version="1.0" encoding="utf-8"?>
<formControlPr xmlns="http://schemas.microsoft.com/office/spreadsheetml/2009/9/main" objectType="GBox" noThreeD="1"/>
</file>

<file path=xl/ctrlProps/ctrlProp777.xml><?xml version="1.0" encoding="utf-8"?>
<formControlPr xmlns="http://schemas.microsoft.com/office/spreadsheetml/2009/9/main" objectType="Radio" firstButton="1" fmlaLink="$L$277" lockText="1" noThreeD="1"/>
</file>

<file path=xl/ctrlProps/ctrlProp778.xml><?xml version="1.0" encoding="utf-8"?>
<formControlPr xmlns="http://schemas.microsoft.com/office/spreadsheetml/2009/9/main" objectType="Radio" lockText="1" noThreeD="1"/>
</file>

<file path=xl/ctrlProps/ctrlProp779.xml><?xml version="1.0" encoding="utf-8"?>
<formControlPr xmlns="http://schemas.microsoft.com/office/spreadsheetml/2009/9/main" objectType="Radio" lockText="1" noThreeD="1"/>
</file>

<file path=xl/ctrlProps/ctrlProp78.xml><?xml version="1.0" encoding="utf-8"?>
<formControlPr xmlns="http://schemas.microsoft.com/office/spreadsheetml/2009/9/main" objectType="Radio" lockText="1" noThreeD="1"/>
</file>

<file path=xl/ctrlProps/ctrlProp780.xml><?xml version="1.0" encoding="utf-8"?>
<formControlPr xmlns="http://schemas.microsoft.com/office/spreadsheetml/2009/9/main" objectType="GBox" noThreeD="1"/>
</file>

<file path=xl/ctrlProps/ctrlProp781.xml><?xml version="1.0" encoding="utf-8"?>
<formControlPr xmlns="http://schemas.microsoft.com/office/spreadsheetml/2009/9/main" objectType="Radio" firstButton="1" fmlaLink="$L$274" lockText="1" noThreeD="1"/>
</file>

<file path=xl/ctrlProps/ctrlProp782.xml><?xml version="1.0" encoding="utf-8"?>
<formControlPr xmlns="http://schemas.microsoft.com/office/spreadsheetml/2009/9/main" objectType="Radio" lockText="1" noThreeD="1"/>
</file>

<file path=xl/ctrlProps/ctrlProp783.xml><?xml version="1.0" encoding="utf-8"?>
<formControlPr xmlns="http://schemas.microsoft.com/office/spreadsheetml/2009/9/main" objectType="Radio" lockText="1" noThreeD="1"/>
</file>

<file path=xl/ctrlProps/ctrlProp784.xml><?xml version="1.0" encoding="utf-8"?>
<formControlPr xmlns="http://schemas.microsoft.com/office/spreadsheetml/2009/9/main" objectType="GBox" noThreeD="1"/>
</file>

<file path=xl/ctrlProps/ctrlProp785.xml><?xml version="1.0" encoding="utf-8"?>
<formControlPr xmlns="http://schemas.microsoft.com/office/spreadsheetml/2009/9/main" objectType="Radio" firstButton="1" fmlaLink="$L$276" lockText="1" noThreeD="1"/>
</file>

<file path=xl/ctrlProps/ctrlProp786.xml><?xml version="1.0" encoding="utf-8"?>
<formControlPr xmlns="http://schemas.microsoft.com/office/spreadsheetml/2009/9/main" objectType="Radio" lockText="1" noThreeD="1"/>
</file>

<file path=xl/ctrlProps/ctrlProp787.xml><?xml version="1.0" encoding="utf-8"?>
<formControlPr xmlns="http://schemas.microsoft.com/office/spreadsheetml/2009/9/main" objectType="Radio" lockText="1" noThreeD="1"/>
</file>

<file path=xl/ctrlProps/ctrlProp788.xml><?xml version="1.0" encoding="utf-8"?>
<formControlPr xmlns="http://schemas.microsoft.com/office/spreadsheetml/2009/9/main" objectType="GBox" noThreeD="1"/>
</file>

<file path=xl/ctrlProps/ctrlProp789.xml><?xml version="1.0" encoding="utf-8"?>
<formControlPr xmlns="http://schemas.microsoft.com/office/spreadsheetml/2009/9/main" objectType="Radio" firstButton="1" fmlaLink="$L$268" lockText="1" noThreeD="1"/>
</file>

<file path=xl/ctrlProps/ctrlProp79.xml><?xml version="1.0" encoding="utf-8"?>
<formControlPr xmlns="http://schemas.microsoft.com/office/spreadsheetml/2009/9/main" objectType="Radio" lockText="1" noThreeD="1"/>
</file>

<file path=xl/ctrlProps/ctrlProp790.xml><?xml version="1.0" encoding="utf-8"?>
<formControlPr xmlns="http://schemas.microsoft.com/office/spreadsheetml/2009/9/main" objectType="Radio" lockText="1" noThreeD="1"/>
</file>

<file path=xl/ctrlProps/ctrlProp791.xml><?xml version="1.0" encoding="utf-8"?>
<formControlPr xmlns="http://schemas.microsoft.com/office/spreadsheetml/2009/9/main" objectType="Radio" lockText="1" noThreeD="1"/>
</file>

<file path=xl/ctrlProps/ctrlProp792.xml><?xml version="1.0" encoding="utf-8"?>
<formControlPr xmlns="http://schemas.microsoft.com/office/spreadsheetml/2009/9/main" objectType="GBox" noThreeD="1"/>
</file>

<file path=xl/ctrlProps/ctrlProp793.xml><?xml version="1.0" encoding="utf-8"?>
<formControlPr xmlns="http://schemas.microsoft.com/office/spreadsheetml/2009/9/main" objectType="Radio" firstButton="1" fmlaLink="$L$269" lockText="1" noThreeD="1"/>
</file>

<file path=xl/ctrlProps/ctrlProp794.xml><?xml version="1.0" encoding="utf-8"?>
<formControlPr xmlns="http://schemas.microsoft.com/office/spreadsheetml/2009/9/main" objectType="Radio" lockText="1" noThreeD="1"/>
</file>

<file path=xl/ctrlProps/ctrlProp795.xml><?xml version="1.0" encoding="utf-8"?>
<formControlPr xmlns="http://schemas.microsoft.com/office/spreadsheetml/2009/9/main" objectType="Radio" lockText="1" noThreeD="1"/>
</file>

<file path=xl/ctrlProps/ctrlProp796.xml><?xml version="1.0" encoding="utf-8"?>
<formControlPr xmlns="http://schemas.microsoft.com/office/spreadsheetml/2009/9/main" objectType="GBox" noThreeD="1"/>
</file>

<file path=xl/ctrlProps/ctrlProp797.xml><?xml version="1.0" encoding="utf-8"?>
<formControlPr xmlns="http://schemas.microsoft.com/office/spreadsheetml/2009/9/main" objectType="Radio" firstButton="1" fmlaLink="$L$270" lockText="1" noThreeD="1"/>
</file>

<file path=xl/ctrlProps/ctrlProp798.xml><?xml version="1.0" encoding="utf-8"?>
<formControlPr xmlns="http://schemas.microsoft.com/office/spreadsheetml/2009/9/main" objectType="Radio" lockText="1" noThreeD="1"/>
</file>

<file path=xl/ctrlProps/ctrlProp799.xml><?xml version="1.0" encoding="utf-8"?>
<formControlPr xmlns="http://schemas.microsoft.com/office/spreadsheetml/2009/9/main" objectType="Radio" lockText="1" noThreeD="1"/>
</file>

<file path=xl/ctrlProps/ctrlProp8.xml><?xml version="1.0" encoding="utf-8"?>
<formControlPr xmlns="http://schemas.microsoft.com/office/spreadsheetml/2009/9/main" objectType="GBox" noThreeD="1"/>
</file>

<file path=xl/ctrlProps/ctrlProp80.xml><?xml version="1.0" encoding="utf-8"?>
<formControlPr xmlns="http://schemas.microsoft.com/office/spreadsheetml/2009/9/main" objectType="GBox" noThreeD="1"/>
</file>

<file path=xl/ctrlProps/ctrlProp800.xml><?xml version="1.0" encoding="utf-8"?>
<formControlPr xmlns="http://schemas.microsoft.com/office/spreadsheetml/2009/9/main" objectType="GBox" noThreeD="1"/>
</file>

<file path=xl/ctrlProps/ctrlProp801.xml><?xml version="1.0" encoding="utf-8"?>
<formControlPr xmlns="http://schemas.microsoft.com/office/spreadsheetml/2009/9/main" objectType="Radio" firstButton="1" fmlaLink="$L$271" lockText="1" noThreeD="1"/>
</file>

<file path=xl/ctrlProps/ctrlProp802.xml><?xml version="1.0" encoding="utf-8"?>
<formControlPr xmlns="http://schemas.microsoft.com/office/spreadsheetml/2009/9/main" objectType="Radio" lockText="1" noThreeD="1"/>
</file>

<file path=xl/ctrlProps/ctrlProp803.xml><?xml version="1.0" encoding="utf-8"?>
<formControlPr xmlns="http://schemas.microsoft.com/office/spreadsheetml/2009/9/main" objectType="Radio" lockText="1" noThreeD="1"/>
</file>

<file path=xl/ctrlProps/ctrlProp804.xml><?xml version="1.0" encoding="utf-8"?>
<formControlPr xmlns="http://schemas.microsoft.com/office/spreadsheetml/2009/9/main" objectType="GBox" noThreeD="1"/>
</file>

<file path=xl/ctrlProps/ctrlProp805.xml><?xml version="1.0" encoding="utf-8"?>
<formControlPr xmlns="http://schemas.microsoft.com/office/spreadsheetml/2009/9/main" objectType="Radio" firstButton="1" fmlaLink="$L$272" lockText="1" noThreeD="1"/>
</file>

<file path=xl/ctrlProps/ctrlProp806.xml><?xml version="1.0" encoding="utf-8"?>
<formControlPr xmlns="http://schemas.microsoft.com/office/spreadsheetml/2009/9/main" objectType="Radio" lockText="1" noThreeD="1"/>
</file>

<file path=xl/ctrlProps/ctrlProp807.xml><?xml version="1.0" encoding="utf-8"?>
<formControlPr xmlns="http://schemas.microsoft.com/office/spreadsheetml/2009/9/main" objectType="Radio" lockText="1" noThreeD="1"/>
</file>

<file path=xl/ctrlProps/ctrlProp808.xml><?xml version="1.0" encoding="utf-8"?>
<formControlPr xmlns="http://schemas.microsoft.com/office/spreadsheetml/2009/9/main" objectType="GBox" noThreeD="1"/>
</file>

<file path=xl/ctrlProps/ctrlProp809.xml><?xml version="1.0" encoding="utf-8"?>
<formControlPr xmlns="http://schemas.microsoft.com/office/spreadsheetml/2009/9/main" objectType="Radio" firstButton="1" fmlaLink="$L$273" lockText="1" noThreeD="1"/>
</file>

<file path=xl/ctrlProps/ctrlProp81.xml><?xml version="1.0" encoding="utf-8"?>
<formControlPr xmlns="http://schemas.microsoft.com/office/spreadsheetml/2009/9/main" objectType="Radio" firstButton="1" fmlaLink="$L$292" lockText="1" noThreeD="1"/>
</file>

<file path=xl/ctrlProps/ctrlProp810.xml><?xml version="1.0" encoding="utf-8"?>
<formControlPr xmlns="http://schemas.microsoft.com/office/spreadsheetml/2009/9/main" objectType="Radio" lockText="1" noThreeD="1"/>
</file>

<file path=xl/ctrlProps/ctrlProp811.xml><?xml version="1.0" encoding="utf-8"?>
<formControlPr xmlns="http://schemas.microsoft.com/office/spreadsheetml/2009/9/main" objectType="Radio" lockText="1" noThreeD="1"/>
</file>

<file path=xl/ctrlProps/ctrlProp812.xml><?xml version="1.0" encoding="utf-8"?>
<formControlPr xmlns="http://schemas.microsoft.com/office/spreadsheetml/2009/9/main" objectType="GBox" noThreeD="1"/>
</file>

<file path=xl/ctrlProps/ctrlProp813.xml><?xml version="1.0" encoding="utf-8"?>
<formControlPr xmlns="http://schemas.microsoft.com/office/spreadsheetml/2009/9/main" objectType="Radio" firstButton="1" fmlaLink="$L$275" lockText="1" noThreeD="1"/>
</file>

<file path=xl/ctrlProps/ctrlProp814.xml><?xml version="1.0" encoding="utf-8"?>
<formControlPr xmlns="http://schemas.microsoft.com/office/spreadsheetml/2009/9/main" objectType="Radio" lockText="1" noThreeD="1"/>
</file>

<file path=xl/ctrlProps/ctrlProp815.xml><?xml version="1.0" encoding="utf-8"?>
<formControlPr xmlns="http://schemas.microsoft.com/office/spreadsheetml/2009/9/main" objectType="Radio" lockText="1" noThreeD="1"/>
</file>

<file path=xl/ctrlProps/ctrlProp816.xml><?xml version="1.0" encoding="utf-8"?>
<formControlPr xmlns="http://schemas.microsoft.com/office/spreadsheetml/2009/9/main" objectType="GBox" noThreeD="1"/>
</file>

<file path=xl/ctrlProps/ctrlProp817.xml><?xml version="1.0" encoding="utf-8"?>
<formControlPr xmlns="http://schemas.microsoft.com/office/spreadsheetml/2009/9/main" objectType="Radio" firstButton="1" fmlaLink="$L$277" lockText="1" noThreeD="1"/>
</file>

<file path=xl/ctrlProps/ctrlProp818.xml><?xml version="1.0" encoding="utf-8"?>
<formControlPr xmlns="http://schemas.microsoft.com/office/spreadsheetml/2009/9/main" objectType="Radio" lockText="1" noThreeD="1"/>
</file>

<file path=xl/ctrlProps/ctrlProp819.xml><?xml version="1.0" encoding="utf-8"?>
<formControlPr xmlns="http://schemas.microsoft.com/office/spreadsheetml/2009/9/main" objectType="Radio" lockText="1" noThreeD="1"/>
</file>

<file path=xl/ctrlProps/ctrlProp82.xml><?xml version="1.0" encoding="utf-8"?>
<formControlPr xmlns="http://schemas.microsoft.com/office/spreadsheetml/2009/9/main" objectType="Radio" lockText="1" noThreeD="1"/>
</file>

<file path=xl/ctrlProps/ctrlProp820.xml><?xml version="1.0" encoding="utf-8"?>
<formControlPr xmlns="http://schemas.microsoft.com/office/spreadsheetml/2009/9/main" objectType="GBox" noThreeD="1"/>
</file>

<file path=xl/ctrlProps/ctrlProp821.xml><?xml version="1.0" encoding="utf-8"?>
<formControlPr xmlns="http://schemas.microsoft.com/office/spreadsheetml/2009/9/main" objectType="Radio" firstButton="1" fmlaLink="$L$274" lockText="1" noThreeD="1"/>
</file>

<file path=xl/ctrlProps/ctrlProp822.xml><?xml version="1.0" encoding="utf-8"?>
<formControlPr xmlns="http://schemas.microsoft.com/office/spreadsheetml/2009/9/main" objectType="Radio" lockText="1" noThreeD="1"/>
</file>

<file path=xl/ctrlProps/ctrlProp823.xml><?xml version="1.0" encoding="utf-8"?>
<formControlPr xmlns="http://schemas.microsoft.com/office/spreadsheetml/2009/9/main" objectType="Radio" lockText="1" noThreeD="1"/>
</file>

<file path=xl/ctrlProps/ctrlProp824.xml><?xml version="1.0" encoding="utf-8"?>
<formControlPr xmlns="http://schemas.microsoft.com/office/spreadsheetml/2009/9/main" objectType="GBox" noThreeD="1"/>
</file>

<file path=xl/ctrlProps/ctrlProp825.xml><?xml version="1.0" encoding="utf-8"?>
<formControlPr xmlns="http://schemas.microsoft.com/office/spreadsheetml/2009/9/main" objectType="Radio" firstButton="1" fmlaLink="$L$276" lockText="1" noThreeD="1"/>
</file>

<file path=xl/ctrlProps/ctrlProp826.xml><?xml version="1.0" encoding="utf-8"?>
<formControlPr xmlns="http://schemas.microsoft.com/office/spreadsheetml/2009/9/main" objectType="Radio" lockText="1" noThreeD="1"/>
</file>

<file path=xl/ctrlProps/ctrlProp827.xml><?xml version="1.0" encoding="utf-8"?>
<formControlPr xmlns="http://schemas.microsoft.com/office/spreadsheetml/2009/9/main" objectType="Radio" lockText="1" noThreeD="1"/>
</file>

<file path=xl/ctrlProps/ctrlProp828.xml><?xml version="1.0" encoding="utf-8"?>
<formControlPr xmlns="http://schemas.microsoft.com/office/spreadsheetml/2009/9/main" objectType="GBox" noThreeD="1"/>
</file>

<file path=xl/ctrlProps/ctrlProp829.xml><?xml version="1.0" encoding="utf-8"?>
<formControlPr xmlns="http://schemas.microsoft.com/office/spreadsheetml/2009/9/main" objectType="Radio" firstButton="1" fmlaLink="$L$268" lockText="1" noThreeD="1"/>
</file>

<file path=xl/ctrlProps/ctrlProp83.xml><?xml version="1.0" encoding="utf-8"?>
<formControlPr xmlns="http://schemas.microsoft.com/office/spreadsheetml/2009/9/main" objectType="Radio" lockText="1" noThreeD="1"/>
</file>

<file path=xl/ctrlProps/ctrlProp830.xml><?xml version="1.0" encoding="utf-8"?>
<formControlPr xmlns="http://schemas.microsoft.com/office/spreadsheetml/2009/9/main" objectType="Radio" lockText="1" noThreeD="1"/>
</file>

<file path=xl/ctrlProps/ctrlProp831.xml><?xml version="1.0" encoding="utf-8"?>
<formControlPr xmlns="http://schemas.microsoft.com/office/spreadsheetml/2009/9/main" objectType="Radio" lockText="1" noThreeD="1"/>
</file>

<file path=xl/ctrlProps/ctrlProp832.xml><?xml version="1.0" encoding="utf-8"?>
<formControlPr xmlns="http://schemas.microsoft.com/office/spreadsheetml/2009/9/main" objectType="GBox" noThreeD="1"/>
</file>

<file path=xl/ctrlProps/ctrlProp833.xml><?xml version="1.0" encoding="utf-8"?>
<formControlPr xmlns="http://schemas.microsoft.com/office/spreadsheetml/2009/9/main" objectType="Radio" firstButton="1" fmlaLink="$L$269" lockText="1" noThreeD="1"/>
</file>

<file path=xl/ctrlProps/ctrlProp834.xml><?xml version="1.0" encoding="utf-8"?>
<formControlPr xmlns="http://schemas.microsoft.com/office/spreadsheetml/2009/9/main" objectType="Radio" lockText="1" noThreeD="1"/>
</file>

<file path=xl/ctrlProps/ctrlProp835.xml><?xml version="1.0" encoding="utf-8"?>
<formControlPr xmlns="http://schemas.microsoft.com/office/spreadsheetml/2009/9/main" objectType="Radio" lockText="1" noThreeD="1"/>
</file>

<file path=xl/ctrlProps/ctrlProp836.xml><?xml version="1.0" encoding="utf-8"?>
<formControlPr xmlns="http://schemas.microsoft.com/office/spreadsheetml/2009/9/main" objectType="GBox" noThreeD="1"/>
</file>

<file path=xl/ctrlProps/ctrlProp837.xml><?xml version="1.0" encoding="utf-8"?>
<formControlPr xmlns="http://schemas.microsoft.com/office/spreadsheetml/2009/9/main" objectType="Radio" firstButton="1" fmlaLink="$L$270" lockText="1" noThreeD="1"/>
</file>

<file path=xl/ctrlProps/ctrlProp838.xml><?xml version="1.0" encoding="utf-8"?>
<formControlPr xmlns="http://schemas.microsoft.com/office/spreadsheetml/2009/9/main" objectType="Radio" lockText="1" noThreeD="1"/>
</file>

<file path=xl/ctrlProps/ctrlProp839.xml><?xml version="1.0" encoding="utf-8"?>
<formControlPr xmlns="http://schemas.microsoft.com/office/spreadsheetml/2009/9/main" objectType="Radio" lockText="1" noThreeD="1"/>
</file>

<file path=xl/ctrlProps/ctrlProp84.xml><?xml version="1.0" encoding="utf-8"?>
<formControlPr xmlns="http://schemas.microsoft.com/office/spreadsheetml/2009/9/main" objectType="GBox" noThreeD="1"/>
</file>

<file path=xl/ctrlProps/ctrlProp840.xml><?xml version="1.0" encoding="utf-8"?>
<formControlPr xmlns="http://schemas.microsoft.com/office/spreadsheetml/2009/9/main" objectType="GBox" noThreeD="1"/>
</file>

<file path=xl/ctrlProps/ctrlProp841.xml><?xml version="1.0" encoding="utf-8"?>
<formControlPr xmlns="http://schemas.microsoft.com/office/spreadsheetml/2009/9/main" objectType="Radio" firstButton="1" fmlaLink="$L$271" lockText="1" noThreeD="1"/>
</file>

<file path=xl/ctrlProps/ctrlProp842.xml><?xml version="1.0" encoding="utf-8"?>
<formControlPr xmlns="http://schemas.microsoft.com/office/spreadsheetml/2009/9/main" objectType="Radio" lockText="1" noThreeD="1"/>
</file>

<file path=xl/ctrlProps/ctrlProp843.xml><?xml version="1.0" encoding="utf-8"?>
<formControlPr xmlns="http://schemas.microsoft.com/office/spreadsheetml/2009/9/main" objectType="Radio" lockText="1" noThreeD="1"/>
</file>

<file path=xl/ctrlProps/ctrlProp844.xml><?xml version="1.0" encoding="utf-8"?>
<formControlPr xmlns="http://schemas.microsoft.com/office/spreadsheetml/2009/9/main" objectType="GBox" noThreeD="1"/>
</file>

<file path=xl/ctrlProps/ctrlProp845.xml><?xml version="1.0" encoding="utf-8"?>
<formControlPr xmlns="http://schemas.microsoft.com/office/spreadsheetml/2009/9/main" objectType="Radio" firstButton="1" fmlaLink="$L$272" lockText="1" noThreeD="1"/>
</file>

<file path=xl/ctrlProps/ctrlProp846.xml><?xml version="1.0" encoding="utf-8"?>
<formControlPr xmlns="http://schemas.microsoft.com/office/spreadsheetml/2009/9/main" objectType="Radio" lockText="1" noThreeD="1"/>
</file>

<file path=xl/ctrlProps/ctrlProp847.xml><?xml version="1.0" encoding="utf-8"?>
<formControlPr xmlns="http://schemas.microsoft.com/office/spreadsheetml/2009/9/main" objectType="Radio" lockText="1" noThreeD="1"/>
</file>

<file path=xl/ctrlProps/ctrlProp848.xml><?xml version="1.0" encoding="utf-8"?>
<formControlPr xmlns="http://schemas.microsoft.com/office/spreadsheetml/2009/9/main" objectType="GBox" noThreeD="1"/>
</file>

<file path=xl/ctrlProps/ctrlProp849.xml><?xml version="1.0" encoding="utf-8"?>
<formControlPr xmlns="http://schemas.microsoft.com/office/spreadsheetml/2009/9/main" objectType="Radio" firstButton="1" fmlaLink="$L$273" lockText="1" noThreeD="1"/>
</file>

<file path=xl/ctrlProps/ctrlProp85.xml><?xml version="1.0" encoding="utf-8"?>
<formControlPr xmlns="http://schemas.microsoft.com/office/spreadsheetml/2009/9/main" objectType="Radio" firstButton="1" fmlaLink="$L$293" lockText="1" noThreeD="1"/>
</file>

<file path=xl/ctrlProps/ctrlProp850.xml><?xml version="1.0" encoding="utf-8"?>
<formControlPr xmlns="http://schemas.microsoft.com/office/spreadsheetml/2009/9/main" objectType="Radio" lockText="1" noThreeD="1"/>
</file>

<file path=xl/ctrlProps/ctrlProp851.xml><?xml version="1.0" encoding="utf-8"?>
<formControlPr xmlns="http://schemas.microsoft.com/office/spreadsheetml/2009/9/main" objectType="Radio" lockText="1" noThreeD="1"/>
</file>

<file path=xl/ctrlProps/ctrlProp852.xml><?xml version="1.0" encoding="utf-8"?>
<formControlPr xmlns="http://schemas.microsoft.com/office/spreadsheetml/2009/9/main" objectType="GBox" noThreeD="1"/>
</file>

<file path=xl/ctrlProps/ctrlProp853.xml><?xml version="1.0" encoding="utf-8"?>
<formControlPr xmlns="http://schemas.microsoft.com/office/spreadsheetml/2009/9/main" objectType="Radio" firstButton="1" fmlaLink="$L$275" lockText="1" noThreeD="1"/>
</file>

<file path=xl/ctrlProps/ctrlProp854.xml><?xml version="1.0" encoding="utf-8"?>
<formControlPr xmlns="http://schemas.microsoft.com/office/spreadsheetml/2009/9/main" objectType="Radio" lockText="1" noThreeD="1"/>
</file>

<file path=xl/ctrlProps/ctrlProp855.xml><?xml version="1.0" encoding="utf-8"?>
<formControlPr xmlns="http://schemas.microsoft.com/office/spreadsheetml/2009/9/main" objectType="Radio" lockText="1" noThreeD="1"/>
</file>

<file path=xl/ctrlProps/ctrlProp856.xml><?xml version="1.0" encoding="utf-8"?>
<formControlPr xmlns="http://schemas.microsoft.com/office/spreadsheetml/2009/9/main" objectType="GBox" noThreeD="1"/>
</file>

<file path=xl/ctrlProps/ctrlProp857.xml><?xml version="1.0" encoding="utf-8"?>
<formControlPr xmlns="http://schemas.microsoft.com/office/spreadsheetml/2009/9/main" objectType="Radio" firstButton="1" fmlaLink="$L$277" lockText="1" noThreeD="1"/>
</file>

<file path=xl/ctrlProps/ctrlProp858.xml><?xml version="1.0" encoding="utf-8"?>
<formControlPr xmlns="http://schemas.microsoft.com/office/spreadsheetml/2009/9/main" objectType="Radio" lockText="1" noThreeD="1"/>
</file>

<file path=xl/ctrlProps/ctrlProp859.xml><?xml version="1.0" encoding="utf-8"?>
<formControlPr xmlns="http://schemas.microsoft.com/office/spreadsheetml/2009/9/main" objectType="Radio" lockText="1" noThreeD="1"/>
</file>

<file path=xl/ctrlProps/ctrlProp86.xml><?xml version="1.0" encoding="utf-8"?>
<formControlPr xmlns="http://schemas.microsoft.com/office/spreadsheetml/2009/9/main" objectType="Radio" lockText="1" noThreeD="1"/>
</file>

<file path=xl/ctrlProps/ctrlProp860.xml><?xml version="1.0" encoding="utf-8"?>
<formControlPr xmlns="http://schemas.microsoft.com/office/spreadsheetml/2009/9/main" objectType="GBox" noThreeD="1"/>
</file>

<file path=xl/ctrlProps/ctrlProp861.xml><?xml version="1.0" encoding="utf-8"?>
<formControlPr xmlns="http://schemas.microsoft.com/office/spreadsheetml/2009/9/main" objectType="Radio" firstButton="1" fmlaLink="$L$274" lockText="1" noThreeD="1"/>
</file>

<file path=xl/ctrlProps/ctrlProp862.xml><?xml version="1.0" encoding="utf-8"?>
<formControlPr xmlns="http://schemas.microsoft.com/office/spreadsheetml/2009/9/main" objectType="Radio" lockText="1" noThreeD="1"/>
</file>

<file path=xl/ctrlProps/ctrlProp863.xml><?xml version="1.0" encoding="utf-8"?>
<formControlPr xmlns="http://schemas.microsoft.com/office/spreadsheetml/2009/9/main" objectType="Radio" lockText="1" noThreeD="1"/>
</file>

<file path=xl/ctrlProps/ctrlProp864.xml><?xml version="1.0" encoding="utf-8"?>
<formControlPr xmlns="http://schemas.microsoft.com/office/spreadsheetml/2009/9/main" objectType="GBox" noThreeD="1"/>
</file>

<file path=xl/ctrlProps/ctrlProp865.xml><?xml version="1.0" encoding="utf-8"?>
<formControlPr xmlns="http://schemas.microsoft.com/office/spreadsheetml/2009/9/main" objectType="Radio" firstButton="1" fmlaLink="$L$276" lockText="1" noThreeD="1"/>
</file>

<file path=xl/ctrlProps/ctrlProp866.xml><?xml version="1.0" encoding="utf-8"?>
<formControlPr xmlns="http://schemas.microsoft.com/office/spreadsheetml/2009/9/main" objectType="Radio" lockText="1" noThreeD="1"/>
</file>

<file path=xl/ctrlProps/ctrlProp867.xml><?xml version="1.0" encoding="utf-8"?>
<formControlPr xmlns="http://schemas.microsoft.com/office/spreadsheetml/2009/9/main" objectType="Radio" lockText="1" noThreeD="1"/>
</file>

<file path=xl/ctrlProps/ctrlProp868.xml><?xml version="1.0" encoding="utf-8"?>
<formControlPr xmlns="http://schemas.microsoft.com/office/spreadsheetml/2009/9/main" objectType="GBox" noThreeD="1"/>
</file>

<file path=xl/ctrlProps/ctrlProp869.xml><?xml version="1.0" encoding="utf-8"?>
<formControlPr xmlns="http://schemas.microsoft.com/office/spreadsheetml/2009/9/main" objectType="Radio" firstButton="1" fmlaLink="$L$268" lockText="1" noThreeD="1"/>
</file>

<file path=xl/ctrlProps/ctrlProp87.xml><?xml version="1.0" encoding="utf-8"?>
<formControlPr xmlns="http://schemas.microsoft.com/office/spreadsheetml/2009/9/main" objectType="Radio" lockText="1" noThreeD="1"/>
</file>

<file path=xl/ctrlProps/ctrlProp870.xml><?xml version="1.0" encoding="utf-8"?>
<formControlPr xmlns="http://schemas.microsoft.com/office/spreadsheetml/2009/9/main" objectType="Radio" lockText="1" noThreeD="1"/>
</file>

<file path=xl/ctrlProps/ctrlProp871.xml><?xml version="1.0" encoding="utf-8"?>
<formControlPr xmlns="http://schemas.microsoft.com/office/spreadsheetml/2009/9/main" objectType="Radio" lockText="1" noThreeD="1"/>
</file>

<file path=xl/ctrlProps/ctrlProp872.xml><?xml version="1.0" encoding="utf-8"?>
<formControlPr xmlns="http://schemas.microsoft.com/office/spreadsheetml/2009/9/main" objectType="GBox" noThreeD="1"/>
</file>

<file path=xl/ctrlProps/ctrlProp873.xml><?xml version="1.0" encoding="utf-8"?>
<formControlPr xmlns="http://schemas.microsoft.com/office/spreadsheetml/2009/9/main" objectType="Radio" firstButton="1" fmlaLink="$L$269" lockText="1" noThreeD="1"/>
</file>

<file path=xl/ctrlProps/ctrlProp874.xml><?xml version="1.0" encoding="utf-8"?>
<formControlPr xmlns="http://schemas.microsoft.com/office/spreadsheetml/2009/9/main" objectType="Radio" lockText="1" noThreeD="1"/>
</file>

<file path=xl/ctrlProps/ctrlProp875.xml><?xml version="1.0" encoding="utf-8"?>
<formControlPr xmlns="http://schemas.microsoft.com/office/spreadsheetml/2009/9/main" objectType="Radio" lockText="1" noThreeD="1"/>
</file>

<file path=xl/ctrlProps/ctrlProp876.xml><?xml version="1.0" encoding="utf-8"?>
<formControlPr xmlns="http://schemas.microsoft.com/office/spreadsheetml/2009/9/main" objectType="GBox" noThreeD="1"/>
</file>

<file path=xl/ctrlProps/ctrlProp877.xml><?xml version="1.0" encoding="utf-8"?>
<formControlPr xmlns="http://schemas.microsoft.com/office/spreadsheetml/2009/9/main" objectType="Radio" firstButton="1" fmlaLink="$L$270" lockText="1" noThreeD="1"/>
</file>

<file path=xl/ctrlProps/ctrlProp878.xml><?xml version="1.0" encoding="utf-8"?>
<formControlPr xmlns="http://schemas.microsoft.com/office/spreadsheetml/2009/9/main" objectType="Radio" lockText="1" noThreeD="1"/>
</file>

<file path=xl/ctrlProps/ctrlProp879.xml><?xml version="1.0" encoding="utf-8"?>
<formControlPr xmlns="http://schemas.microsoft.com/office/spreadsheetml/2009/9/main" objectType="Radio" lockText="1" noThreeD="1"/>
</file>

<file path=xl/ctrlProps/ctrlProp88.xml><?xml version="1.0" encoding="utf-8"?>
<formControlPr xmlns="http://schemas.microsoft.com/office/spreadsheetml/2009/9/main" objectType="GBox" noThreeD="1"/>
</file>

<file path=xl/ctrlProps/ctrlProp880.xml><?xml version="1.0" encoding="utf-8"?>
<formControlPr xmlns="http://schemas.microsoft.com/office/spreadsheetml/2009/9/main" objectType="GBox" noThreeD="1"/>
</file>

<file path=xl/ctrlProps/ctrlProp881.xml><?xml version="1.0" encoding="utf-8"?>
<formControlPr xmlns="http://schemas.microsoft.com/office/spreadsheetml/2009/9/main" objectType="Radio" firstButton="1" fmlaLink="$L$271" lockText="1" noThreeD="1"/>
</file>

<file path=xl/ctrlProps/ctrlProp882.xml><?xml version="1.0" encoding="utf-8"?>
<formControlPr xmlns="http://schemas.microsoft.com/office/spreadsheetml/2009/9/main" objectType="Radio" lockText="1" noThreeD="1"/>
</file>

<file path=xl/ctrlProps/ctrlProp883.xml><?xml version="1.0" encoding="utf-8"?>
<formControlPr xmlns="http://schemas.microsoft.com/office/spreadsheetml/2009/9/main" objectType="Radio" lockText="1" noThreeD="1"/>
</file>

<file path=xl/ctrlProps/ctrlProp884.xml><?xml version="1.0" encoding="utf-8"?>
<formControlPr xmlns="http://schemas.microsoft.com/office/spreadsheetml/2009/9/main" objectType="GBox" noThreeD="1"/>
</file>

<file path=xl/ctrlProps/ctrlProp885.xml><?xml version="1.0" encoding="utf-8"?>
<formControlPr xmlns="http://schemas.microsoft.com/office/spreadsheetml/2009/9/main" objectType="Radio" firstButton="1" fmlaLink="$L$272" lockText="1" noThreeD="1"/>
</file>

<file path=xl/ctrlProps/ctrlProp886.xml><?xml version="1.0" encoding="utf-8"?>
<formControlPr xmlns="http://schemas.microsoft.com/office/spreadsheetml/2009/9/main" objectType="Radio" lockText="1" noThreeD="1"/>
</file>

<file path=xl/ctrlProps/ctrlProp887.xml><?xml version="1.0" encoding="utf-8"?>
<formControlPr xmlns="http://schemas.microsoft.com/office/spreadsheetml/2009/9/main" objectType="Radio" lockText="1" noThreeD="1"/>
</file>

<file path=xl/ctrlProps/ctrlProp888.xml><?xml version="1.0" encoding="utf-8"?>
<formControlPr xmlns="http://schemas.microsoft.com/office/spreadsheetml/2009/9/main" objectType="GBox" noThreeD="1"/>
</file>

<file path=xl/ctrlProps/ctrlProp889.xml><?xml version="1.0" encoding="utf-8"?>
<formControlPr xmlns="http://schemas.microsoft.com/office/spreadsheetml/2009/9/main" objectType="Radio" firstButton="1" fmlaLink="$L$273" lockText="1" noThreeD="1"/>
</file>

<file path=xl/ctrlProps/ctrlProp89.xml><?xml version="1.0" encoding="utf-8"?>
<formControlPr xmlns="http://schemas.microsoft.com/office/spreadsheetml/2009/9/main" objectType="Radio" firstButton="1" fmlaLink="$L$294" lockText="1" noThreeD="1"/>
</file>

<file path=xl/ctrlProps/ctrlProp890.xml><?xml version="1.0" encoding="utf-8"?>
<formControlPr xmlns="http://schemas.microsoft.com/office/spreadsheetml/2009/9/main" objectType="Radio" lockText="1" noThreeD="1"/>
</file>

<file path=xl/ctrlProps/ctrlProp891.xml><?xml version="1.0" encoding="utf-8"?>
<formControlPr xmlns="http://schemas.microsoft.com/office/spreadsheetml/2009/9/main" objectType="Radio" lockText="1" noThreeD="1"/>
</file>

<file path=xl/ctrlProps/ctrlProp892.xml><?xml version="1.0" encoding="utf-8"?>
<formControlPr xmlns="http://schemas.microsoft.com/office/spreadsheetml/2009/9/main" objectType="GBox" noThreeD="1"/>
</file>

<file path=xl/ctrlProps/ctrlProp893.xml><?xml version="1.0" encoding="utf-8"?>
<formControlPr xmlns="http://schemas.microsoft.com/office/spreadsheetml/2009/9/main" objectType="Radio" firstButton="1" fmlaLink="$L$275" lockText="1" noThreeD="1"/>
</file>

<file path=xl/ctrlProps/ctrlProp894.xml><?xml version="1.0" encoding="utf-8"?>
<formControlPr xmlns="http://schemas.microsoft.com/office/spreadsheetml/2009/9/main" objectType="Radio" lockText="1" noThreeD="1"/>
</file>

<file path=xl/ctrlProps/ctrlProp895.xml><?xml version="1.0" encoding="utf-8"?>
<formControlPr xmlns="http://schemas.microsoft.com/office/spreadsheetml/2009/9/main" objectType="Radio" lockText="1" noThreeD="1"/>
</file>

<file path=xl/ctrlProps/ctrlProp896.xml><?xml version="1.0" encoding="utf-8"?>
<formControlPr xmlns="http://schemas.microsoft.com/office/spreadsheetml/2009/9/main" objectType="GBox" noThreeD="1"/>
</file>

<file path=xl/ctrlProps/ctrlProp897.xml><?xml version="1.0" encoding="utf-8"?>
<formControlPr xmlns="http://schemas.microsoft.com/office/spreadsheetml/2009/9/main" objectType="Radio" firstButton="1" fmlaLink="$L$277" lockText="1" noThreeD="1"/>
</file>

<file path=xl/ctrlProps/ctrlProp898.xml><?xml version="1.0" encoding="utf-8"?>
<formControlPr xmlns="http://schemas.microsoft.com/office/spreadsheetml/2009/9/main" objectType="Radio" lockText="1" noThreeD="1"/>
</file>

<file path=xl/ctrlProps/ctrlProp899.xml><?xml version="1.0" encoding="utf-8"?>
<formControlPr xmlns="http://schemas.microsoft.com/office/spreadsheetml/2009/9/main" objectType="Radio" lockText="1" noThreeD="1"/>
</file>

<file path=xl/ctrlProps/ctrlProp9.xml><?xml version="1.0" encoding="utf-8"?>
<formControlPr xmlns="http://schemas.microsoft.com/office/spreadsheetml/2009/9/main" objectType="Radio" firstButton="1" fmlaLink="$L$270" lockText="1" noThreeD="1"/>
</file>

<file path=xl/ctrlProps/ctrlProp90.xml><?xml version="1.0" encoding="utf-8"?>
<formControlPr xmlns="http://schemas.microsoft.com/office/spreadsheetml/2009/9/main" objectType="Radio" lockText="1" noThreeD="1"/>
</file>

<file path=xl/ctrlProps/ctrlProp900.xml><?xml version="1.0" encoding="utf-8"?>
<formControlPr xmlns="http://schemas.microsoft.com/office/spreadsheetml/2009/9/main" objectType="GBox" noThreeD="1"/>
</file>

<file path=xl/ctrlProps/ctrlProp901.xml><?xml version="1.0" encoding="utf-8"?>
<formControlPr xmlns="http://schemas.microsoft.com/office/spreadsheetml/2009/9/main" objectType="Radio" firstButton="1" fmlaLink="$L$274" lockText="1" noThreeD="1"/>
</file>

<file path=xl/ctrlProps/ctrlProp902.xml><?xml version="1.0" encoding="utf-8"?>
<formControlPr xmlns="http://schemas.microsoft.com/office/spreadsheetml/2009/9/main" objectType="Radio" lockText="1" noThreeD="1"/>
</file>

<file path=xl/ctrlProps/ctrlProp903.xml><?xml version="1.0" encoding="utf-8"?>
<formControlPr xmlns="http://schemas.microsoft.com/office/spreadsheetml/2009/9/main" objectType="Radio" lockText="1" noThreeD="1"/>
</file>

<file path=xl/ctrlProps/ctrlProp904.xml><?xml version="1.0" encoding="utf-8"?>
<formControlPr xmlns="http://schemas.microsoft.com/office/spreadsheetml/2009/9/main" objectType="GBox" noThreeD="1"/>
</file>

<file path=xl/ctrlProps/ctrlProp905.xml><?xml version="1.0" encoding="utf-8"?>
<formControlPr xmlns="http://schemas.microsoft.com/office/spreadsheetml/2009/9/main" objectType="Radio" firstButton="1" fmlaLink="$L$276" lockText="1" noThreeD="1"/>
</file>

<file path=xl/ctrlProps/ctrlProp906.xml><?xml version="1.0" encoding="utf-8"?>
<formControlPr xmlns="http://schemas.microsoft.com/office/spreadsheetml/2009/9/main" objectType="Radio" lockText="1" noThreeD="1"/>
</file>

<file path=xl/ctrlProps/ctrlProp907.xml><?xml version="1.0" encoding="utf-8"?>
<formControlPr xmlns="http://schemas.microsoft.com/office/spreadsheetml/2009/9/main" objectType="Radio" lockText="1" noThreeD="1"/>
</file>

<file path=xl/ctrlProps/ctrlProp908.xml><?xml version="1.0" encoding="utf-8"?>
<formControlPr xmlns="http://schemas.microsoft.com/office/spreadsheetml/2009/9/main" objectType="GBox" noThreeD="1"/>
</file>

<file path=xl/ctrlProps/ctrlProp909.xml><?xml version="1.0" encoding="utf-8"?>
<formControlPr xmlns="http://schemas.microsoft.com/office/spreadsheetml/2009/9/main" objectType="Button" lockText="1"/>
</file>

<file path=xl/ctrlProps/ctrlProp91.xml><?xml version="1.0" encoding="utf-8"?>
<formControlPr xmlns="http://schemas.microsoft.com/office/spreadsheetml/2009/9/main" objectType="Radio" lockText="1" noThreeD="1"/>
</file>

<file path=xl/ctrlProps/ctrlProp910.xml><?xml version="1.0" encoding="utf-8"?>
<formControlPr xmlns="http://schemas.microsoft.com/office/spreadsheetml/2009/9/main" objectType="Button" lockText="1"/>
</file>

<file path=xl/ctrlProps/ctrlProp911.xml><?xml version="1.0" encoding="utf-8"?>
<formControlPr xmlns="http://schemas.microsoft.com/office/spreadsheetml/2009/9/main" objectType="Radio" firstButton="1" fmlaLink="$L$268" lockText="1" noThreeD="1"/>
</file>

<file path=xl/ctrlProps/ctrlProp912.xml><?xml version="1.0" encoding="utf-8"?>
<formControlPr xmlns="http://schemas.microsoft.com/office/spreadsheetml/2009/9/main" objectType="Radio" lockText="1" noThreeD="1"/>
</file>

<file path=xl/ctrlProps/ctrlProp913.xml><?xml version="1.0" encoding="utf-8"?>
<formControlPr xmlns="http://schemas.microsoft.com/office/spreadsheetml/2009/9/main" objectType="Radio" lockText="1" noThreeD="1"/>
</file>

<file path=xl/ctrlProps/ctrlProp914.xml><?xml version="1.0" encoding="utf-8"?>
<formControlPr xmlns="http://schemas.microsoft.com/office/spreadsheetml/2009/9/main" objectType="GBox" noThreeD="1"/>
</file>

<file path=xl/ctrlProps/ctrlProp915.xml><?xml version="1.0" encoding="utf-8"?>
<formControlPr xmlns="http://schemas.microsoft.com/office/spreadsheetml/2009/9/main" objectType="Radio" firstButton="1" fmlaLink="$L$269" lockText="1" noThreeD="1"/>
</file>

<file path=xl/ctrlProps/ctrlProp916.xml><?xml version="1.0" encoding="utf-8"?>
<formControlPr xmlns="http://schemas.microsoft.com/office/spreadsheetml/2009/9/main" objectType="Radio" lockText="1" noThreeD="1"/>
</file>

<file path=xl/ctrlProps/ctrlProp917.xml><?xml version="1.0" encoding="utf-8"?>
<formControlPr xmlns="http://schemas.microsoft.com/office/spreadsheetml/2009/9/main" objectType="Radio" lockText="1" noThreeD="1"/>
</file>

<file path=xl/ctrlProps/ctrlProp918.xml><?xml version="1.0" encoding="utf-8"?>
<formControlPr xmlns="http://schemas.microsoft.com/office/spreadsheetml/2009/9/main" objectType="GBox" noThreeD="1"/>
</file>

<file path=xl/ctrlProps/ctrlProp919.xml><?xml version="1.0" encoding="utf-8"?>
<formControlPr xmlns="http://schemas.microsoft.com/office/spreadsheetml/2009/9/main" objectType="Radio" firstButton="1" fmlaLink="$L$270" lockText="1" noThreeD="1"/>
</file>

<file path=xl/ctrlProps/ctrlProp92.xml><?xml version="1.0" encoding="utf-8"?>
<formControlPr xmlns="http://schemas.microsoft.com/office/spreadsheetml/2009/9/main" objectType="GBox" noThreeD="1"/>
</file>

<file path=xl/ctrlProps/ctrlProp920.xml><?xml version="1.0" encoding="utf-8"?>
<formControlPr xmlns="http://schemas.microsoft.com/office/spreadsheetml/2009/9/main" objectType="Radio" lockText="1" noThreeD="1"/>
</file>

<file path=xl/ctrlProps/ctrlProp921.xml><?xml version="1.0" encoding="utf-8"?>
<formControlPr xmlns="http://schemas.microsoft.com/office/spreadsheetml/2009/9/main" objectType="Radio" lockText="1" noThreeD="1"/>
</file>

<file path=xl/ctrlProps/ctrlProp922.xml><?xml version="1.0" encoding="utf-8"?>
<formControlPr xmlns="http://schemas.microsoft.com/office/spreadsheetml/2009/9/main" objectType="GBox" noThreeD="1"/>
</file>

<file path=xl/ctrlProps/ctrlProp923.xml><?xml version="1.0" encoding="utf-8"?>
<formControlPr xmlns="http://schemas.microsoft.com/office/spreadsheetml/2009/9/main" objectType="Radio" firstButton="1" fmlaLink="$L$271" lockText="1" noThreeD="1"/>
</file>

<file path=xl/ctrlProps/ctrlProp924.xml><?xml version="1.0" encoding="utf-8"?>
<formControlPr xmlns="http://schemas.microsoft.com/office/spreadsheetml/2009/9/main" objectType="Radio" lockText="1" noThreeD="1"/>
</file>

<file path=xl/ctrlProps/ctrlProp925.xml><?xml version="1.0" encoding="utf-8"?>
<formControlPr xmlns="http://schemas.microsoft.com/office/spreadsheetml/2009/9/main" objectType="Radio" lockText="1" noThreeD="1"/>
</file>

<file path=xl/ctrlProps/ctrlProp926.xml><?xml version="1.0" encoding="utf-8"?>
<formControlPr xmlns="http://schemas.microsoft.com/office/spreadsheetml/2009/9/main" objectType="GBox" noThreeD="1"/>
</file>

<file path=xl/ctrlProps/ctrlProp927.xml><?xml version="1.0" encoding="utf-8"?>
<formControlPr xmlns="http://schemas.microsoft.com/office/spreadsheetml/2009/9/main" objectType="Radio" firstButton="1" fmlaLink="$L$272" lockText="1" noThreeD="1"/>
</file>

<file path=xl/ctrlProps/ctrlProp928.xml><?xml version="1.0" encoding="utf-8"?>
<formControlPr xmlns="http://schemas.microsoft.com/office/spreadsheetml/2009/9/main" objectType="Radio" lockText="1" noThreeD="1"/>
</file>

<file path=xl/ctrlProps/ctrlProp929.xml><?xml version="1.0" encoding="utf-8"?>
<formControlPr xmlns="http://schemas.microsoft.com/office/spreadsheetml/2009/9/main" objectType="Radio" lockText="1" noThreeD="1"/>
</file>

<file path=xl/ctrlProps/ctrlProp93.xml><?xml version="1.0" encoding="utf-8"?>
<formControlPr xmlns="http://schemas.microsoft.com/office/spreadsheetml/2009/9/main" objectType="Radio" firstButton="1" fmlaLink="$L$295" lockText="1" noThreeD="1"/>
</file>

<file path=xl/ctrlProps/ctrlProp930.xml><?xml version="1.0" encoding="utf-8"?>
<formControlPr xmlns="http://schemas.microsoft.com/office/spreadsheetml/2009/9/main" objectType="GBox" noThreeD="1"/>
</file>

<file path=xl/ctrlProps/ctrlProp931.xml><?xml version="1.0" encoding="utf-8"?>
<formControlPr xmlns="http://schemas.microsoft.com/office/spreadsheetml/2009/9/main" objectType="Radio" firstButton="1" fmlaLink="$L$273" lockText="1" noThreeD="1"/>
</file>

<file path=xl/ctrlProps/ctrlProp932.xml><?xml version="1.0" encoding="utf-8"?>
<formControlPr xmlns="http://schemas.microsoft.com/office/spreadsheetml/2009/9/main" objectType="Radio" lockText="1" noThreeD="1"/>
</file>

<file path=xl/ctrlProps/ctrlProp933.xml><?xml version="1.0" encoding="utf-8"?>
<formControlPr xmlns="http://schemas.microsoft.com/office/spreadsheetml/2009/9/main" objectType="Radio" lockText="1" noThreeD="1"/>
</file>

<file path=xl/ctrlProps/ctrlProp934.xml><?xml version="1.0" encoding="utf-8"?>
<formControlPr xmlns="http://schemas.microsoft.com/office/spreadsheetml/2009/9/main" objectType="GBox" noThreeD="1"/>
</file>

<file path=xl/ctrlProps/ctrlProp935.xml><?xml version="1.0" encoding="utf-8"?>
<formControlPr xmlns="http://schemas.microsoft.com/office/spreadsheetml/2009/9/main" objectType="Radio" firstButton="1" fmlaLink="$L$275" lockText="1" noThreeD="1"/>
</file>

<file path=xl/ctrlProps/ctrlProp936.xml><?xml version="1.0" encoding="utf-8"?>
<formControlPr xmlns="http://schemas.microsoft.com/office/spreadsheetml/2009/9/main" objectType="Radio" lockText="1" noThreeD="1"/>
</file>

<file path=xl/ctrlProps/ctrlProp937.xml><?xml version="1.0" encoding="utf-8"?>
<formControlPr xmlns="http://schemas.microsoft.com/office/spreadsheetml/2009/9/main" objectType="Radio" lockText="1" noThreeD="1"/>
</file>

<file path=xl/ctrlProps/ctrlProp938.xml><?xml version="1.0" encoding="utf-8"?>
<formControlPr xmlns="http://schemas.microsoft.com/office/spreadsheetml/2009/9/main" objectType="GBox" noThreeD="1"/>
</file>

<file path=xl/ctrlProps/ctrlProp939.xml><?xml version="1.0" encoding="utf-8"?>
<formControlPr xmlns="http://schemas.microsoft.com/office/spreadsheetml/2009/9/main" objectType="Radio" firstButton="1" fmlaLink="$L$277" lockText="1" noThreeD="1"/>
</file>

<file path=xl/ctrlProps/ctrlProp94.xml><?xml version="1.0" encoding="utf-8"?>
<formControlPr xmlns="http://schemas.microsoft.com/office/spreadsheetml/2009/9/main" objectType="Radio" lockText="1" noThreeD="1"/>
</file>

<file path=xl/ctrlProps/ctrlProp940.xml><?xml version="1.0" encoding="utf-8"?>
<formControlPr xmlns="http://schemas.microsoft.com/office/spreadsheetml/2009/9/main" objectType="Radio" lockText="1" noThreeD="1"/>
</file>

<file path=xl/ctrlProps/ctrlProp941.xml><?xml version="1.0" encoding="utf-8"?>
<formControlPr xmlns="http://schemas.microsoft.com/office/spreadsheetml/2009/9/main" objectType="Radio" lockText="1" noThreeD="1"/>
</file>

<file path=xl/ctrlProps/ctrlProp942.xml><?xml version="1.0" encoding="utf-8"?>
<formControlPr xmlns="http://schemas.microsoft.com/office/spreadsheetml/2009/9/main" objectType="GBox" noThreeD="1"/>
</file>

<file path=xl/ctrlProps/ctrlProp943.xml><?xml version="1.0" encoding="utf-8"?>
<formControlPr xmlns="http://schemas.microsoft.com/office/spreadsheetml/2009/9/main" objectType="Radio" firstButton="1" fmlaLink="$L$274" lockText="1" noThreeD="1"/>
</file>

<file path=xl/ctrlProps/ctrlProp944.xml><?xml version="1.0" encoding="utf-8"?>
<formControlPr xmlns="http://schemas.microsoft.com/office/spreadsheetml/2009/9/main" objectType="Radio" lockText="1" noThreeD="1"/>
</file>

<file path=xl/ctrlProps/ctrlProp945.xml><?xml version="1.0" encoding="utf-8"?>
<formControlPr xmlns="http://schemas.microsoft.com/office/spreadsheetml/2009/9/main" objectType="Radio" lockText="1" noThreeD="1"/>
</file>

<file path=xl/ctrlProps/ctrlProp946.xml><?xml version="1.0" encoding="utf-8"?>
<formControlPr xmlns="http://schemas.microsoft.com/office/spreadsheetml/2009/9/main" objectType="GBox" noThreeD="1"/>
</file>

<file path=xl/ctrlProps/ctrlProp947.xml><?xml version="1.0" encoding="utf-8"?>
<formControlPr xmlns="http://schemas.microsoft.com/office/spreadsheetml/2009/9/main" objectType="Radio" firstButton="1" fmlaLink="$L$276" lockText="1" noThreeD="1"/>
</file>

<file path=xl/ctrlProps/ctrlProp948.xml><?xml version="1.0" encoding="utf-8"?>
<formControlPr xmlns="http://schemas.microsoft.com/office/spreadsheetml/2009/9/main" objectType="Radio" lockText="1" noThreeD="1"/>
</file>

<file path=xl/ctrlProps/ctrlProp949.xml><?xml version="1.0" encoding="utf-8"?>
<formControlPr xmlns="http://schemas.microsoft.com/office/spreadsheetml/2009/9/main" objectType="Radio" lockText="1" noThreeD="1"/>
</file>

<file path=xl/ctrlProps/ctrlProp95.xml><?xml version="1.0" encoding="utf-8"?>
<formControlPr xmlns="http://schemas.microsoft.com/office/spreadsheetml/2009/9/main" objectType="Radio" lockText="1" noThreeD="1"/>
</file>

<file path=xl/ctrlProps/ctrlProp950.xml><?xml version="1.0" encoding="utf-8"?>
<formControlPr xmlns="http://schemas.microsoft.com/office/spreadsheetml/2009/9/main" objectType="GBox" noThreeD="1"/>
</file>

<file path=xl/ctrlProps/ctrlProp951.xml><?xml version="1.0" encoding="utf-8"?>
<formControlPr xmlns="http://schemas.microsoft.com/office/spreadsheetml/2009/9/main" objectType="Radio" firstButton="1" fmlaLink="$L$268" lockText="1" noThreeD="1"/>
</file>

<file path=xl/ctrlProps/ctrlProp952.xml><?xml version="1.0" encoding="utf-8"?>
<formControlPr xmlns="http://schemas.microsoft.com/office/spreadsheetml/2009/9/main" objectType="Radio" lockText="1" noThreeD="1"/>
</file>

<file path=xl/ctrlProps/ctrlProp953.xml><?xml version="1.0" encoding="utf-8"?>
<formControlPr xmlns="http://schemas.microsoft.com/office/spreadsheetml/2009/9/main" objectType="Radio" lockText="1" noThreeD="1"/>
</file>

<file path=xl/ctrlProps/ctrlProp954.xml><?xml version="1.0" encoding="utf-8"?>
<formControlPr xmlns="http://schemas.microsoft.com/office/spreadsheetml/2009/9/main" objectType="GBox" noThreeD="1"/>
</file>

<file path=xl/ctrlProps/ctrlProp955.xml><?xml version="1.0" encoding="utf-8"?>
<formControlPr xmlns="http://schemas.microsoft.com/office/spreadsheetml/2009/9/main" objectType="Radio" firstButton="1" fmlaLink="$L$269" lockText="1" noThreeD="1"/>
</file>

<file path=xl/ctrlProps/ctrlProp956.xml><?xml version="1.0" encoding="utf-8"?>
<formControlPr xmlns="http://schemas.microsoft.com/office/spreadsheetml/2009/9/main" objectType="Radio" lockText="1" noThreeD="1"/>
</file>

<file path=xl/ctrlProps/ctrlProp957.xml><?xml version="1.0" encoding="utf-8"?>
<formControlPr xmlns="http://schemas.microsoft.com/office/spreadsheetml/2009/9/main" objectType="Radio" lockText="1" noThreeD="1"/>
</file>

<file path=xl/ctrlProps/ctrlProp958.xml><?xml version="1.0" encoding="utf-8"?>
<formControlPr xmlns="http://schemas.microsoft.com/office/spreadsheetml/2009/9/main" objectType="GBox" noThreeD="1"/>
</file>

<file path=xl/ctrlProps/ctrlProp959.xml><?xml version="1.0" encoding="utf-8"?>
<formControlPr xmlns="http://schemas.microsoft.com/office/spreadsheetml/2009/9/main" objectType="Radio" firstButton="1" fmlaLink="$L$270" lockText="1" noThreeD="1"/>
</file>

<file path=xl/ctrlProps/ctrlProp96.xml><?xml version="1.0" encoding="utf-8"?>
<formControlPr xmlns="http://schemas.microsoft.com/office/spreadsheetml/2009/9/main" objectType="GBox" noThreeD="1"/>
</file>

<file path=xl/ctrlProps/ctrlProp960.xml><?xml version="1.0" encoding="utf-8"?>
<formControlPr xmlns="http://schemas.microsoft.com/office/spreadsheetml/2009/9/main" objectType="Radio" lockText="1" noThreeD="1"/>
</file>

<file path=xl/ctrlProps/ctrlProp961.xml><?xml version="1.0" encoding="utf-8"?>
<formControlPr xmlns="http://schemas.microsoft.com/office/spreadsheetml/2009/9/main" objectType="Radio" lockText="1" noThreeD="1"/>
</file>

<file path=xl/ctrlProps/ctrlProp962.xml><?xml version="1.0" encoding="utf-8"?>
<formControlPr xmlns="http://schemas.microsoft.com/office/spreadsheetml/2009/9/main" objectType="GBox" noThreeD="1"/>
</file>

<file path=xl/ctrlProps/ctrlProp963.xml><?xml version="1.0" encoding="utf-8"?>
<formControlPr xmlns="http://schemas.microsoft.com/office/spreadsheetml/2009/9/main" objectType="Radio" firstButton="1" fmlaLink="$L$271" lockText="1" noThreeD="1"/>
</file>

<file path=xl/ctrlProps/ctrlProp964.xml><?xml version="1.0" encoding="utf-8"?>
<formControlPr xmlns="http://schemas.microsoft.com/office/spreadsheetml/2009/9/main" objectType="Radio" lockText="1" noThreeD="1"/>
</file>

<file path=xl/ctrlProps/ctrlProp965.xml><?xml version="1.0" encoding="utf-8"?>
<formControlPr xmlns="http://schemas.microsoft.com/office/spreadsheetml/2009/9/main" objectType="Radio" lockText="1" noThreeD="1"/>
</file>

<file path=xl/ctrlProps/ctrlProp966.xml><?xml version="1.0" encoding="utf-8"?>
<formControlPr xmlns="http://schemas.microsoft.com/office/spreadsheetml/2009/9/main" objectType="GBox" noThreeD="1"/>
</file>

<file path=xl/ctrlProps/ctrlProp967.xml><?xml version="1.0" encoding="utf-8"?>
<formControlPr xmlns="http://schemas.microsoft.com/office/spreadsheetml/2009/9/main" objectType="Radio" firstButton="1" fmlaLink="$L$272" lockText="1" noThreeD="1"/>
</file>

<file path=xl/ctrlProps/ctrlProp968.xml><?xml version="1.0" encoding="utf-8"?>
<formControlPr xmlns="http://schemas.microsoft.com/office/spreadsheetml/2009/9/main" objectType="Radio" lockText="1" noThreeD="1"/>
</file>

<file path=xl/ctrlProps/ctrlProp969.xml><?xml version="1.0" encoding="utf-8"?>
<formControlPr xmlns="http://schemas.microsoft.com/office/spreadsheetml/2009/9/main" objectType="Radio" lockText="1" noThreeD="1"/>
</file>

<file path=xl/ctrlProps/ctrlProp97.xml><?xml version="1.0" encoding="utf-8"?>
<formControlPr xmlns="http://schemas.microsoft.com/office/spreadsheetml/2009/9/main" objectType="Radio" firstButton="1" fmlaLink="$L$296" lockText="1" noThreeD="1"/>
</file>

<file path=xl/ctrlProps/ctrlProp970.xml><?xml version="1.0" encoding="utf-8"?>
<formControlPr xmlns="http://schemas.microsoft.com/office/spreadsheetml/2009/9/main" objectType="GBox" noThreeD="1"/>
</file>

<file path=xl/ctrlProps/ctrlProp971.xml><?xml version="1.0" encoding="utf-8"?>
<formControlPr xmlns="http://schemas.microsoft.com/office/spreadsheetml/2009/9/main" objectType="Radio" firstButton="1" fmlaLink="$L$273" lockText="1" noThreeD="1"/>
</file>

<file path=xl/ctrlProps/ctrlProp972.xml><?xml version="1.0" encoding="utf-8"?>
<formControlPr xmlns="http://schemas.microsoft.com/office/spreadsheetml/2009/9/main" objectType="Radio" lockText="1" noThreeD="1"/>
</file>

<file path=xl/ctrlProps/ctrlProp973.xml><?xml version="1.0" encoding="utf-8"?>
<formControlPr xmlns="http://schemas.microsoft.com/office/spreadsheetml/2009/9/main" objectType="Radio" lockText="1" noThreeD="1"/>
</file>

<file path=xl/ctrlProps/ctrlProp974.xml><?xml version="1.0" encoding="utf-8"?>
<formControlPr xmlns="http://schemas.microsoft.com/office/spreadsheetml/2009/9/main" objectType="GBox" noThreeD="1"/>
</file>

<file path=xl/ctrlProps/ctrlProp975.xml><?xml version="1.0" encoding="utf-8"?>
<formControlPr xmlns="http://schemas.microsoft.com/office/spreadsheetml/2009/9/main" objectType="Radio" firstButton="1" fmlaLink="$L$275" lockText="1" noThreeD="1"/>
</file>

<file path=xl/ctrlProps/ctrlProp976.xml><?xml version="1.0" encoding="utf-8"?>
<formControlPr xmlns="http://schemas.microsoft.com/office/spreadsheetml/2009/9/main" objectType="Radio" lockText="1" noThreeD="1"/>
</file>

<file path=xl/ctrlProps/ctrlProp977.xml><?xml version="1.0" encoding="utf-8"?>
<formControlPr xmlns="http://schemas.microsoft.com/office/spreadsheetml/2009/9/main" objectType="Radio" lockText="1" noThreeD="1"/>
</file>

<file path=xl/ctrlProps/ctrlProp978.xml><?xml version="1.0" encoding="utf-8"?>
<formControlPr xmlns="http://schemas.microsoft.com/office/spreadsheetml/2009/9/main" objectType="GBox" noThreeD="1"/>
</file>

<file path=xl/ctrlProps/ctrlProp979.xml><?xml version="1.0" encoding="utf-8"?>
<formControlPr xmlns="http://schemas.microsoft.com/office/spreadsheetml/2009/9/main" objectType="Radio" firstButton="1" fmlaLink="$L$277" lockText="1" noThreeD="1"/>
</file>

<file path=xl/ctrlProps/ctrlProp98.xml><?xml version="1.0" encoding="utf-8"?>
<formControlPr xmlns="http://schemas.microsoft.com/office/spreadsheetml/2009/9/main" objectType="Radio" lockText="1" noThreeD="1"/>
</file>

<file path=xl/ctrlProps/ctrlProp980.xml><?xml version="1.0" encoding="utf-8"?>
<formControlPr xmlns="http://schemas.microsoft.com/office/spreadsheetml/2009/9/main" objectType="Radio" lockText="1" noThreeD="1"/>
</file>

<file path=xl/ctrlProps/ctrlProp981.xml><?xml version="1.0" encoding="utf-8"?>
<formControlPr xmlns="http://schemas.microsoft.com/office/spreadsheetml/2009/9/main" objectType="Radio" lockText="1" noThreeD="1"/>
</file>

<file path=xl/ctrlProps/ctrlProp982.xml><?xml version="1.0" encoding="utf-8"?>
<formControlPr xmlns="http://schemas.microsoft.com/office/spreadsheetml/2009/9/main" objectType="GBox" noThreeD="1"/>
</file>

<file path=xl/ctrlProps/ctrlProp983.xml><?xml version="1.0" encoding="utf-8"?>
<formControlPr xmlns="http://schemas.microsoft.com/office/spreadsheetml/2009/9/main" objectType="Radio" firstButton="1" fmlaLink="$L$274" lockText="1" noThreeD="1"/>
</file>

<file path=xl/ctrlProps/ctrlProp984.xml><?xml version="1.0" encoding="utf-8"?>
<formControlPr xmlns="http://schemas.microsoft.com/office/spreadsheetml/2009/9/main" objectType="Radio" lockText="1" noThreeD="1"/>
</file>

<file path=xl/ctrlProps/ctrlProp985.xml><?xml version="1.0" encoding="utf-8"?>
<formControlPr xmlns="http://schemas.microsoft.com/office/spreadsheetml/2009/9/main" objectType="Radio" lockText="1" noThreeD="1"/>
</file>

<file path=xl/ctrlProps/ctrlProp986.xml><?xml version="1.0" encoding="utf-8"?>
<formControlPr xmlns="http://schemas.microsoft.com/office/spreadsheetml/2009/9/main" objectType="GBox" noThreeD="1"/>
</file>

<file path=xl/ctrlProps/ctrlProp987.xml><?xml version="1.0" encoding="utf-8"?>
<formControlPr xmlns="http://schemas.microsoft.com/office/spreadsheetml/2009/9/main" objectType="Radio" firstButton="1" fmlaLink="$L$276" lockText="1" noThreeD="1"/>
</file>

<file path=xl/ctrlProps/ctrlProp988.xml><?xml version="1.0" encoding="utf-8"?>
<formControlPr xmlns="http://schemas.microsoft.com/office/spreadsheetml/2009/9/main" objectType="Radio" lockText="1" noThreeD="1"/>
</file>

<file path=xl/ctrlProps/ctrlProp989.xml><?xml version="1.0" encoding="utf-8"?>
<formControlPr xmlns="http://schemas.microsoft.com/office/spreadsheetml/2009/9/main" objectType="Radio" lockText="1" noThreeD="1"/>
</file>

<file path=xl/ctrlProps/ctrlProp99.xml><?xml version="1.0" encoding="utf-8"?>
<formControlPr xmlns="http://schemas.microsoft.com/office/spreadsheetml/2009/9/main" objectType="Radio" lockText="1" noThreeD="1"/>
</file>

<file path=xl/ctrlProps/ctrlProp990.xml><?xml version="1.0" encoding="utf-8"?>
<formControlPr xmlns="http://schemas.microsoft.com/office/spreadsheetml/2009/9/main" objectType="GBox" noThreeD="1"/>
</file>

<file path=xl/ctrlProps/ctrlProp991.xml><?xml version="1.0" encoding="utf-8"?>
<formControlPr xmlns="http://schemas.microsoft.com/office/spreadsheetml/2009/9/main" objectType="Radio" firstButton="1" fmlaLink="$L$268" lockText="1" noThreeD="1"/>
</file>

<file path=xl/ctrlProps/ctrlProp992.xml><?xml version="1.0" encoding="utf-8"?>
<formControlPr xmlns="http://schemas.microsoft.com/office/spreadsheetml/2009/9/main" objectType="Radio" lockText="1" noThreeD="1"/>
</file>

<file path=xl/ctrlProps/ctrlProp993.xml><?xml version="1.0" encoding="utf-8"?>
<formControlPr xmlns="http://schemas.microsoft.com/office/spreadsheetml/2009/9/main" objectType="Radio" lockText="1" noThreeD="1"/>
</file>

<file path=xl/ctrlProps/ctrlProp994.xml><?xml version="1.0" encoding="utf-8"?>
<formControlPr xmlns="http://schemas.microsoft.com/office/spreadsheetml/2009/9/main" objectType="GBox" noThreeD="1"/>
</file>

<file path=xl/ctrlProps/ctrlProp995.xml><?xml version="1.0" encoding="utf-8"?>
<formControlPr xmlns="http://schemas.microsoft.com/office/spreadsheetml/2009/9/main" objectType="Radio" firstButton="1" fmlaLink="$L$269" lockText="1" noThreeD="1"/>
</file>

<file path=xl/ctrlProps/ctrlProp996.xml><?xml version="1.0" encoding="utf-8"?>
<formControlPr xmlns="http://schemas.microsoft.com/office/spreadsheetml/2009/9/main" objectType="Radio" lockText="1" noThreeD="1"/>
</file>

<file path=xl/ctrlProps/ctrlProp997.xml><?xml version="1.0" encoding="utf-8"?>
<formControlPr xmlns="http://schemas.microsoft.com/office/spreadsheetml/2009/9/main" objectType="Radio" lockText="1" noThreeD="1"/>
</file>

<file path=xl/ctrlProps/ctrlProp998.xml><?xml version="1.0" encoding="utf-8"?>
<formControlPr xmlns="http://schemas.microsoft.com/office/spreadsheetml/2009/9/main" objectType="GBox" noThreeD="1"/>
</file>

<file path=xl/ctrlProps/ctrlProp999.xml><?xml version="1.0" encoding="utf-8"?>
<formControlPr xmlns="http://schemas.microsoft.com/office/spreadsheetml/2009/9/main" objectType="Radio" firstButton="1" fmlaLink="$L$270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267</xdr:row>
          <xdr:rowOff>57150</xdr:rowOff>
        </xdr:from>
        <xdr:to>
          <xdr:col>7</xdr:col>
          <xdr:colOff>866775</xdr:colOff>
          <xdr:row>267</xdr:row>
          <xdr:rowOff>276225</xdr:rowOff>
        </xdr:to>
        <xdr:sp macro="" textlink="">
          <xdr:nvSpPr>
            <xdr:cNvPr id="3073" name="Option 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267</xdr:row>
          <xdr:rowOff>47625</xdr:rowOff>
        </xdr:from>
        <xdr:to>
          <xdr:col>8</xdr:col>
          <xdr:colOff>885825</xdr:colOff>
          <xdr:row>267</xdr:row>
          <xdr:rowOff>266700</xdr:rowOff>
        </xdr:to>
        <xdr:sp macro="" textlink="">
          <xdr:nvSpPr>
            <xdr:cNvPr id="3074" name="Option Butto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267</xdr:row>
          <xdr:rowOff>47625</xdr:rowOff>
        </xdr:from>
        <xdr:to>
          <xdr:col>9</xdr:col>
          <xdr:colOff>866775</xdr:colOff>
          <xdr:row>267</xdr:row>
          <xdr:rowOff>266700</xdr:rowOff>
        </xdr:to>
        <xdr:sp macro="" textlink="">
          <xdr:nvSpPr>
            <xdr:cNvPr id="3075" name="Option Butto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267</xdr:row>
          <xdr:rowOff>0</xdr:rowOff>
        </xdr:from>
        <xdr:to>
          <xdr:col>9</xdr:col>
          <xdr:colOff>1123950</xdr:colOff>
          <xdr:row>267</xdr:row>
          <xdr:rowOff>304800</xdr:rowOff>
        </xdr:to>
        <xdr:sp macro="" textlink="">
          <xdr:nvSpPr>
            <xdr:cNvPr id="3076" name="Group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268</xdr:row>
          <xdr:rowOff>66675</xdr:rowOff>
        </xdr:from>
        <xdr:to>
          <xdr:col>7</xdr:col>
          <xdr:colOff>866775</xdr:colOff>
          <xdr:row>268</xdr:row>
          <xdr:rowOff>295275</xdr:rowOff>
        </xdr:to>
        <xdr:sp macro="" textlink="">
          <xdr:nvSpPr>
            <xdr:cNvPr id="3077" name="Option Button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268</xdr:row>
          <xdr:rowOff>57150</xdr:rowOff>
        </xdr:from>
        <xdr:to>
          <xdr:col>8</xdr:col>
          <xdr:colOff>885825</xdr:colOff>
          <xdr:row>268</xdr:row>
          <xdr:rowOff>276225</xdr:rowOff>
        </xdr:to>
        <xdr:sp macro="" textlink="">
          <xdr:nvSpPr>
            <xdr:cNvPr id="3078" name="Option 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268</xdr:row>
          <xdr:rowOff>57150</xdr:rowOff>
        </xdr:from>
        <xdr:to>
          <xdr:col>9</xdr:col>
          <xdr:colOff>866775</xdr:colOff>
          <xdr:row>268</xdr:row>
          <xdr:rowOff>276225</xdr:rowOff>
        </xdr:to>
        <xdr:sp macro="" textlink="">
          <xdr:nvSpPr>
            <xdr:cNvPr id="3079" name="Option Button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268</xdr:row>
          <xdr:rowOff>9525</xdr:rowOff>
        </xdr:from>
        <xdr:to>
          <xdr:col>9</xdr:col>
          <xdr:colOff>1123950</xdr:colOff>
          <xdr:row>268</xdr:row>
          <xdr:rowOff>314325</xdr:rowOff>
        </xdr:to>
        <xdr:sp macro="" textlink="">
          <xdr:nvSpPr>
            <xdr:cNvPr id="3080" name="Group Box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269</xdr:row>
          <xdr:rowOff>66675</xdr:rowOff>
        </xdr:from>
        <xdr:to>
          <xdr:col>7</xdr:col>
          <xdr:colOff>866775</xdr:colOff>
          <xdr:row>269</xdr:row>
          <xdr:rowOff>295275</xdr:rowOff>
        </xdr:to>
        <xdr:sp macro="" textlink="">
          <xdr:nvSpPr>
            <xdr:cNvPr id="3081" name="Option Button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269</xdr:row>
          <xdr:rowOff>57150</xdr:rowOff>
        </xdr:from>
        <xdr:to>
          <xdr:col>8</xdr:col>
          <xdr:colOff>885825</xdr:colOff>
          <xdr:row>269</xdr:row>
          <xdr:rowOff>276225</xdr:rowOff>
        </xdr:to>
        <xdr:sp macro="" textlink="">
          <xdr:nvSpPr>
            <xdr:cNvPr id="3082" name="Option Button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269</xdr:row>
          <xdr:rowOff>57150</xdr:rowOff>
        </xdr:from>
        <xdr:to>
          <xdr:col>9</xdr:col>
          <xdr:colOff>866775</xdr:colOff>
          <xdr:row>269</xdr:row>
          <xdr:rowOff>276225</xdr:rowOff>
        </xdr:to>
        <xdr:sp macro="" textlink="">
          <xdr:nvSpPr>
            <xdr:cNvPr id="3083" name="Option Button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269</xdr:row>
          <xdr:rowOff>9525</xdr:rowOff>
        </xdr:from>
        <xdr:to>
          <xdr:col>9</xdr:col>
          <xdr:colOff>1123950</xdr:colOff>
          <xdr:row>269</xdr:row>
          <xdr:rowOff>314325</xdr:rowOff>
        </xdr:to>
        <xdr:sp macro="" textlink="">
          <xdr:nvSpPr>
            <xdr:cNvPr id="3084" name="Group Box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270</xdr:row>
          <xdr:rowOff>66675</xdr:rowOff>
        </xdr:from>
        <xdr:to>
          <xdr:col>7</xdr:col>
          <xdr:colOff>866775</xdr:colOff>
          <xdr:row>270</xdr:row>
          <xdr:rowOff>295275</xdr:rowOff>
        </xdr:to>
        <xdr:sp macro="" textlink="">
          <xdr:nvSpPr>
            <xdr:cNvPr id="3085" name="Option Button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270</xdr:row>
          <xdr:rowOff>57150</xdr:rowOff>
        </xdr:from>
        <xdr:to>
          <xdr:col>8</xdr:col>
          <xdr:colOff>885825</xdr:colOff>
          <xdr:row>270</xdr:row>
          <xdr:rowOff>276225</xdr:rowOff>
        </xdr:to>
        <xdr:sp macro="" textlink="">
          <xdr:nvSpPr>
            <xdr:cNvPr id="3086" name="Option Button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270</xdr:row>
          <xdr:rowOff>57150</xdr:rowOff>
        </xdr:from>
        <xdr:to>
          <xdr:col>9</xdr:col>
          <xdr:colOff>866775</xdr:colOff>
          <xdr:row>270</xdr:row>
          <xdr:rowOff>276225</xdr:rowOff>
        </xdr:to>
        <xdr:sp macro="" textlink="">
          <xdr:nvSpPr>
            <xdr:cNvPr id="3087" name="Option Button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270</xdr:row>
          <xdr:rowOff>9525</xdr:rowOff>
        </xdr:from>
        <xdr:to>
          <xdr:col>9</xdr:col>
          <xdr:colOff>1123950</xdr:colOff>
          <xdr:row>270</xdr:row>
          <xdr:rowOff>314325</xdr:rowOff>
        </xdr:to>
        <xdr:sp macro="" textlink="">
          <xdr:nvSpPr>
            <xdr:cNvPr id="3088" name="Group Box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271</xdr:row>
          <xdr:rowOff>66675</xdr:rowOff>
        </xdr:from>
        <xdr:to>
          <xdr:col>7</xdr:col>
          <xdr:colOff>866775</xdr:colOff>
          <xdr:row>271</xdr:row>
          <xdr:rowOff>295275</xdr:rowOff>
        </xdr:to>
        <xdr:sp macro="" textlink="">
          <xdr:nvSpPr>
            <xdr:cNvPr id="3089" name="Option Button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271</xdr:row>
          <xdr:rowOff>57150</xdr:rowOff>
        </xdr:from>
        <xdr:to>
          <xdr:col>8</xdr:col>
          <xdr:colOff>885825</xdr:colOff>
          <xdr:row>271</xdr:row>
          <xdr:rowOff>276225</xdr:rowOff>
        </xdr:to>
        <xdr:sp macro="" textlink="">
          <xdr:nvSpPr>
            <xdr:cNvPr id="3090" name="Option Button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271</xdr:row>
          <xdr:rowOff>57150</xdr:rowOff>
        </xdr:from>
        <xdr:to>
          <xdr:col>9</xdr:col>
          <xdr:colOff>866775</xdr:colOff>
          <xdr:row>271</xdr:row>
          <xdr:rowOff>276225</xdr:rowOff>
        </xdr:to>
        <xdr:sp macro="" textlink="">
          <xdr:nvSpPr>
            <xdr:cNvPr id="3091" name="Option Button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271</xdr:row>
          <xdr:rowOff>9525</xdr:rowOff>
        </xdr:from>
        <xdr:to>
          <xdr:col>9</xdr:col>
          <xdr:colOff>1123950</xdr:colOff>
          <xdr:row>271</xdr:row>
          <xdr:rowOff>314325</xdr:rowOff>
        </xdr:to>
        <xdr:sp macro="" textlink="">
          <xdr:nvSpPr>
            <xdr:cNvPr id="3092" name="Group Box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272</xdr:row>
          <xdr:rowOff>66675</xdr:rowOff>
        </xdr:from>
        <xdr:to>
          <xdr:col>7</xdr:col>
          <xdr:colOff>866775</xdr:colOff>
          <xdr:row>272</xdr:row>
          <xdr:rowOff>295275</xdr:rowOff>
        </xdr:to>
        <xdr:sp macro="" textlink="">
          <xdr:nvSpPr>
            <xdr:cNvPr id="3093" name="Option Button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272</xdr:row>
          <xdr:rowOff>57150</xdr:rowOff>
        </xdr:from>
        <xdr:to>
          <xdr:col>8</xdr:col>
          <xdr:colOff>885825</xdr:colOff>
          <xdr:row>272</xdr:row>
          <xdr:rowOff>276225</xdr:rowOff>
        </xdr:to>
        <xdr:sp macro="" textlink="">
          <xdr:nvSpPr>
            <xdr:cNvPr id="3094" name="Option Button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272</xdr:row>
          <xdr:rowOff>57150</xdr:rowOff>
        </xdr:from>
        <xdr:to>
          <xdr:col>9</xdr:col>
          <xdr:colOff>866775</xdr:colOff>
          <xdr:row>272</xdr:row>
          <xdr:rowOff>276225</xdr:rowOff>
        </xdr:to>
        <xdr:sp macro="" textlink="">
          <xdr:nvSpPr>
            <xdr:cNvPr id="3095" name="Option Button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272</xdr:row>
          <xdr:rowOff>9525</xdr:rowOff>
        </xdr:from>
        <xdr:to>
          <xdr:col>9</xdr:col>
          <xdr:colOff>1123950</xdr:colOff>
          <xdr:row>272</xdr:row>
          <xdr:rowOff>314325</xdr:rowOff>
        </xdr:to>
        <xdr:sp macro="" textlink="">
          <xdr:nvSpPr>
            <xdr:cNvPr id="3096" name="Group Box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274</xdr:row>
          <xdr:rowOff>66675</xdr:rowOff>
        </xdr:from>
        <xdr:to>
          <xdr:col>7</xdr:col>
          <xdr:colOff>866775</xdr:colOff>
          <xdr:row>274</xdr:row>
          <xdr:rowOff>295275</xdr:rowOff>
        </xdr:to>
        <xdr:sp macro="" textlink="">
          <xdr:nvSpPr>
            <xdr:cNvPr id="3097" name="Option Button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274</xdr:row>
          <xdr:rowOff>57150</xdr:rowOff>
        </xdr:from>
        <xdr:to>
          <xdr:col>8</xdr:col>
          <xdr:colOff>885825</xdr:colOff>
          <xdr:row>274</xdr:row>
          <xdr:rowOff>276225</xdr:rowOff>
        </xdr:to>
        <xdr:sp macro="" textlink="">
          <xdr:nvSpPr>
            <xdr:cNvPr id="3098" name="Option Button 26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274</xdr:row>
          <xdr:rowOff>57150</xdr:rowOff>
        </xdr:from>
        <xdr:to>
          <xdr:col>9</xdr:col>
          <xdr:colOff>866775</xdr:colOff>
          <xdr:row>274</xdr:row>
          <xdr:rowOff>276225</xdr:rowOff>
        </xdr:to>
        <xdr:sp macro="" textlink="">
          <xdr:nvSpPr>
            <xdr:cNvPr id="3099" name="Option Button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274</xdr:row>
          <xdr:rowOff>9525</xdr:rowOff>
        </xdr:from>
        <xdr:to>
          <xdr:col>9</xdr:col>
          <xdr:colOff>1123950</xdr:colOff>
          <xdr:row>274</xdr:row>
          <xdr:rowOff>314325</xdr:rowOff>
        </xdr:to>
        <xdr:sp macro="" textlink="">
          <xdr:nvSpPr>
            <xdr:cNvPr id="3100" name="Group Box 28" hidden="1">
              <a:extLst>
                <a:ext uri="{63B3BB69-23CF-44E3-9099-C40C66FF867C}">
                  <a14:compatExt spid="_x0000_s3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276</xdr:row>
          <xdr:rowOff>66675</xdr:rowOff>
        </xdr:from>
        <xdr:to>
          <xdr:col>7</xdr:col>
          <xdr:colOff>866775</xdr:colOff>
          <xdr:row>276</xdr:row>
          <xdr:rowOff>295275</xdr:rowOff>
        </xdr:to>
        <xdr:sp macro="" textlink="">
          <xdr:nvSpPr>
            <xdr:cNvPr id="3101" name="Option Button 29" hidden="1">
              <a:extLst>
                <a:ext uri="{63B3BB69-23CF-44E3-9099-C40C66FF867C}">
                  <a14:compatExt spid="_x0000_s3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276</xdr:row>
          <xdr:rowOff>57150</xdr:rowOff>
        </xdr:from>
        <xdr:to>
          <xdr:col>8</xdr:col>
          <xdr:colOff>885825</xdr:colOff>
          <xdr:row>276</xdr:row>
          <xdr:rowOff>276225</xdr:rowOff>
        </xdr:to>
        <xdr:sp macro="" textlink="">
          <xdr:nvSpPr>
            <xdr:cNvPr id="3102" name="Option Button 30" hidden="1">
              <a:extLst>
                <a:ext uri="{63B3BB69-23CF-44E3-9099-C40C66FF867C}">
                  <a14:compatExt spid="_x0000_s3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276</xdr:row>
          <xdr:rowOff>57150</xdr:rowOff>
        </xdr:from>
        <xdr:to>
          <xdr:col>9</xdr:col>
          <xdr:colOff>866775</xdr:colOff>
          <xdr:row>276</xdr:row>
          <xdr:rowOff>276225</xdr:rowOff>
        </xdr:to>
        <xdr:sp macro="" textlink="">
          <xdr:nvSpPr>
            <xdr:cNvPr id="3103" name="Option Button 31" hidden="1">
              <a:extLst>
                <a:ext uri="{63B3BB69-23CF-44E3-9099-C40C66FF867C}">
                  <a14:compatExt spid="_x0000_s3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276</xdr:row>
          <xdr:rowOff>9525</xdr:rowOff>
        </xdr:from>
        <xdr:to>
          <xdr:col>9</xdr:col>
          <xdr:colOff>1123950</xdr:colOff>
          <xdr:row>276</xdr:row>
          <xdr:rowOff>314325</xdr:rowOff>
        </xdr:to>
        <xdr:sp macro="" textlink="">
          <xdr:nvSpPr>
            <xdr:cNvPr id="3104" name="Group Box 32" hidden="1">
              <a:extLst>
                <a:ext uri="{63B3BB69-23CF-44E3-9099-C40C66FF867C}">
                  <a14:compatExt spid="_x0000_s3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273</xdr:row>
          <xdr:rowOff>66675</xdr:rowOff>
        </xdr:from>
        <xdr:to>
          <xdr:col>7</xdr:col>
          <xdr:colOff>866775</xdr:colOff>
          <xdr:row>273</xdr:row>
          <xdr:rowOff>295275</xdr:rowOff>
        </xdr:to>
        <xdr:sp macro="" textlink="">
          <xdr:nvSpPr>
            <xdr:cNvPr id="3105" name="Option Button 33" hidden="1">
              <a:extLst>
                <a:ext uri="{63B3BB69-23CF-44E3-9099-C40C66FF867C}">
                  <a14:compatExt spid="_x0000_s3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273</xdr:row>
          <xdr:rowOff>57150</xdr:rowOff>
        </xdr:from>
        <xdr:to>
          <xdr:col>8</xdr:col>
          <xdr:colOff>885825</xdr:colOff>
          <xdr:row>273</xdr:row>
          <xdr:rowOff>276225</xdr:rowOff>
        </xdr:to>
        <xdr:sp macro="" textlink="">
          <xdr:nvSpPr>
            <xdr:cNvPr id="3106" name="Option Button 34" hidden="1">
              <a:extLst>
                <a:ext uri="{63B3BB69-23CF-44E3-9099-C40C66FF867C}">
                  <a14:compatExt spid="_x0000_s3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273</xdr:row>
          <xdr:rowOff>57150</xdr:rowOff>
        </xdr:from>
        <xdr:to>
          <xdr:col>9</xdr:col>
          <xdr:colOff>866775</xdr:colOff>
          <xdr:row>273</xdr:row>
          <xdr:rowOff>276225</xdr:rowOff>
        </xdr:to>
        <xdr:sp macro="" textlink="">
          <xdr:nvSpPr>
            <xdr:cNvPr id="3107" name="Option Button 35" hidden="1">
              <a:extLst>
                <a:ext uri="{63B3BB69-23CF-44E3-9099-C40C66FF867C}">
                  <a14:compatExt spid="_x0000_s3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273</xdr:row>
          <xdr:rowOff>9525</xdr:rowOff>
        </xdr:from>
        <xdr:to>
          <xdr:col>9</xdr:col>
          <xdr:colOff>1123950</xdr:colOff>
          <xdr:row>273</xdr:row>
          <xdr:rowOff>314325</xdr:rowOff>
        </xdr:to>
        <xdr:sp macro="" textlink="">
          <xdr:nvSpPr>
            <xdr:cNvPr id="3108" name="Group Box 36" hidden="1">
              <a:extLst>
                <a:ext uri="{63B3BB69-23CF-44E3-9099-C40C66FF867C}">
                  <a14:compatExt spid="_x0000_s3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275</xdr:row>
          <xdr:rowOff>57150</xdr:rowOff>
        </xdr:from>
        <xdr:to>
          <xdr:col>7</xdr:col>
          <xdr:colOff>866775</xdr:colOff>
          <xdr:row>275</xdr:row>
          <xdr:rowOff>276225</xdr:rowOff>
        </xdr:to>
        <xdr:sp macro="" textlink="">
          <xdr:nvSpPr>
            <xdr:cNvPr id="3109" name="Option Button 37" hidden="1">
              <a:extLst>
                <a:ext uri="{63B3BB69-23CF-44E3-9099-C40C66FF867C}">
                  <a14:compatExt spid="_x0000_s3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275</xdr:row>
          <xdr:rowOff>47625</xdr:rowOff>
        </xdr:from>
        <xdr:to>
          <xdr:col>8</xdr:col>
          <xdr:colOff>885825</xdr:colOff>
          <xdr:row>275</xdr:row>
          <xdr:rowOff>266700</xdr:rowOff>
        </xdr:to>
        <xdr:sp macro="" textlink="">
          <xdr:nvSpPr>
            <xdr:cNvPr id="3110" name="Option Button 38" hidden="1">
              <a:extLst>
                <a:ext uri="{63B3BB69-23CF-44E3-9099-C40C66FF867C}">
                  <a14:compatExt spid="_x0000_s3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275</xdr:row>
          <xdr:rowOff>47625</xdr:rowOff>
        </xdr:from>
        <xdr:to>
          <xdr:col>9</xdr:col>
          <xdr:colOff>866775</xdr:colOff>
          <xdr:row>275</xdr:row>
          <xdr:rowOff>266700</xdr:rowOff>
        </xdr:to>
        <xdr:sp macro="" textlink="">
          <xdr:nvSpPr>
            <xdr:cNvPr id="3111" name="Option Button 39" hidden="1">
              <a:extLst>
                <a:ext uri="{63B3BB69-23CF-44E3-9099-C40C66FF867C}">
                  <a14:compatExt spid="_x0000_s3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275</xdr:row>
          <xdr:rowOff>0</xdr:rowOff>
        </xdr:from>
        <xdr:to>
          <xdr:col>9</xdr:col>
          <xdr:colOff>1123950</xdr:colOff>
          <xdr:row>275</xdr:row>
          <xdr:rowOff>304800</xdr:rowOff>
        </xdr:to>
        <xdr:sp macro="" textlink="">
          <xdr:nvSpPr>
            <xdr:cNvPr id="3112" name="Group Box 40" hidden="1">
              <a:extLst>
                <a:ext uri="{63B3BB69-23CF-44E3-9099-C40C66FF867C}">
                  <a14:compatExt spid="_x0000_s3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279</xdr:row>
          <xdr:rowOff>76200</xdr:rowOff>
        </xdr:from>
        <xdr:to>
          <xdr:col>7</xdr:col>
          <xdr:colOff>866775</xdr:colOff>
          <xdr:row>279</xdr:row>
          <xdr:rowOff>295275</xdr:rowOff>
        </xdr:to>
        <xdr:sp macro="" textlink="">
          <xdr:nvSpPr>
            <xdr:cNvPr id="3113" name="Option Button 41" hidden="1">
              <a:extLst>
                <a:ext uri="{63B3BB69-23CF-44E3-9099-C40C66FF867C}">
                  <a14:compatExt spid="_x0000_s3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279</xdr:row>
          <xdr:rowOff>66675</xdr:rowOff>
        </xdr:from>
        <xdr:to>
          <xdr:col>8</xdr:col>
          <xdr:colOff>885825</xdr:colOff>
          <xdr:row>279</xdr:row>
          <xdr:rowOff>295275</xdr:rowOff>
        </xdr:to>
        <xdr:sp macro="" textlink="">
          <xdr:nvSpPr>
            <xdr:cNvPr id="3114" name="Option Button 42" hidden="1">
              <a:extLst>
                <a:ext uri="{63B3BB69-23CF-44E3-9099-C40C66FF867C}">
                  <a14:compatExt spid="_x0000_s3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279</xdr:row>
          <xdr:rowOff>66675</xdr:rowOff>
        </xdr:from>
        <xdr:to>
          <xdr:col>9</xdr:col>
          <xdr:colOff>866775</xdr:colOff>
          <xdr:row>279</xdr:row>
          <xdr:rowOff>295275</xdr:rowOff>
        </xdr:to>
        <xdr:sp macro="" textlink="">
          <xdr:nvSpPr>
            <xdr:cNvPr id="3115" name="Option Button 43" hidden="1">
              <a:extLst>
                <a:ext uri="{63B3BB69-23CF-44E3-9099-C40C66FF867C}">
                  <a14:compatExt spid="_x0000_s3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279</xdr:row>
          <xdr:rowOff>19050</xdr:rowOff>
        </xdr:from>
        <xdr:to>
          <xdr:col>9</xdr:col>
          <xdr:colOff>1123950</xdr:colOff>
          <xdr:row>279</xdr:row>
          <xdr:rowOff>323850</xdr:rowOff>
        </xdr:to>
        <xdr:sp macro="" textlink="">
          <xdr:nvSpPr>
            <xdr:cNvPr id="3116" name="Group Box 44" hidden="1">
              <a:extLst>
                <a:ext uri="{63B3BB69-23CF-44E3-9099-C40C66FF867C}">
                  <a14:compatExt spid="_x0000_s3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280</xdr:row>
          <xdr:rowOff>85725</xdr:rowOff>
        </xdr:from>
        <xdr:to>
          <xdr:col>7</xdr:col>
          <xdr:colOff>866775</xdr:colOff>
          <xdr:row>280</xdr:row>
          <xdr:rowOff>304800</xdr:rowOff>
        </xdr:to>
        <xdr:sp macro="" textlink="">
          <xdr:nvSpPr>
            <xdr:cNvPr id="3117" name="Option Button 45" hidden="1">
              <a:extLst>
                <a:ext uri="{63B3BB69-23CF-44E3-9099-C40C66FF867C}">
                  <a14:compatExt spid="_x0000_s3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280</xdr:row>
          <xdr:rowOff>76200</xdr:rowOff>
        </xdr:from>
        <xdr:to>
          <xdr:col>8</xdr:col>
          <xdr:colOff>885825</xdr:colOff>
          <xdr:row>280</xdr:row>
          <xdr:rowOff>295275</xdr:rowOff>
        </xdr:to>
        <xdr:sp macro="" textlink="">
          <xdr:nvSpPr>
            <xdr:cNvPr id="3118" name="Option Button 46" hidden="1">
              <a:extLst>
                <a:ext uri="{63B3BB69-23CF-44E3-9099-C40C66FF867C}">
                  <a14:compatExt spid="_x0000_s3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280</xdr:row>
          <xdr:rowOff>76200</xdr:rowOff>
        </xdr:from>
        <xdr:to>
          <xdr:col>9</xdr:col>
          <xdr:colOff>866775</xdr:colOff>
          <xdr:row>280</xdr:row>
          <xdr:rowOff>295275</xdr:rowOff>
        </xdr:to>
        <xdr:sp macro="" textlink="">
          <xdr:nvSpPr>
            <xdr:cNvPr id="3119" name="Option Button 47" hidden="1">
              <a:extLst>
                <a:ext uri="{63B3BB69-23CF-44E3-9099-C40C66FF867C}">
                  <a14:compatExt spid="_x0000_s3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280</xdr:row>
          <xdr:rowOff>28575</xdr:rowOff>
        </xdr:from>
        <xdr:to>
          <xdr:col>9</xdr:col>
          <xdr:colOff>1123950</xdr:colOff>
          <xdr:row>280</xdr:row>
          <xdr:rowOff>333375</xdr:rowOff>
        </xdr:to>
        <xdr:sp macro="" textlink="">
          <xdr:nvSpPr>
            <xdr:cNvPr id="3120" name="Group Box 48" hidden="1">
              <a:extLst>
                <a:ext uri="{63B3BB69-23CF-44E3-9099-C40C66FF867C}">
                  <a14:compatExt spid="_x0000_s3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281</xdr:row>
          <xdr:rowOff>85725</xdr:rowOff>
        </xdr:from>
        <xdr:to>
          <xdr:col>7</xdr:col>
          <xdr:colOff>866775</xdr:colOff>
          <xdr:row>281</xdr:row>
          <xdr:rowOff>304800</xdr:rowOff>
        </xdr:to>
        <xdr:sp macro="" textlink="">
          <xdr:nvSpPr>
            <xdr:cNvPr id="3121" name="Option Button 49" hidden="1">
              <a:extLst>
                <a:ext uri="{63B3BB69-23CF-44E3-9099-C40C66FF867C}">
                  <a14:compatExt spid="_x0000_s3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281</xdr:row>
          <xdr:rowOff>76200</xdr:rowOff>
        </xdr:from>
        <xdr:to>
          <xdr:col>8</xdr:col>
          <xdr:colOff>885825</xdr:colOff>
          <xdr:row>281</xdr:row>
          <xdr:rowOff>295275</xdr:rowOff>
        </xdr:to>
        <xdr:sp macro="" textlink="">
          <xdr:nvSpPr>
            <xdr:cNvPr id="3122" name="Option Button 50" hidden="1">
              <a:extLst>
                <a:ext uri="{63B3BB69-23CF-44E3-9099-C40C66FF867C}">
                  <a14:compatExt spid="_x0000_s3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281</xdr:row>
          <xdr:rowOff>76200</xdr:rowOff>
        </xdr:from>
        <xdr:to>
          <xdr:col>9</xdr:col>
          <xdr:colOff>866775</xdr:colOff>
          <xdr:row>281</xdr:row>
          <xdr:rowOff>295275</xdr:rowOff>
        </xdr:to>
        <xdr:sp macro="" textlink="">
          <xdr:nvSpPr>
            <xdr:cNvPr id="3123" name="Option Button 51" hidden="1">
              <a:extLst>
                <a:ext uri="{63B3BB69-23CF-44E3-9099-C40C66FF867C}">
                  <a14:compatExt spid="_x0000_s3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281</xdr:row>
          <xdr:rowOff>28575</xdr:rowOff>
        </xdr:from>
        <xdr:to>
          <xdr:col>9</xdr:col>
          <xdr:colOff>1123950</xdr:colOff>
          <xdr:row>281</xdr:row>
          <xdr:rowOff>333375</xdr:rowOff>
        </xdr:to>
        <xdr:sp macro="" textlink="">
          <xdr:nvSpPr>
            <xdr:cNvPr id="3124" name="Group Box 52" hidden="1">
              <a:extLst>
                <a:ext uri="{63B3BB69-23CF-44E3-9099-C40C66FF867C}">
                  <a14:compatExt spid="_x0000_s3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282</xdr:row>
          <xdr:rowOff>85725</xdr:rowOff>
        </xdr:from>
        <xdr:to>
          <xdr:col>7</xdr:col>
          <xdr:colOff>866775</xdr:colOff>
          <xdr:row>282</xdr:row>
          <xdr:rowOff>304800</xdr:rowOff>
        </xdr:to>
        <xdr:sp macro="" textlink="">
          <xdr:nvSpPr>
            <xdr:cNvPr id="3125" name="Option Button 53" hidden="1">
              <a:extLst>
                <a:ext uri="{63B3BB69-23CF-44E3-9099-C40C66FF867C}">
                  <a14:compatExt spid="_x0000_s3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282</xdr:row>
          <xdr:rowOff>76200</xdr:rowOff>
        </xdr:from>
        <xdr:to>
          <xdr:col>8</xdr:col>
          <xdr:colOff>885825</xdr:colOff>
          <xdr:row>282</xdr:row>
          <xdr:rowOff>295275</xdr:rowOff>
        </xdr:to>
        <xdr:sp macro="" textlink="">
          <xdr:nvSpPr>
            <xdr:cNvPr id="3126" name="Option Button 54" hidden="1">
              <a:extLst>
                <a:ext uri="{63B3BB69-23CF-44E3-9099-C40C66FF867C}">
                  <a14:compatExt spid="_x0000_s3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282</xdr:row>
          <xdr:rowOff>76200</xdr:rowOff>
        </xdr:from>
        <xdr:to>
          <xdr:col>9</xdr:col>
          <xdr:colOff>866775</xdr:colOff>
          <xdr:row>282</xdr:row>
          <xdr:rowOff>295275</xdr:rowOff>
        </xdr:to>
        <xdr:sp macro="" textlink="">
          <xdr:nvSpPr>
            <xdr:cNvPr id="3127" name="Option Button 55" hidden="1">
              <a:extLst>
                <a:ext uri="{63B3BB69-23CF-44E3-9099-C40C66FF867C}">
                  <a14:compatExt spid="_x0000_s3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282</xdr:row>
          <xdr:rowOff>28575</xdr:rowOff>
        </xdr:from>
        <xdr:to>
          <xdr:col>9</xdr:col>
          <xdr:colOff>1123950</xdr:colOff>
          <xdr:row>282</xdr:row>
          <xdr:rowOff>333375</xdr:rowOff>
        </xdr:to>
        <xdr:sp macro="" textlink="">
          <xdr:nvSpPr>
            <xdr:cNvPr id="3128" name="Group Box 56" hidden="1">
              <a:extLst>
                <a:ext uri="{63B3BB69-23CF-44E3-9099-C40C66FF867C}">
                  <a14:compatExt spid="_x0000_s3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283</xdr:row>
          <xdr:rowOff>85725</xdr:rowOff>
        </xdr:from>
        <xdr:to>
          <xdr:col>7</xdr:col>
          <xdr:colOff>866775</xdr:colOff>
          <xdr:row>283</xdr:row>
          <xdr:rowOff>304800</xdr:rowOff>
        </xdr:to>
        <xdr:sp macro="" textlink="">
          <xdr:nvSpPr>
            <xdr:cNvPr id="3129" name="Option Button 57" hidden="1">
              <a:extLst>
                <a:ext uri="{63B3BB69-23CF-44E3-9099-C40C66FF867C}">
                  <a14:compatExt spid="_x0000_s3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283</xdr:row>
          <xdr:rowOff>76200</xdr:rowOff>
        </xdr:from>
        <xdr:to>
          <xdr:col>8</xdr:col>
          <xdr:colOff>885825</xdr:colOff>
          <xdr:row>283</xdr:row>
          <xdr:rowOff>295275</xdr:rowOff>
        </xdr:to>
        <xdr:sp macro="" textlink="">
          <xdr:nvSpPr>
            <xdr:cNvPr id="3130" name="Option Button 58" hidden="1">
              <a:extLst>
                <a:ext uri="{63B3BB69-23CF-44E3-9099-C40C66FF867C}">
                  <a14:compatExt spid="_x0000_s3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283</xdr:row>
          <xdr:rowOff>76200</xdr:rowOff>
        </xdr:from>
        <xdr:to>
          <xdr:col>9</xdr:col>
          <xdr:colOff>866775</xdr:colOff>
          <xdr:row>283</xdr:row>
          <xdr:rowOff>295275</xdr:rowOff>
        </xdr:to>
        <xdr:sp macro="" textlink="">
          <xdr:nvSpPr>
            <xdr:cNvPr id="3131" name="Option Button 59" hidden="1">
              <a:extLst>
                <a:ext uri="{63B3BB69-23CF-44E3-9099-C40C66FF867C}">
                  <a14:compatExt spid="_x0000_s3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283</xdr:row>
          <xdr:rowOff>28575</xdr:rowOff>
        </xdr:from>
        <xdr:to>
          <xdr:col>9</xdr:col>
          <xdr:colOff>1123950</xdr:colOff>
          <xdr:row>283</xdr:row>
          <xdr:rowOff>333375</xdr:rowOff>
        </xdr:to>
        <xdr:sp macro="" textlink="">
          <xdr:nvSpPr>
            <xdr:cNvPr id="3132" name="Group Box 60" hidden="1">
              <a:extLst>
                <a:ext uri="{63B3BB69-23CF-44E3-9099-C40C66FF867C}">
                  <a14:compatExt spid="_x0000_s3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284</xdr:row>
          <xdr:rowOff>85725</xdr:rowOff>
        </xdr:from>
        <xdr:to>
          <xdr:col>7</xdr:col>
          <xdr:colOff>866775</xdr:colOff>
          <xdr:row>284</xdr:row>
          <xdr:rowOff>304800</xdr:rowOff>
        </xdr:to>
        <xdr:sp macro="" textlink="">
          <xdr:nvSpPr>
            <xdr:cNvPr id="3133" name="Option Button 61" hidden="1">
              <a:extLst>
                <a:ext uri="{63B3BB69-23CF-44E3-9099-C40C66FF867C}">
                  <a14:compatExt spid="_x0000_s3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284</xdr:row>
          <xdr:rowOff>76200</xdr:rowOff>
        </xdr:from>
        <xdr:to>
          <xdr:col>8</xdr:col>
          <xdr:colOff>885825</xdr:colOff>
          <xdr:row>284</xdr:row>
          <xdr:rowOff>295275</xdr:rowOff>
        </xdr:to>
        <xdr:sp macro="" textlink="">
          <xdr:nvSpPr>
            <xdr:cNvPr id="3134" name="Option Button 62" hidden="1">
              <a:extLst>
                <a:ext uri="{63B3BB69-23CF-44E3-9099-C40C66FF867C}">
                  <a14:compatExt spid="_x0000_s3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284</xdr:row>
          <xdr:rowOff>76200</xdr:rowOff>
        </xdr:from>
        <xdr:to>
          <xdr:col>9</xdr:col>
          <xdr:colOff>866775</xdr:colOff>
          <xdr:row>284</xdr:row>
          <xdr:rowOff>295275</xdr:rowOff>
        </xdr:to>
        <xdr:sp macro="" textlink="">
          <xdr:nvSpPr>
            <xdr:cNvPr id="3135" name="Option Button 63" hidden="1">
              <a:extLst>
                <a:ext uri="{63B3BB69-23CF-44E3-9099-C40C66FF867C}">
                  <a14:compatExt spid="_x0000_s3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284</xdr:row>
          <xdr:rowOff>28575</xdr:rowOff>
        </xdr:from>
        <xdr:to>
          <xdr:col>9</xdr:col>
          <xdr:colOff>1123950</xdr:colOff>
          <xdr:row>284</xdr:row>
          <xdr:rowOff>333375</xdr:rowOff>
        </xdr:to>
        <xdr:sp macro="" textlink="">
          <xdr:nvSpPr>
            <xdr:cNvPr id="3136" name="Group Box 64" hidden="1">
              <a:extLst>
                <a:ext uri="{63B3BB69-23CF-44E3-9099-C40C66FF867C}">
                  <a14:compatExt spid="_x0000_s3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286</xdr:row>
          <xdr:rowOff>85725</xdr:rowOff>
        </xdr:from>
        <xdr:to>
          <xdr:col>7</xdr:col>
          <xdr:colOff>866775</xdr:colOff>
          <xdr:row>286</xdr:row>
          <xdr:rowOff>304800</xdr:rowOff>
        </xdr:to>
        <xdr:sp macro="" textlink="">
          <xdr:nvSpPr>
            <xdr:cNvPr id="3137" name="Option Button 65" hidden="1">
              <a:extLst>
                <a:ext uri="{63B3BB69-23CF-44E3-9099-C40C66FF867C}">
                  <a14:compatExt spid="_x0000_s3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286</xdr:row>
          <xdr:rowOff>76200</xdr:rowOff>
        </xdr:from>
        <xdr:to>
          <xdr:col>8</xdr:col>
          <xdr:colOff>885825</xdr:colOff>
          <xdr:row>286</xdr:row>
          <xdr:rowOff>295275</xdr:rowOff>
        </xdr:to>
        <xdr:sp macro="" textlink="">
          <xdr:nvSpPr>
            <xdr:cNvPr id="3138" name="Option Button 66" hidden="1">
              <a:extLst>
                <a:ext uri="{63B3BB69-23CF-44E3-9099-C40C66FF867C}">
                  <a14:compatExt spid="_x0000_s3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286</xdr:row>
          <xdr:rowOff>76200</xdr:rowOff>
        </xdr:from>
        <xdr:to>
          <xdr:col>9</xdr:col>
          <xdr:colOff>866775</xdr:colOff>
          <xdr:row>286</xdr:row>
          <xdr:rowOff>295275</xdr:rowOff>
        </xdr:to>
        <xdr:sp macro="" textlink="">
          <xdr:nvSpPr>
            <xdr:cNvPr id="3139" name="Option Button 67" hidden="1">
              <a:extLst>
                <a:ext uri="{63B3BB69-23CF-44E3-9099-C40C66FF867C}">
                  <a14:compatExt spid="_x0000_s3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286</xdr:row>
          <xdr:rowOff>28575</xdr:rowOff>
        </xdr:from>
        <xdr:to>
          <xdr:col>9</xdr:col>
          <xdr:colOff>1123950</xdr:colOff>
          <xdr:row>286</xdr:row>
          <xdr:rowOff>333375</xdr:rowOff>
        </xdr:to>
        <xdr:sp macro="" textlink="">
          <xdr:nvSpPr>
            <xdr:cNvPr id="3140" name="Group Box 68" hidden="1">
              <a:extLst>
                <a:ext uri="{63B3BB69-23CF-44E3-9099-C40C66FF867C}">
                  <a14:compatExt spid="_x0000_s3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288</xdr:row>
          <xdr:rowOff>85725</xdr:rowOff>
        </xdr:from>
        <xdr:to>
          <xdr:col>7</xdr:col>
          <xdr:colOff>866775</xdr:colOff>
          <xdr:row>288</xdr:row>
          <xdr:rowOff>304800</xdr:rowOff>
        </xdr:to>
        <xdr:sp macro="" textlink="">
          <xdr:nvSpPr>
            <xdr:cNvPr id="3141" name="Option Button 69" hidden="1">
              <a:extLst>
                <a:ext uri="{63B3BB69-23CF-44E3-9099-C40C66FF867C}">
                  <a14:compatExt spid="_x0000_s3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288</xdr:row>
          <xdr:rowOff>76200</xdr:rowOff>
        </xdr:from>
        <xdr:to>
          <xdr:col>8</xdr:col>
          <xdr:colOff>885825</xdr:colOff>
          <xdr:row>288</xdr:row>
          <xdr:rowOff>295275</xdr:rowOff>
        </xdr:to>
        <xdr:sp macro="" textlink="">
          <xdr:nvSpPr>
            <xdr:cNvPr id="3142" name="Option Button 70" hidden="1">
              <a:extLst>
                <a:ext uri="{63B3BB69-23CF-44E3-9099-C40C66FF867C}">
                  <a14:compatExt spid="_x0000_s3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288</xdr:row>
          <xdr:rowOff>76200</xdr:rowOff>
        </xdr:from>
        <xdr:to>
          <xdr:col>9</xdr:col>
          <xdr:colOff>866775</xdr:colOff>
          <xdr:row>288</xdr:row>
          <xdr:rowOff>295275</xdr:rowOff>
        </xdr:to>
        <xdr:sp macro="" textlink="">
          <xdr:nvSpPr>
            <xdr:cNvPr id="3143" name="Option Button 71" hidden="1">
              <a:extLst>
                <a:ext uri="{63B3BB69-23CF-44E3-9099-C40C66FF867C}">
                  <a14:compatExt spid="_x0000_s3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288</xdr:row>
          <xdr:rowOff>28575</xdr:rowOff>
        </xdr:from>
        <xdr:to>
          <xdr:col>9</xdr:col>
          <xdr:colOff>1123950</xdr:colOff>
          <xdr:row>288</xdr:row>
          <xdr:rowOff>333375</xdr:rowOff>
        </xdr:to>
        <xdr:sp macro="" textlink="">
          <xdr:nvSpPr>
            <xdr:cNvPr id="3144" name="Group Box 72" hidden="1">
              <a:extLst>
                <a:ext uri="{63B3BB69-23CF-44E3-9099-C40C66FF867C}">
                  <a14:compatExt spid="_x0000_s3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285</xdr:row>
          <xdr:rowOff>85725</xdr:rowOff>
        </xdr:from>
        <xdr:to>
          <xdr:col>7</xdr:col>
          <xdr:colOff>866775</xdr:colOff>
          <xdr:row>285</xdr:row>
          <xdr:rowOff>304800</xdr:rowOff>
        </xdr:to>
        <xdr:sp macro="" textlink="">
          <xdr:nvSpPr>
            <xdr:cNvPr id="3145" name="Option Button 73" hidden="1">
              <a:extLst>
                <a:ext uri="{63B3BB69-23CF-44E3-9099-C40C66FF867C}">
                  <a14:compatExt spid="_x0000_s3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285</xdr:row>
          <xdr:rowOff>76200</xdr:rowOff>
        </xdr:from>
        <xdr:to>
          <xdr:col>8</xdr:col>
          <xdr:colOff>885825</xdr:colOff>
          <xdr:row>285</xdr:row>
          <xdr:rowOff>295275</xdr:rowOff>
        </xdr:to>
        <xdr:sp macro="" textlink="">
          <xdr:nvSpPr>
            <xdr:cNvPr id="3146" name="Option Button 74" hidden="1">
              <a:extLst>
                <a:ext uri="{63B3BB69-23CF-44E3-9099-C40C66FF867C}">
                  <a14:compatExt spid="_x0000_s3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285</xdr:row>
          <xdr:rowOff>76200</xdr:rowOff>
        </xdr:from>
        <xdr:to>
          <xdr:col>9</xdr:col>
          <xdr:colOff>866775</xdr:colOff>
          <xdr:row>285</xdr:row>
          <xdr:rowOff>295275</xdr:rowOff>
        </xdr:to>
        <xdr:sp macro="" textlink="">
          <xdr:nvSpPr>
            <xdr:cNvPr id="3147" name="Option Button 75" hidden="1">
              <a:extLst>
                <a:ext uri="{63B3BB69-23CF-44E3-9099-C40C66FF867C}">
                  <a14:compatExt spid="_x0000_s3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285</xdr:row>
          <xdr:rowOff>28575</xdr:rowOff>
        </xdr:from>
        <xdr:to>
          <xdr:col>9</xdr:col>
          <xdr:colOff>1123950</xdr:colOff>
          <xdr:row>285</xdr:row>
          <xdr:rowOff>333375</xdr:rowOff>
        </xdr:to>
        <xdr:sp macro="" textlink="">
          <xdr:nvSpPr>
            <xdr:cNvPr id="3148" name="Group Box 76" hidden="1">
              <a:extLst>
                <a:ext uri="{63B3BB69-23CF-44E3-9099-C40C66FF867C}">
                  <a14:compatExt spid="_x0000_s3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287</xdr:row>
          <xdr:rowOff>76200</xdr:rowOff>
        </xdr:from>
        <xdr:to>
          <xdr:col>7</xdr:col>
          <xdr:colOff>866775</xdr:colOff>
          <xdr:row>287</xdr:row>
          <xdr:rowOff>295275</xdr:rowOff>
        </xdr:to>
        <xdr:sp macro="" textlink="">
          <xdr:nvSpPr>
            <xdr:cNvPr id="3149" name="Option Button 77" hidden="1">
              <a:extLst>
                <a:ext uri="{63B3BB69-23CF-44E3-9099-C40C66FF867C}">
                  <a14:compatExt spid="_x0000_s3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287</xdr:row>
          <xdr:rowOff>66675</xdr:rowOff>
        </xdr:from>
        <xdr:to>
          <xdr:col>8</xdr:col>
          <xdr:colOff>885825</xdr:colOff>
          <xdr:row>287</xdr:row>
          <xdr:rowOff>295275</xdr:rowOff>
        </xdr:to>
        <xdr:sp macro="" textlink="">
          <xdr:nvSpPr>
            <xdr:cNvPr id="3150" name="Option Button 78" hidden="1">
              <a:extLst>
                <a:ext uri="{63B3BB69-23CF-44E3-9099-C40C66FF867C}">
                  <a14:compatExt spid="_x0000_s3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287</xdr:row>
          <xdr:rowOff>66675</xdr:rowOff>
        </xdr:from>
        <xdr:to>
          <xdr:col>9</xdr:col>
          <xdr:colOff>866775</xdr:colOff>
          <xdr:row>287</xdr:row>
          <xdr:rowOff>295275</xdr:rowOff>
        </xdr:to>
        <xdr:sp macro="" textlink="">
          <xdr:nvSpPr>
            <xdr:cNvPr id="3151" name="Option Button 79" hidden="1">
              <a:extLst>
                <a:ext uri="{63B3BB69-23CF-44E3-9099-C40C66FF867C}">
                  <a14:compatExt spid="_x0000_s3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287</xdr:row>
          <xdr:rowOff>19050</xdr:rowOff>
        </xdr:from>
        <xdr:to>
          <xdr:col>9</xdr:col>
          <xdr:colOff>1123950</xdr:colOff>
          <xdr:row>287</xdr:row>
          <xdr:rowOff>323850</xdr:rowOff>
        </xdr:to>
        <xdr:sp macro="" textlink="">
          <xdr:nvSpPr>
            <xdr:cNvPr id="3152" name="Group Box 80" hidden="1">
              <a:extLst>
                <a:ext uri="{63B3BB69-23CF-44E3-9099-C40C66FF867C}">
                  <a14:compatExt spid="_x0000_s3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291</xdr:row>
          <xdr:rowOff>57150</xdr:rowOff>
        </xdr:from>
        <xdr:to>
          <xdr:col>7</xdr:col>
          <xdr:colOff>866775</xdr:colOff>
          <xdr:row>291</xdr:row>
          <xdr:rowOff>276225</xdr:rowOff>
        </xdr:to>
        <xdr:sp macro="" textlink="">
          <xdr:nvSpPr>
            <xdr:cNvPr id="3153" name="Option Button 81" hidden="1">
              <a:extLst>
                <a:ext uri="{63B3BB69-23CF-44E3-9099-C40C66FF867C}">
                  <a14:compatExt spid="_x0000_s3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291</xdr:row>
          <xdr:rowOff>47625</xdr:rowOff>
        </xdr:from>
        <xdr:to>
          <xdr:col>8</xdr:col>
          <xdr:colOff>885825</xdr:colOff>
          <xdr:row>291</xdr:row>
          <xdr:rowOff>266700</xdr:rowOff>
        </xdr:to>
        <xdr:sp macro="" textlink="">
          <xdr:nvSpPr>
            <xdr:cNvPr id="3154" name="Option Button 82" hidden="1">
              <a:extLst>
                <a:ext uri="{63B3BB69-23CF-44E3-9099-C40C66FF867C}">
                  <a14:compatExt spid="_x0000_s3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291</xdr:row>
          <xdr:rowOff>47625</xdr:rowOff>
        </xdr:from>
        <xdr:to>
          <xdr:col>9</xdr:col>
          <xdr:colOff>866775</xdr:colOff>
          <xdr:row>291</xdr:row>
          <xdr:rowOff>266700</xdr:rowOff>
        </xdr:to>
        <xdr:sp macro="" textlink="">
          <xdr:nvSpPr>
            <xdr:cNvPr id="3155" name="Option Button 83" hidden="1">
              <a:extLst>
                <a:ext uri="{63B3BB69-23CF-44E3-9099-C40C66FF867C}">
                  <a14:compatExt spid="_x0000_s3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291</xdr:row>
          <xdr:rowOff>0</xdr:rowOff>
        </xdr:from>
        <xdr:to>
          <xdr:col>9</xdr:col>
          <xdr:colOff>1123950</xdr:colOff>
          <xdr:row>291</xdr:row>
          <xdr:rowOff>304800</xdr:rowOff>
        </xdr:to>
        <xdr:sp macro="" textlink="">
          <xdr:nvSpPr>
            <xdr:cNvPr id="3156" name="Group Box 84" hidden="1">
              <a:extLst>
                <a:ext uri="{63B3BB69-23CF-44E3-9099-C40C66FF867C}">
                  <a14:compatExt spid="_x0000_s3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292</xdr:row>
          <xdr:rowOff>66675</xdr:rowOff>
        </xdr:from>
        <xdr:to>
          <xdr:col>7</xdr:col>
          <xdr:colOff>866775</xdr:colOff>
          <xdr:row>292</xdr:row>
          <xdr:rowOff>295275</xdr:rowOff>
        </xdr:to>
        <xdr:sp macro="" textlink="">
          <xdr:nvSpPr>
            <xdr:cNvPr id="3157" name="Option Button 85" hidden="1">
              <a:extLst>
                <a:ext uri="{63B3BB69-23CF-44E3-9099-C40C66FF867C}">
                  <a14:compatExt spid="_x0000_s3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292</xdr:row>
          <xdr:rowOff>57150</xdr:rowOff>
        </xdr:from>
        <xdr:to>
          <xdr:col>8</xdr:col>
          <xdr:colOff>885825</xdr:colOff>
          <xdr:row>292</xdr:row>
          <xdr:rowOff>276225</xdr:rowOff>
        </xdr:to>
        <xdr:sp macro="" textlink="">
          <xdr:nvSpPr>
            <xdr:cNvPr id="3158" name="Option Button 86" hidden="1">
              <a:extLst>
                <a:ext uri="{63B3BB69-23CF-44E3-9099-C40C66FF867C}">
                  <a14:compatExt spid="_x0000_s3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292</xdr:row>
          <xdr:rowOff>57150</xdr:rowOff>
        </xdr:from>
        <xdr:to>
          <xdr:col>9</xdr:col>
          <xdr:colOff>866775</xdr:colOff>
          <xdr:row>292</xdr:row>
          <xdr:rowOff>276225</xdr:rowOff>
        </xdr:to>
        <xdr:sp macro="" textlink="">
          <xdr:nvSpPr>
            <xdr:cNvPr id="3159" name="Option Button 87" hidden="1">
              <a:extLst>
                <a:ext uri="{63B3BB69-23CF-44E3-9099-C40C66FF867C}">
                  <a14:compatExt spid="_x0000_s3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292</xdr:row>
          <xdr:rowOff>9525</xdr:rowOff>
        </xdr:from>
        <xdr:to>
          <xdr:col>9</xdr:col>
          <xdr:colOff>1123950</xdr:colOff>
          <xdr:row>292</xdr:row>
          <xdr:rowOff>314325</xdr:rowOff>
        </xdr:to>
        <xdr:sp macro="" textlink="">
          <xdr:nvSpPr>
            <xdr:cNvPr id="3160" name="Group Box 88" hidden="1">
              <a:extLst>
                <a:ext uri="{63B3BB69-23CF-44E3-9099-C40C66FF867C}">
                  <a14:compatExt spid="_x0000_s3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293</xdr:row>
          <xdr:rowOff>66675</xdr:rowOff>
        </xdr:from>
        <xdr:to>
          <xdr:col>7</xdr:col>
          <xdr:colOff>866775</xdr:colOff>
          <xdr:row>293</xdr:row>
          <xdr:rowOff>295275</xdr:rowOff>
        </xdr:to>
        <xdr:sp macro="" textlink="">
          <xdr:nvSpPr>
            <xdr:cNvPr id="3161" name="Option Button 89" hidden="1">
              <a:extLst>
                <a:ext uri="{63B3BB69-23CF-44E3-9099-C40C66FF867C}">
                  <a14:compatExt spid="_x0000_s3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293</xdr:row>
          <xdr:rowOff>57150</xdr:rowOff>
        </xdr:from>
        <xdr:to>
          <xdr:col>8</xdr:col>
          <xdr:colOff>885825</xdr:colOff>
          <xdr:row>293</xdr:row>
          <xdr:rowOff>276225</xdr:rowOff>
        </xdr:to>
        <xdr:sp macro="" textlink="">
          <xdr:nvSpPr>
            <xdr:cNvPr id="3162" name="Option Button 90" hidden="1">
              <a:extLst>
                <a:ext uri="{63B3BB69-23CF-44E3-9099-C40C66FF867C}">
                  <a14:compatExt spid="_x0000_s3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293</xdr:row>
          <xdr:rowOff>57150</xdr:rowOff>
        </xdr:from>
        <xdr:to>
          <xdr:col>9</xdr:col>
          <xdr:colOff>866775</xdr:colOff>
          <xdr:row>293</xdr:row>
          <xdr:rowOff>276225</xdr:rowOff>
        </xdr:to>
        <xdr:sp macro="" textlink="">
          <xdr:nvSpPr>
            <xdr:cNvPr id="3163" name="Option Button 91" hidden="1">
              <a:extLst>
                <a:ext uri="{63B3BB69-23CF-44E3-9099-C40C66FF867C}">
                  <a14:compatExt spid="_x0000_s3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293</xdr:row>
          <xdr:rowOff>9525</xdr:rowOff>
        </xdr:from>
        <xdr:to>
          <xdr:col>9</xdr:col>
          <xdr:colOff>1123950</xdr:colOff>
          <xdr:row>293</xdr:row>
          <xdr:rowOff>314325</xdr:rowOff>
        </xdr:to>
        <xdr:sp macro="" textlink="">
          <xdr:nvSpPr>
            <xdr:cNvPr id="3164" name="Group Box 92" hidden="1">
              <a:extLst>
                <a:ext uri="{63B3BB69-23CF-44E3-9099-C40C66FF867C}">
                  <a14:compatExt spid="_x0000_s3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294</xdr:row>
          <xdr:rowOff>66675</xdr:rowOff>
        </xdr:from>
        <xdr:to>
          <xdr:col>7</xdr:col>
          <xdr:colOff>866775</xdr:colOff>
          <xdr:row>294</xdr:row>
          <xdr:rowOff>295275</xdr:rowOff>
        </xdr:to>
        <xdr:sp macro="" textlink="">
          <xdr:nvSpPr>
            <xdr:cNvPr id="3165" name="Option Button 93" hidden="1">
              <a:extLst>
                <a:ext uri="{63B3BB69-23CF-44E3-9099-C40C66FF867C}">
                  <a14:compatExt spid="_x0000_s3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294</xdr:row>
          <xdr:rowOff>57150</xdr:rowOff>
        </xdr:from>
        <xdr:to>
          <xdr:col>8</xdr:col>
          <xdr:colOff>885825</xdr:colOff>
          <xdr:row>294</xdr:row>
          <xdr:rowOff>276225</xdr:rowOff>
        </xdr:to>
        <xdr:sp macro="" textlink="">
          <xdr:nvSpPr>
            <xdr:cNvPr id="3166" name="Option Button 94" hidden="1">
              <a:extLst>
                <a:ext uri="{63B3BB69-23CF-44E3-9099-C40C66FF867C}">
                  <a14:compatExt spid="_x0000_s3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294</xdr:row>
          <xdr:rowOff>57150</xdr:rowOff>
        </xdr:from>
        <xdr:to>
          <xdr:col>9</xdr:col>
          <xdr:colOff>866775</xdr:colOff>
          <xdr:row>294</xdr:row>
          <xdr:rowOff>276225</xdr:rowOff>
        </xdr:to>
        <xdr:sp macro="" textlink="">
          <xdr:nvSpPr>
            <xdr:cNvPr id="3167" name="Option Button 95" hidden="1">
              <a:extLst>
                <a:ext uri="{63B3BB69-23CF-44E3-9099-C40C66FF867C}">
                  <a14:compatExt spid="_x0000_s3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294</xdr:row>
          <xdr:rowOff>9525</xdr:rowOff>
        </xdr:from>
        <xdr:to>
          <xdr:col>9</xdr:col>
          <xdr:colOff>1123950</xdr:colOff>
          <xdr:row>294</xdr:row>
          <xdr:rowOff>314325</xdr:rowOff>
        </xdr:to>
        <xdr:sp macro="" textlink="">
          <xdr:nvSpPr>
            <xdr:cNvPr id="3168" name="Group Box 96" hidden="1">
              <a:extLst>
                <a:ext uri="{63B3BB69-23CF-44E3-9099-C40C66FF867C}">
                  <a14:compatExt spid="_x0000_s3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295</xdr:row>
          <xdr:rowOff>66675</xdr:rowOff>
        </xdr:from>
        <xdr:to>
          <xdr:col>7</xdr:col>
          <xdr:colOff>866775</xdr:colOff>
          <xdr:row>295</xdr:row>
          <xdr:rowOff>295275</xdr:rowOff>
        </xdr:to>
        <xdr:sp macro="" textlink="">
          <xdr:nvSpPr>
            <xdr:cNvPr id="3169" name="Option Button 97" hidden="1">
              <a:extLst>
                <a:ext uri="{63B3BB69-23CF-44E3-9099-C40C66FF867C}">
                  <a14:compatExt spid="_x0000_s3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295</xdr:row>
          <xdr:rowOff>57150</xdr:rowOff>
        </xdr:from>
        <xdr:to>
          <xdr:col>8</xdr:col>
          <xdr:colOff>885825</xdr:colOff>
          <xdr:row>295</xdr:row>
          <xdr:rowOff>276225</xdr:rowOff>
        </xdr:to>
        <xdr:sp macro="" textlink="">
          <xdr:nvSpPr>
            <xdr:cNvPr id="3170" name="Option Button 98" hidden="1">
              <a:extLst>
                <a:ext uri="{63B3BB69-23CF-44E3-9099-C40C66FF867C}">
                  <a14:compatExt spid="_x0000_s3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295</xdr:row>
          <xdr:rowOff>57150</xdr:rowOff>
        </xdr:from>
        <xdr:to>
          <xdr:col>9</xdr:col>
          <xdr:colOff>866775</xdr:colOff>
          <xdr:row>295</xdr:row>
          <xdr:rowOff>276225</xdr:rowOff>
        </xdr:to>
        <xdr:sp macro="" textlink="">
          <xdr:nvSpPr>
            <xdr:cNvPr id="3171" name="Option Button 99" hidden="1">
              <a:extLst>
                <a:ext uri="{63B3BB69-23CF-44E3-9099-C40C66FF867C}">
                  <a14:compatExt spid="_x0000_s3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295</xdr:row>
          <xdr:rowOff>9525</xdr:rowOff>
        </xdr:from>
        <xdr:to>
          <xdr:col>9</xdr:col>
          <xdr:colOff>1123950</xdr:colOff>
          <xdr:row>295</xdr:row>
          <xdr:rowOff>314325</xdr:rowOff>
        </xdr:to>
        <xdr:sp macro="" textlink="">
          <xdr:nvSpPr>
            <xdr:cNvPr id="3172" name="Group Box 100" hidden="1">
              <a:extLst>
                <a:ext uri="{63B3BB69-23CF-44E3-9099-C40C66FF867C}">
                  <a14:compatExt spid="_x0000_s3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296</xdr:row>
          <xdr:rowOff>66675</xdr:rowOff>
        </xdr:from>
        <xdr:to>
          <xdr:col>7</xdr:col>
          <xdr:colOff>866775</xdr:colOff>
          <xdr:row>296</xdr:row>
          <xdr:rowOff>295275</xdr:rowOff>
        </xdr:to>
        <xdr:sp macro="" textlink="">
          <xdr:nvSpPr>
            <xdr:cNvPr id="3173" name="Option Button 101" hidden="1">
              <a:extLst>
                <a:ext uri="{63B3BB69-23CF-44E3-9099-C40C66FF867C}">
                  <a14:compatExt spid="_x0000_s3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296</xdr:row>
          <xdr:rowOff>57150</xdr:rowOff>
        </xdr:from>
        <xdr:to>
          <xdr:col>8</xdr:col>
          <xdr:colOff>885825</xdr:colOff>
          <xdr:row>296</xdr:row>
          <xdr:rowOff>276225</xdr:rowOff>
        </xdr:to>
        <xdr:sp macro="" textlink="">
          <xdr:nvSpPr>
            <xdr:cNvPr id="3174" name="Option Button 102" hidden="1">
              <a:extLst>
                <a:ext uri="{63B3BB69-23CF-44E3-9099-C40C66FF867C}">
                  <a14:compatExt spid="_x0000_s3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296</xdr:row>
          <xdr:rowOff>57150</xdr:rowOff>
        </xdr:from>
        <xdr:to>
          <xdr:col>9</xdr:col>
          <xdr:colOff>866775</xdr:colOff>
          <xdr:row>296</xdr:row>
          <xdr:rowOff>276225</xdr:rowOff>
        </xdr:to>
        <xdr:sp macro="" textlink="">
          <xdr:nvSpPr>
            <xdr:cNvPr id="3175" name="Option Button 103" hidden="1">
              <a:extLst>
                <a:ext uri="{63B3BB69-23CF-44E3-9099-C40C66FF867C}">
                  <a14:compatExt spid="_x0000_s3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296</xdr:row>
          <xdr:rowOff>9525</xdr:rowOff>
        </xdr:from>
        <xdr:to>
          <xdr:col>9</xdr:col>
          <xdr:colOff>1123950</xdr:colOff>
          <xdr:row>296</xdr:row>
          <xdr:rowOff>314325</xdr:rowOff>
        </xdr:to>
        <xdr:sp macro="" textlink="">
          <xdr:nvSpPr>
            <xdr:cNvPr id="3176" name="Group Box 104" hidden="1">
              <a:extLst>
                <a:ext uri="{63B3BB69-23CF-44E3-9099-C40C66FF867C}">
                  <a14:compatExt spid="_x0000_s3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298</xdr:row>
          <xdr:rowOff>66675</xdr:rowOff>
        </xdr:from>
        <xdr:to>
          <xdr:col>7</xdr:col>
          <xdr:colOff>866775</xdr:colOff>
          <xdr:row>298</xdr:row>
          <xdr:rowOff>295275</xdr:rowOff>
        </xdr:to>
        <xdr:sp macro="" textlink="">
          <xdr:nvSpPr>
            <xdr:cNvPr id="3177" name="Option Button 105" hidden="1">
              <a:extLst>
                <a:ext uri="{63B3BB69-23CF-44E3-9099-C40C66FF867C}">
                  <a14:compatExt spid="_x0000_s3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298</xdr:row>
          <xdr:rowOff>57150</xdr:rowOff>
        </xdr:from>
        <xdr:to>
          <xdr:col>8</xdr:col>
          <xdr:colOff>885825</xdr:colOff>
          <xdr:row>298</xdr:row>
          <xdr:rowOff>276225</xdr:rowOff>
        </xdr:to>
        <xdr:sp macro="" textlink="">
          <xdr:nvSpPr>
            <xdr:cNvPr id="3178" name="Option Button 106" hidden="1">
              <a:extLst>
                <a:ext uri="{63B3BB69-23CF-44E3-9099-C40C66FF867C}">
                  <a14:compatExt spid="_x0000_s3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298</xdr:row>
          <xdr:rowOff>57150</xdr:rowOff>
        </xdr:from>
        <xdr:to>
          <xdr:col>9</xdr:col>
          <xdr:colOff>866775</xdr:colOff>
          <xdr:row>298</xdr:row>
          <xdr:rowOff>276225</xdr:rowOff>
        </xdr:to>
        <xdr:sp macro="" textlink="">
          <xdr:nvSpPr>
            <xdr:cNvPr id="3179" name="Option Button 107" hidden="1">
              <a:extLst>
                <a:ext uri="{63B3BB69-23CF-44E3-9099-C40C66FF867C}">
                  <a14:compatExt spid="_x0000_s3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298</xdr:row>
          <xdr:rowOff>9525</xdr:rowOff>
        </xdr:from>
        <xdr:to>
          <xdr:col>9</xdr:col>
          <xdr:colOff>1123950</xdr:colOff>
          <xdr:row>298</xdr:row>
          <xdr:rowOff>314325</xdr:rowOff>
        </xdr:to>
        <xdr:sp macro="" textlink="">
          <xdr:nvSpPr>
            <xdr:cNvPr id="3180" name="Group Box 108" hidden="1">
              <a:extLst>
                <a:ext uri="{63B3BB69-23CF-44E3-9099-C40C66FF867C}">
                  <a14:compatExt spid="_x0000_s3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300</xdr:row>
          <xdr:rowOff>66675</xdr:rowOff>
        </xdr:from>
        <xdr:to>
          <xdr:col>7</xdr:col>
          <xdr:colOff>866775</xdr:colOff>
          <xdr:row>300</xdr:row>
          <xdr:rowOff>295275</xdr:rowOff>
        </xdr:to>
        <xdr:sp macro="" textlink="">
          <xdr:nvSpPr>
            <xdr:cNvPr id="3181" name="Option Button 109" hidden="1">
              <a:extLst>
                <a:ext uri="{63B3BB69-23CF-44E3-9099-C40C66FF867C}">
                  <a14:compatExt spid="_x0000_s3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300</xdr:row>
          <xdr:rowOff>57150</xdr:rowOff>
        </xdr:from>
        <xdr:to>
          <xdr:col>8</xdr:col>
          <xdr:colOff>885825</xdr:colOff>
          <xdr:row>300</xdr:row>
          <xdr:rowOff>276225</xdr:rowOff>
        </xdr:to>
        <xdr:sp macro="" textlink="">
          <xdr:nvSpPr>
            <xdr:cNvPr id="3182" name="Option Button 110" hidden="1">
              <a:extLst>
                <a:ext uri="{63B3BB69-23CF-44E3-9099-C40C66FF867C}">
                  <a14:compatExt spid="_x0000_s3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300</xdr:row>
          <xdr:rowOff>57150</xdr:rowOff>
        </xdr:from>
        <xdr:to>
          <xdr:col>9</xdr:col>
          <xdr:colOff>866775</xdr:colOff>
          <xdr:row>300</xdr:row>
          <xdr:rowOff>276225</xdr:rowOff>
        </xdr:to>
        <xdr:sp macro="" textlink="">
          <xdr:nvSpPr>
            <xdr:cNvPr id="3183" name="Option Button 111" hidden="1">
              <a:extLst>
                <a:ext uri="{63B3BB69-23CF-44E3-9099-C40C66FF867C}">
                  <a14:compatExt spid="_x0000_s3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300</xdr:row>
          <xdr:rowOff>9525</xdr:rowOff>
        </xdr:from>
        <xdr:to>
          <xdr:col>9</xdr:col>
          <xdr:colOff>1123950</xdr:colOff>
          <xdr:row>300</xdr:row>
          <xdr:rowOff>314325</xdr:rowOff>
        </xdr:to>
        <xdr:sp macro="" textlink="">
          <xdr:nvSpPr>
            <xdr:cNvPr id="3184" name="Group Box 112" hidden="1">
              <a:extLst>
                <a:ext uri="{63B3BB69-23CF-44E3-9099-C40C66FF867C}">
                  <a14:compatExt spid="_x0000_s3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297</xdr:row>
          <xdr:rowOff>66675</xdr:rowOff>
        </xdr:from>
        <xdr:to>
          <xdr:col>7</xdr:col>
          <xdr:colOff>866775</xdr:colOff>
          <xdr:row>297</xdr:row>
          <xdr:rowOff>295275</xdr:rowOff>
        </xdr:to>
        <xdr:sp macro="" textlink="">
          <xdr:nvSpPr>
            <xdr:cNvPr id="3185" name="Option Button 113" hidden="1">
              <a:extLst>
                <a:ext uri="{63B3BB69-23CF-44E3-9099-C40C66FF867C}">
                  <a14:compatExt spid="_x0000_s3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297</xdr:row>
          <xdr:rowOff>57150</xdr:rowOff>
        </xdr:from>
        <xdr:to>
          <xdr:col>8</xdr:col>
          <xdr:colOff>885825</xdr:colOff>
          <xdr:row>297</xdr:row>
          <xdr:rowOff>276225</xdr:rowOff>
        </xdr:to>
        <xdr:sp macro="" textlink="">
          <xdr:nvSpPr>
            <xdr:cNvPr id="3186" name="Option Button 114" hidden="1">
              <a:extLst>
                <a:ext uri="{63B3BB69-23CF-44E3-9099-C40C66FF867C}">
                  <a14:compatExt spid="_x0000_s3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297</xdr:row>
          <xdr:rowOff>57150</xdr:rowOff>
        </xdr:from>
        <xdr:to>
          <xdr:col>9</xdr:col>
          <xdr:colOff>866775</xdr:colOff>
          <xdr:row>297</xdr:row>
          <xdr:rowOff>276225</xdr:rowOff>
        </xdr:to>
        <xdr:sp macro="" textlink="">
          <xdr:nvSpPr>
            <xdr:cNvPr id="3187" name="Option Button 115" hidden="1">
              <a:extLst>
                <a:ext uri="{63B3BB69-23CF-44E3-9099-C40C66FF867C}">
                  <a14:compatExt spid="_x0000_s3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297</xdr:row>
          <xdr:rowOff>9525</xdr:rowOff>
        </xdr:from>
        <xdr:to>
          <xdr:col>9</xdr:col>
          <xdr:colOff>1123950</xdr:colOff>
          <xdr:row>297</xdr:row>
          <xdr:rowOff>314325</xdr:rowOff>
        </xdr:to>
        <xdr:sp macro="" textlink="">
          <xdr:nvSpPr>
            <xdr:cNvPr id="3188" name="Group Box 116" hidden="1">
              <a:extLst>
                <a:ext uri="{63B3BB69-23CF-44E3-9099-C40C66FF867C}">
                  <a14:compatExt spid="_x0000_s3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299</xdr:row>
          <xdr:rowOff>57150</xdr:rowOff>
        </xdr:from>
        <xdr:to>
          <xdr:col>7</xdr:col>
          <xdr:colOff>866775</xdr:colOff>
          <xdr:row>299</xdr:row>
          <xdr:rowOff>276225</xdr:rowOff>
        </xdr:to>
        <xdr:sp macro="" textlink="">
          <xdr:nvSpPr>
            <xdr:cNvPr id="3189" name="Option Button 117" hidden="1">
              <a:extLst>
                <a:ext uri="{63B3BB69-23CF-44E3-9099-C40C66FF867C}">
                  <a14:compatExt spid="_x0000_s3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299</xdr:row>
          <xdr:rowOff>47625</xdr:rowOff>
        </xdr:from>
        <xdr:to>
          <xdr:col>8</xdr:col>
          <xdr:colOff>885825</xdr:colOff>
          <xdr:row>299</xdr:row>
          <xdr:rowOff>266700</xdr:rowOff>
        </xdr:to>
        <xdr:sp macro="" textlink="">
          <xdr:nvSpPr>
            <xdr:cNvPr id="3190" name="Option Button 118" hidden="1">
              <a:extLst>
                <a:ext uri="{63B3BB69-23CF-44E3-9099-C40C66FF867C}">
                  <a14:compatExt spid="_x0000_s3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299</xdr:row>
          <xdr:rowOff>47625</xdr:rowOff>
        </xdr:from>
        <xdr:to>
          <xdr:col>9</xdr:col>
          <xdr:colOff>866775</xdr:colOff>
          <xdr:row>299</xdr:row>
          <xdr:rowOff>266700</xdr:rowOff>
        </xdr:to>
        <xdr:sp macro="" textlink="">
          <xdr:nvSpPr>
            <xdr:cNvPr id="3191" name="Option Button 119" hidden="1">
              <a:extLst>
                <a:ext uri="{63B3BB69-23CF-44E3-9099-C40C66FF867C}">
                  <a14:compatExt spid="_x0000_s3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299</xdr:row>
          <xdr:rowOff>0</xdr:rowOff>
        </xdr:from>
        <xdr:to>
          <xdr:col>9</xdr:col>
          <xdr:colOff>1123950</xdr:colOff>
          <xdr:row>299</xdr:row>
          <xdr:rowOff>304800</xdr:rowOff>
        </xdr:to>
        <xdr:sp macro="" textlink="">
          <xdr:nvSpPr>
            <xdr:cNvPr id="3192" name="Group Box 120" hidden="1">
              <a:extLst>
                <a:ext uri="{63B3BB69-23CF-44E3-9099-C40C66FF867C}">
                  <a14:compatExt spid="_x0000_s3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303</xdr:row>
          <xdr:rowOff>57150</xdr:rowOff>
        </xdr:from>
        <xdr:to>
          <xdr:col>7</xdr:col>
          <xdr:colOff>866775</xdr:colOff>
          <xdr:row>303</xdr:row>
          <xdr:rowOff>276225</xdr:rowOff>
        </xdr:to>
        <xdr:sp macro="" textlink="">
          <xdr:nvSpPr>
            <xdr:cNvPr id="3193" name="Option Button 121" hidden="1">
              <a:extLst>
                <a:ext uri="{63B3BB69-23CF-44E3-9099-C40C66FF867C}">
                  <a14:compatExt spid="_x0000_s3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303</xdr:row>
          <xdr:rowOff>47625</xdr:rowOff>
        </xdr:from>
        <xdr:to>
          <xdr:col>8</xdr:col>
          <xdr:colOff>885825</xdr:colOff>
          <xdr:row>303</xdr:row>
          <xdr:rowOff>266700</xdr:rowOff>
        </xdr:to>
        <xdr:sp macro="" textlink="">
          <xdr:nvSpPr>
            <xdr:cNvPr id="3194" name="Option Button 122" hidden="1">
              <a:extLst>
                <a:ext uri="{63B3BB69-23CF-44E3-9099-C40C66FF867C}">
                  <a14:compatExt spid="_x0000_s3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303</xdr:row>
          <xdr:rowOff>47625</xdr:rowOff>
        </xdr:from>
        <xdr:to>
          <xdr:col>9</xdr:col>
          <xdr:colOff>866775</xdr:colOff>
          <xdr:row>303</xdr:row>
          <xdr:rowOff>266700</xdr:rowOff>
        </xdr:to>
        <xdr:sp macro="" textlink="">
          <xdr:nvSpPr>
            <xdr:cNvPr id="3195" name="Option Button 123" hidden="1">
              <a:extLst>
                <a:ext uri="{63B3BB69-23CF-44E3-9099-C40C66FF867C}">
                  <a14:compatExt spid="_x0000_s3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303</xdr:row>
          <xdr:rowOff>0</xdr:rowOff>
        </xdr:from>
        <xdr:to>
          <xdr:col>9</xdr:col>
          <xdr:colOff>1123950</xdr:colOff>
          <xdr:row>303</xdr:row>
          <xdr:rowOff>304800</xdr:rowOff>
        </xdr:to>
        <xdr:sp macro="" textlink="">
          <xdr:nvSpPr>
            <xdr:cNvPr id="3196" name="Group Box 124" hidden="1">
              <a:extLst>
                <a:ext uri="{63B3BB69-23CF-44E3-9099-C40C66FF867C}">
                  <a14:compatExt spid="_x0000_s3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304</xdr:row>
          <xdr:rowOff>66675</xdr:rowOff>
        </xdr:from>
        <xdr:to>
          <xdr:col>7</xdr:col>
          <xdr:colOff>866775</xdr:colOff>
          <xdr:row>304</xdr:row>
          <xdr:rowOff>295275</xdr:rowOff>
        </xdr:to>
        <xdr:sp macro="" textlink="">
          <xdr:nvSpPr>
            <xdr:cNvPr id="3197" name="Option Button 125" hidden="1">
              <a:extLst>
                <a:ext uri="{63B3BB69-23CF-44E3-9099-C40C66FF867C}">
                  <a14:compatExt spid="_x0000_s3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304</xdr:row>
          <xdr:rowOff>57150</xdr:rowOff>
        </xdr:from>
        <xdr:to>
          <xdr:col>8</xdr:col>
          <xdr:colOff>885825</xdr:colOff>
          <xdr:row>304</xdr:row>
          <xdr:rowOff>276225</xdr:rowOff>
        </xdr:to>
        <xdr:sp macro="" textlink="">
          <xdr:nvSpPr>
            <xdr:cNvPr id="3198" name="Option Button 126" hidden="1">
              <a:extLst>
                <a:ext uri="{63B3BB69-23CF-44E3-9099-C40C66FF867C}">
                  <a14:compatExt spid="_x0000_s3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304</xdr:row>
          <xdr:rowOff>57150</xdr:rowOff>
        </xdr:from>
        <xdr:to>
          <xdr:col>9</xdr:col>
          <xdr:colOff>866775</xdr:colOff>
          <xdr:row>304</xdr:row>
          <xdr:rowOff>276225</xdr:rowOff>
        </xdr:to>
        <xdr:sp macro="" textlink="">
          <xdr:nvSpPr>
            <xdr:cNvPr id="3199" name="Option Button 127" hidden="1">
              <a:extLst>
                <a:ext uri="{63B3BB69-23CF-44E3-9099-C40C66FF867C}">
                  <a14:compatExt spid="_x0000_s3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304</xdr:row>
          <xdr:rowOff>9525</xdr:rowOff>
        </xdr:from>
        <xdr:to>
          <xdr:col>9</xdr:col>
          <xdr:colOff>1123950</xdr:colOff>
          <xdr:row>304</xdr:row>
          <xdr:rowOff>314325</xdr:rowOff>
        </xdr:to>
        <xdr:sp macro="" textlink="">
          <xdr:nvSpPr>
            <xdr:cNvPr id="3200" name="Group Box 128" hidden="1">
              <a:extLst>
                <a:ext uri="{63B3BB69-23CF-44E3-9099-C40C66FF867C}">
                  <a14:compatExt spid="_x0000_s3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305</xdr:row>
          <xdr:rowOff>66675</xdr:rowOff>
        </xdr:from>
        <xdr:to>
          <xdr:col>7</xdr:col>
          <xdr:colOff>866775</xdr:colOff>
          <xdr:row>305</xdr:row>
          <xdr:rowOff>295275</xdr:rowOff>
        </xdr:to>
        <xdr:sp macro="" textlink="">
          <xdr:nvSpPr>
            <xdr:cNvPr id="3201" name="Option Button 129" hidden="1">
              <a:extLst>
                <a:ext uri="{63B3BB69-23CF-44E3-9099-C40C66FF867C}">
                  <a14:compatExt spid="_x0000_s3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305</xdr:row>
          <xdr:rowOff>57150</xdr:rowOff>
        </xdr:from>
        <xdr:to>
          <xdr:col>8</xdr:col>
          <xdr:colOff>885825</xdr:colOff>
          <xdr:row>305</xdr:row>
          <xdr:rowOff>276225</xdr:rowOff>
        </xdr:to>
        <xdr:sp macro="" textlink="">
          <xdr:nvSpPr>
            <xdr:cNvPr id="3202" name="Option Button 130" hidden="1">
              <a:extLst>
                <a:ext uri="{63B3BB69-23CF-44E3-9099-C40C66FF867C}">
                  <a14:compatExt spid="_x0000_s3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305</xdr:row>
          <xdr:rowOff>57150</xdr:rowOff>
        </xdr:from>
        <xdr:to>
          <xdr:col>9</xdr:col>
          <xdr:colOff>866775</xdr:colOff>
          <xdr:row>305</xdr:row>
          <xdr:rowOff>276225</xdr:rowOff>
        </xdr:to>
        <xdr:sp macro="" textlink="">
          <xdr:nvSpPr>
            <xdr:cNvPr id="3203" name="Option Button 131" hidden="1">
              <a:extLst>
                <a:ext uri="{63B3BB69-23CF-44E3-9099-C40C66FF867C}">
                  <a14:compatExt spid="_x0000_s3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305</xdr:row>
          <xdr:rowOff>9525</xdr:rowOff>
        </xdr:from>
        <xdr:to>
          <xdr:col>9</xdr:col>
          <xdr:colOff>1123950</xdr:colOff>
          <xdr:row>305</xdr:row>
          <xdr:rowOff>314325</xdr:rowOff>
        </xdr:to>
        <xdr:sp macro="" textlink="">
          <xdr:nvSpPr>
            <xdr:cNvPr id="3204" name="Group Box 132" hidden="1">
              <a:extLst>
                <a:ext uri="{63B3BB69-23CF-44E3-9099-C40C66FF867C}">
                  <a14:compatExt spid="_x0000_s3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306</xdr:row>
          <xdr:rowOff>66675</xdr:rowOff>
        </xdr:from>
        <xdr:to>
          <xdr:col>7</xdr:col>
          <xdr:colOff>866775</xdr:colOff>
          <xdr:row>306</xdr:row>
          <xdr:rowOff>295275</xdr:rowOff>
        </xdr:to>
        <xdr:sp macro="" textlink="">
          <xdr:nvSpPr>
            <xdr:cNvPr id="3205" name="Option Button 133" hidden="1">
              <a:extLst>
                <a:ext uri="{63B3BB69-23CF-44E3-9099-C40C66FF867C}">
                  <a14:compatExt spid="_x0000_s3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306</xdr:row>
          <xdr:rowOff>57150</xdr:rowOff>
        </xdr:from>
        <xdr:to>
          <xdr:col>8</xdr:col>
          <xdr:colOff>885825</xdr:colOff>
          <xdr:row>306</xdr:row>
          <xdr:rowOff>276225</xdr:rowOff>
        </xdr:to>
        <xdr:sp macro="" textlink="">
          <xdr:nvSpPr>
            <xdr:cNvPr id="3206" name="Option Button 134" hidden="1">
              <a:extLst>
                <a:ext uri="{63B3BB69-23CF-44E3-9099-C40C66FF867C}">
                  <a14:compatExt spid="_x0000_s3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306</xdr:row>
          <xdr:rowOff>57150</xdr:rowOff>
        </xdr:from>
        <xdr:to>
          <xdr:col>9</xdr:col>
          <xdr:colOff>866775</xdr:colOff>
          <xdr:row>306</xdr:row>
          <xdr:rowOff>276225</xdr:rowOff>
        </xdr:to>
        <xdr:sp macro="" textlink="">
          <xdr:nvSpPr>
            <xdr:cNvPr id="3207" name="Option Button 135" hidden="1">
              <a:extLst>
                <a:ext uri="{63B3BB69-23CF-44E3-9099-C40C66FF867C}">
                  <a14:compatExt spid="_x0000_s3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306</xdr:row>
          <xdr:rowOff>9525</xdr:rowOff>
        </xdr:from>
        <xdr:to>
          <xdr:col>9</xdr:col>
          <xdr:colOff>1123950</xdr:colOff>
          <xdr:row>306</xdr:row>
          <xdr:rowOff>314325</xdr:rowOff>
        </xdr:to>
        <xdr:sp macro="" textlink="">
          <xdr:nvSpPr>
            <xdr:cNvPr id="3208" name="Group Box 136" hidden="1">
              <a:extLst>
                <a:ext uri="{63B3BB69-23CF-44E3-9099-C40C66FF867C}">
                  <a14:compatExt spid="_x0000_s3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307</xdr:row>
          <xdr:rowOff>66675</xdr:rowOff>
        </xdr:from>
        <xdr:to>
          <xdr:col>7</xdr:col>
          <xdr:colOff>866775</xdr:colOff>
          <xdr:row>307</xdr:row>
          <xdr:rowOff>295275</xdr:rowOff>
        </xdr:to>
        <xdr:sp macro="" textlink="">
          <xdr:nvSpPr>
            <xdr:cNvPr id="3209" name="Option Button 137" hidden="1">
              <a:extLst>
                <a:ext uri="{63B3BB69-23CF-44E3-9099-C40C66FF867C}">
                  <a14:compatExt spid="_x0000_s3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307</xdr:row>
          <xdr:rowOff>57150</xdr:rowOff>
        </xdr:from>
        <xdr:to>
          <xdr:col>8</xdr:col>
          <xdr:colOff>885825</xdr:colOff>
          <xdr:row>307</xdr:row>
          <xdr:rowOff>276225</xdr:rowOff>
        </xdr:to>
        <xdr:sp macro="" textlink="">
          <xdr:nvSpPr>
            <xdr:cNvPr id="3210" name="Option Button 138" hidden="1">
              <a:extLst>
                <a:ext uri="{63B3BB69-23CF-44E3-9099-C40C66FF867C}">
                  <a14:compatExt spid="_x0000_s3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307</xdr:row>
          <xdr:rowOff>57150</xdr:rowOff>
        </xdr:from>
        <xdr:to>
          <xdr:col>9</xdr:col>
          <xdr:colOff>866775</xdr:colOff>
          <xdr:row>307</xdr:row>
          <xdr:rowOff>276225</xdr:rowOff>
        </xdr:to>
        <xdr:sp macro="" textlink="">
          <xdr:nvSpPr>
            <xdr:cNvPr id="3211" name="Option Button 139" hidden="1">
              <a:extLst>
                <a:ext uri="{63B3BB69-23CF-44E3-9099-C40C66FF867C}">
                  <a14:compatExt spid="_x0000_s3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307</xdr:row>
          <xdr:rowOff>9525</xdr:rowOff>
        </xdr:from>
        <xdr:to>
          <xdr:col>9</xdr:col>
          <xdr:colOff>1123950</xdr:colOff>
          <xdr:row>307</xdr:row>
          <xdr:rowOff>314325</xdr:rowOff>
        </xdr:to>
        <xdr:sp macro="" textlink="">
          <xdr:nvSpPr>
            <xdr:cNvPr id="3212" name="Group Box 140" hidden="1">
              <a:extLst>
                <a:ext uri="{63B3BB69-23CF-44E3-9099-C40C66FF867C}">
                  <a14:compatExt spid="_x0000_s3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308</xdr:row>
          <xdr:rowOff>66675</xdr:rowOff>
        </xdr:from>
        <xdr:to>
          <xdr:col>7</xdr:col>
          <xdr:colOff>866775</xdr:colOff>
          <xdr:row>308</xdr:row>
          <xdr:rowOff>295275</xdr:rowOff>
        </xdr:to>
        <xdr:sp macro="" textlink="">
          <xdr:nvSpPr>
            <xdr:cNvPr id="3213" name="Option Button 141" hidden="1">
              <a:extLst>
                <a:ext uri="{63B3BB69-23CF-44E3-9099-C40C66FF867C}">
                  <a14:compatExt spid="_x0000_s3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308</xdr:row>
          <xdr:rowOff>57150</xdr:rowOff>
        </xdr:from>
        <xdr:to>
          <xdr:col>8</xdr:col>
          <xdr:colOff>885825</xdr:colOff>
          <xdr:row>308</xdr:row>
          <xdr:rowOff>276225</xdr:rowOff>
        </xdr:to>
        <xdr:sp macro="" textlink="">
          <xdr:nvSpPr>
            <xdr:cNvPr id="3214" name="Option Button 142" hidden="1">
              <a:extLst>
                <a:ext uri="{63B3BB69-23CF-44E3-9099-C40C66FF867C}">
                  <a14:compatExt spid="_x0000_s3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308</xdr:row>
          <xdr:rowOff>57150</xdr:rowOff>
        </xdr:from>
        <xdr:to>
          <xdr:col>9</xdr:col>
          <xdr:colOff>866775</xdr:colOff>
          <xdr:row>308</xdr:row>
          <xdr:rowOff>276225</xdr:rowOff>
        </xdr:to>
        <xdr:sp macro="" textlink="">
          <xdr:nvSpPr>
            <xdr:cNvPr id="3215" name="Option Button 143" hidden="1">
              <a:extLst>
                <a:ext uri="{63B3BB69-23CF-44E3-9099-C40C66FF867C}">
                  <a14:compatExt spid="_x0000_s3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308</xdr:row>
          <xdr:rowOff>9525</xdr:rowOff>
        </xdr:from>
        <xdr:to>
          <xdr:col>9</xdr:col>
          <xdr:colOff>1123950</xdr:colOff>
          <xdr:row>308</xdr:row>
          <xdr:rowOff>314325</xdr:rowOff>
        </xdr:to>
        <xdr:sp macro="" textlink="">
          <xdr:nvSpPr>
            <xdr:cNvPr id="3216" name="Group Box 144" hidden="1">
              <a:extLst>
                <a:ext uri="{63B3BB69-23CF-44E3-9099-C40C66FF867C}">
                  <a14:compatExt spid="_x0000_s3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310</xdr:row>
          <xdr:rowOff>66675</xdr:rowOff>
        </xdr:from>
        <xdr:to>
          <xdr:col>7</xdr:col>
          <xdr:colOff>866775</xdr:colOff>
          <xdr:row>310</xdr:row>
          <xdr:rowOff>295275</xdr:rowOff>
        </xdr:to>
        <xdr:sp macro="" textlink="">
          <xdr:nvSpPr>
            <xdr:cNvPr id="3217" name="Option Button 145" hidden="1">
              <a:extLst>
                <a:ext uri="{63B3BB69-23CF-44E3-9099-C40C66FF867C}">
                  <a14:compatExt spid="_x0000_s3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310</xdr:row>
          <xdr:rowOff>57150</xdr:rowOff>
        </xdr:from>
        <xdr:to>
          <xdr:col>8</xdr:col>
          <xdr:colOff>885825</xdr:colOff>
          <xdr:row>310</xdr:row>
          <xdr:rowOff>276225</xdr:rowOff>
        </xdr:to>
        <xdr:sp macro="" textlink="">
          <xdr:nvSpPr>
            <xdr:cNvPr id="3218" name="Option Button 146" hidden="1">
              <a:extLst>
                <a:ext uri="{63B3BB69-23CF-44E3-9099-C40C66FF867C}">
                  <a14:compatExt spid="_x0000_s3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310</xdr:row>
          <xdr:rowOff>57150</xdr:rowOff>
        </xdr:from>
        <xdr:to>
          <xdr:col>9</xdr:col>
          <xdr:colOff>866775</xdr:colOff>
          <xdr:row>310</xdr:row>
          <xdr:rowOff>276225</xdr:rowOff>
        </xdr:to>
        <xdr:sp macro="" textlink="">
          <xdr:nvSpPr>
            <xdr:cNvPr id="3219" name="Option Button 147" hidden="1">
              <a:extLst>
                <a:ext uri="{63B3BB69-23CF-44E3-9099-C40C66FF867C}">
                  <a14:compatExt spid="_x0000_s3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310</xdr:row>
          <xdr:rowOff>9525</xdr:rowOff>
        </xdr:from>
        <xdr:to>
          <xdr:col>9</xdr:col>
          <xdr:colOff>1123950</xdr:colOff>
          <xdr:row>310</xdr:row>
          <xdr:rowOff>314325</xdr:rowOff>
        </xdr:to>
        <xdr:sp macro="" textlink="">
          <xdr:nvSpPr>
            <xdr:cNvPr id="3220" name="Group Box 148" hidden="1">
              <a:extLst>
                <a:ext uri="{63B3BB69-23CF-44E3-9099-C40C66FF867C}">
                  <a14:compatExt spid="_x0000_s3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312</xdr:row>
          <xdr:rowOff>66675</xdr:rowOff>
        </xdr:from>
        <xdr:to>
          <xdr:col>7</xdr:col>
          <xdr:colOff>866775</xdr:colOff>
          <xdr:row>312</xdr:row>
          <xdr:rowOff>295275</xdr:rowOff>
        </xdr:to>
        <xdr:sp macro="" textlink="">
          <xdr:nvSpPr>
            <xdr:cNvPr id="3221" name="Option Button 149" hidden="1">
              <a:extLst>
                <a:ext uri="{63B3BB69-23CF-44E3-9099-C40C66FF867C}">
                  <a14:compatExt spid="_x0000_s3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312</xdr:row>
          <xdr:rowOff>57150</xdr:rowOff>
        </xdr:from>
        <xdr:to>
          <xdr:col>8</xdr:col>
          <xdr:colOff>885825</xdr:colOff>
          <xdr:row>312</xdr:row>
          <xdr:rowOff>276225</xdr:rowOff>
        </xdr:to>
        <xdr:sp macro="" textlink="">
          <xdr:nvSpPr>
            <xdr:cNvPr id="3222" name="Option Button 150" hidden="1">
              <a:extLst>
                <a:ext uri="{63B3BB69-23CF-44E3-9099-C40C66FF867C}">
                  <a14:compatExt spid="_x0000_s3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312</xdr:row>
          <xdr:rowOff>57150</xdr:rowOff>
        </xdr:from>
        <xdr:to>
          <xdr:col>9</xdr:col>
          <xdr:colOff>866775</xdr:colOff>
          <xdr:row>312</xdr:row>
          <xdr:rowOff>276225</xdr:rowOff>
        </xdr:to>
        <xdr:sp macro="" textlink="">
          <xdr:nvSpPr>
            <xdr:cNvPr id="3223" name="Option Button 151" hidden="1">
              <a:extLst>
                <a:ext uri="{63B3BB69-23CF-44E3-9099-C40C66FF867C}">
                  <a14:compatExt spid="_x0000_s3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312</xdr:row>
          <xdr:rowOff>9525</xdr:rowOff>
        </xdr:from>
        <xdr:to>
          <xdr:col>9</xdr:col>
          <xdr:colOff>1123950</xdr:colOff>
          <xdr:row>312</xdr:row>
          <xdr:rowOff>314325</xdr:rowOff>
        </xdr:to>
        <xdr:sp macro="" textlink="">
          <xdr:nvSpPr>
            <xdr:cNvPr id="3224" name="Group Box 152" hidden="1">
              <a:extLst>
                <a:ext uri="{63B3BB69-23CF-44E3-9099-C40C66FF867C}">
                  <a14:compatExt spid="_x0000_s3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309</xdr:row>
          <xdr:rowOff>66675</xdr:rowOff>
        </xdr:from>
        <xdr:to>
          <xdr:col>7</xdr:col>
          <xdr:colOff>866775</xdr:colOff>
          <xdr:row>309</xdr:row>
          <xdr:rowOff>295275</xdr:rowOff>
        </xdr:to>
        <xdr:sp macro="" textlink="">
          <xdr:nvSpPr>
            <xdr:cNvPr id="3225" name="Option Button 153" hidden="1">
              <a:extLst>
                <a:ext uri="{63B3BB69-23CF-44E3-9099-C40C66FF867C}">
                  <a14:compatExt spid="_x0000_s3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309</xdr:row>
          <xdr:rowOff>57150</xdr:rowOff>
        </xdr:from>
        <xdr:to>
          <xdr:col>8</xdr:col>
          <xdr:colOff>885825</xdr:colOff>
          <xdr:row>309</xdr:row>
          <xdr:rowOff>276225</xdr:rowOff>
        </xdr:to>
        <xdr:sp macro="" textlink="">
          <xdr:nvSpPr>
            <xdr:cNvPr id="3226" name="Option Button 154" hidden="1">
              <a:extLst>
                <a:ext uri="{63B3BB69-23CF-44E3-9099-C40C66FF867C}">
                  <a14:compatExt spid="_x0000_s3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309</xdr:row>
          <xdr:rowOff>57150</xdr:rowOff>
        </xdr:from>
        <xdr:to>
          <xdr:col>9</xdr:col>
          <xdr:colOff>866775</xdr:colOff>
          <xdr:row>309</xdr:row>
          <xdr:rowOff>276225</xdr:rowOff>
        </xdr:to>
        <xdr:sp macro="" textlink="">
          <xdr:nvSpPr>
            <xdr:cNvPr id="3227" name="Option Button 155" hidden="1">
              <a:extLst>
                <a:ext uri="{63B3BB69-23CF-44E3-9099-C40C66FF867C}">
                  <a14:compatExt spid="_x0000_s3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309</xdr:row>
          <xdr:rowOff>9525</xdr:rowOff>
        </xdr:from>
        <xdr:to>
          <xdr:col>9</xdr:col>
          <xdr:colOff>1123950</xdr:colOff>
          <xdr:row>309</xdr:row>
          <xdr:rowOff>314325</xdr:rowOff>
        </xdr:to>
        <xdr:sp macro="" textlink="">
          <xdr:nvSpPr>
            <xdr:cNvPr id="3228" name="Group Box 156" hidden="1">
              <a:extLst>
                <a:ext uri="{63B3BB69-23CF-44E3-9099-C40C66FF867C}">
                  <a14:compatExt spid="_x0000_s3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311</xdr:row>
          <xdr:rowOff>57150</xdr:rowOff>
        </xdr:from>
        <xdr:to>
          <xdr:col>7</xdr:col>
          <xdr:colOff>866775</xdr:colOff>
          <xdr:row>311</xdr:row>
          <xdr:rowOff>276225</xdr:rowOff>
        </xdr:to>
        <xdr:sp macro="" textlink="">
          <xdr:nvSpPr>
            <xdr:cNvPr id="3229" name="Option Button 157" hidden="1">
              <a:extLst>
                <a:ext uri="{63B3BB69-23CF-44E3-9099-C40C66FF867C}">
                  <a14:compatExt spid="_x0000_s3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311</xdr:row>
          <xdr:rowOff>47625</xdr:rowOff>
        </xdr:from>
        <xdr:to>
          <xdr:col>8</xdr:col>
          <xdr:colOff>885825</xdr:colOff>
          <xdr:row>311</xdr:row>
          <xdr:rowOff>266700</xdr:rowOff>
        </xdr:to>
        <xdr:sp macro="" textlink="">
          <xdr:nvSpPr>
            <xdr:cNvPr id="3230" name="Option Button 158" hidden="1">
              <a:extLst>
                <a:ext uri="{63B3BB69-23CF-44E3-9099-C40C66FF867C}">
                  <a14:compatExt spid="_x0000_s3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311</xdr:row>
          <xdr:rowOff>47625</xdr:rowOff>
        </xdr:from>
        <xdr:to>
          <xdr:col>9</xdr:col>
          <xdr:colOff>866775</xdr:colOff>
          <xdr:row>311</xdr:row>
          <xdr:rowOff>266700</xdr:rowOff>
        </xdr:to>
        <xdr:sp macro="" textlink="">
          <xdr:nvSpPr>
            <xdr:cNvPr id="3231" name="Option Button 159" hidden="1">
              <a:extLst>
                <a:ext uri="{63B3BB69-23CF-44E3-9099-C40C66FF867C}">
                  <a14:compatExt spid="_x0000_s3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311</xdr:row>
          <xdr:rowOff>0</xdr:rowOff>
        </xdr:from>
        <xdr:to>
          <xdr:col>9</xdr:col>
          <xdr:colOff>1123950</xdr:colOff>
          <xdr:row>311</xdr:row>
          <xdr:rowOff>304800</xdr:rowOff>
        </xdr:to>
        <xdr:sp macro="" textlink="">
          <xdr:nvSpPr>
            <xdr:cNvPr id="3232" name="Group Box 160" hidden="1">
              <a:extLst>
                <a:ext uri="{63B3BB69-23CF-44E3-9099-C40C66FF867C}">
                  <a14:compatExt spid="_x0000_s3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315</xdr:row>
          <xdr:rowOff>57150</xdr:rowOff>
        </xdr:from>
        <xdr:to>
          <xdr:col>7</xdr:col>
          <xdr:colOff>866775</xdr:colOff>
          <xdr:row>315</xdr:row>
          <xdr:rowOff>276225</xdr:rowOff>
        </xdr:to>
        <xdr:sp macro="" textlink="">
          <xdr:nvSpPr>
            <xdr:cNvPr id="3233" name="Option Button 161" hidden="1">
              <a:extLst>
                <a:ext uri="{63B3BB69-23CF-44E3-9099-C40C66FF867C}">
                  <a14:compatExt spid="_x0000_s3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315</xdr:row>
          <xdr:rowOff>47625</xdr:rowOff>
        </xdr:from>
        <xdr:to>
          <xdr:col>8</xdr:col>
          <xdr:colOff>885825</xdr:colOff>
          <xdr:row>315</xdr:row>
          <xdr:rowOff>266700</xdr:rowOff>
        </xdr:to>
        <xdr:sp macro="" textlink="">
          <xdr:nvSpPr>
            <xdr:cNvPr id="3234" name="Option Button 162" hidden="1">
              <a:extLst>
                <a:ext uri="{63B3BB69-23CF-44E3-9099-C40C66FF867C}">
                  <a14:compatExt spid="_x0000_s3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315</xdr:row>
          <xdr:rowOff>47625</xdr:rowOff>
        </xdr:from>
        <xdr:to>
          <xdr:col>9</xdr:col>
          <xdr:colOff>866775</xdr:colOff>
          <xdr:row>315</xdr:row>
          <xdr:rowOff>266700</xdr:rowOff>
        </xdr:to>
        <xdr:sp macro="" textlink="">
          <xdr:nvSpPr>
            <xdr:cNvPr id="3235" name="Option Button 163" hidden="1">
              <a:extLst>
                <a:ext uri="{63B3BB69-23CF-44E3-9099-C40C66FF867C}">
                  <a14:compatExt spid="_x0000_s3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315</xdr:row>
          <xdr:rowOff>0</xdr:rowOff>
        </xdr:from>
        <xdr:to>
          <xdr:col>9</xdr:col>
          <xdr:colOff>1123950</xdr:colOff>
          <xdr:row>315</xdr:row>
          <xdr:rowOff>304800</xdr:rowOff>
        </xdr:to>
        <xdr:sp macro="" textlink="">
          <xdr:nvSpPr>
            <xdr:cNvPr id="3236" name="Group Box 164" hidden="1">
              <a:extLst>
                <a:ext uri="{63B3BB69-23CF-44E3-9099-C40C66FF867C}">
                  <a14:compatExt spid="_x0000_s3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316</xdr:row>
          <xdr:rowOff>66675</xdr:rowOff>
        </xdr:from>
        <xdr:to>
          <xdr:col>7</xdr:col>
          <xdr:colOff>866775</xdr:colOff>
          <xdr:row>316</xdr:row>
          <xdr:rowOff>295275</xdr:rowOff>
        </xdr:to>
        <xdr:sp macro="" textlink="">
          <xdr:nvSpPr>
            <xdr:cNvPr id="3237" name="Option Button 165" hidden="1">
              <a:extLst>
                <a:ext uri="{63B3BB69-23CF-44E3-9099-C40C66FF867C}">
                  <a14:compatExt spid="_x0000_s3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316</xdr:row>
          <xdr:rowOff>57150</xdr:rowOff>
        </xdr:from>
        <xdr:to>
          <xdr:col>8</xdr:col>
          <xdr:colOff>885825</xdr:colOff>
          <xdr:row>316</xdr:row>
          <xdr:rowOff>276225</xdr:rowOff>
        </xdr:to>
        <xdr:sp macro="" textlink="">
          <xdr:nvSpPr>
            <xdr:cNvPr id="3238" name="Option Button 166" hidden="1">
              <a:extLst>
                <a:ext uri="{63B3BB69-23CF-44E3-9099-C40C66FF867C}">
                  <a14:compatExt spid="_x0000_s3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316</xdr:row>
          <xdr:rowOff>57150</xdr:rowOff>
        </xdr:from>
        <xdr:to>
          <xdr:col>9</xdr:col>
          <xdr:colOff>866775</xdr:colOff>
          <xdr:row>316</xdr:row>
          <xdr:rowOff>276225</xdr:rowOff>
        </xdr:to>
        <xdr:sp macro="" textlink="">
          <xdr:nvSpPr>
            <xdr:cNvPr id="3239" name="Option Button 167" hidden="1">
              <a:extLst>
                <a:ext uri="{63B3BB69-23CF-44E3-9099-C40C66FF867C}">
                  <a14:compatExt spid="_x0000_s3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316</xdr:row>
          <xdr:rowOff>9525</xdr:rowOff>
        </xdr:from>
        <xdr:to>
          <xdr:col>9</xdr:col>
          <xdr:colOff>1123950</xdr:colOff>
          <xdr:row>316</xdr:row>
          <xdr:rowOff>314325</xdr:rowOff>
        </xdr:to>
        <xdr:sp macro="" textlink="">
          <xdr:nvSpPr>
            <xdr:cNvPr id="3240" name="Group Box 168" hidden="1">
              <a:extLst>
                <a:ext uri="{63B3BB69-23CF-44E3-9099-C40C66FF867C}">
                  <a14:compatExt spid="_x0000_s3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317</xdr:row>
          <xdr:rowOff>66675</xdr:rowOff>
        </xdr:from>
        <xdr:to>
          <xdr:col>7</xdr:col>
          <xdr:colOff>866775</xdr:colOff>
          <xdr:row>317</xdr:row>
          <xdr:rowOff>295275</xdr:rowOff>
        </xdr:to>
        <xdr:sp macro="" textlink="">
          <xdr:nvSpPr>
            <xdr:cNvPr id="3241" name="Option Button 169" hidden="1">
              <a:extLst>
                <a:ext uri="{63B3BB69-23CF-44E3-9099-C40C66FF867C}">
                  <a14:compatExt spid="_x0000_s3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317</xdr:row>
          <xdr:rowOff>57150</xdr:rowOff>
        </xdr:from>
        <xdr:to>
          <xdr:col>8</xdr:col>
          <xdr:colOff>885825</xdr:colOff>
          <xdr:row>317</xdr:row>
          <xdr:rowOff>276225</xdr:rowOff>
        </xdr:to>
        <xdr:sp macro="" textlink="">
          <xdr:nvSpPr>
            <xdr:cNvPr id="3242" name="Option Button 170" hidden="1">
              <a:extLst>
                <a:ext uri="{63B3BB69-23CF-44E3-9099-C40C66FF867C}">
                  <a14:compatExt spid="_x0000_s3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317</xdr:row>
          <xdr:rowOff>57150</xdr:rowOff>
        </xdr:from>
        <xdr:to>
          <xdr:col>9</xdr:col>
          <xdr:colOff>866775</xdr:colOff>
          <xdr:row>317</xdr:row>
          <xdr:rowOff>276225</xdr:rowOff>
        </xdr:to>
        <xdr:sp macro="" textlink="">
          <xdr:nvSpPr>
            <xdr:cNvPr id="3243" name="Option Button 171" hidden="1">
              <a:extLst>
                <a:ext uri="{63B3BB69-23CF-44E3-9099-C40C66FF867C}">
                  <a14:compatExt spid="_x0000_s3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317</xdr:row>
          <xdr:rowOff>9525</xdr:rowOff>
        </xdr:from>
        <xdr:to>
          <xdr:col>9</xdr:col>
          <xdr:colOff>1123950</xdr:colOff>
          <xdr:row>317</xdr:row>
          <xdr:rowOff>314325</xdr:rowOff>
        </xdr:to>
        <xdr:sp macro="" textlink="">
          <xdr:nvSpPr>
            <xdr:cNvPr id="3244" name="Group Box 172" hidden="1">
              <a:extLst>
                <a:ext uri="{63B3BB69-23CF-44E3-9099-C40C66FF867C}">
                  <a14:compatExt spid="_x0000_s3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318</xdr:row>
          <xdr:rowOff>66675</xdr:rowOff>
        </xdr:from>
        <xdr:to>
          <xdr:col>7</xdr:col>
          <xdr:colOff>866775</xdr:colOff>
          <xdr:row>318</xdr:row>
          <xdr:rowOff>295275</xdr:rowOff>
        </xdr:to>
        <xdr:sp macro="" textlink="">
          <xdr:nvSpPr>
            <xdr:cNvPr id="3245" name="Option Button 173" hidden="1">
              <a:extLst>
                <a:ext uri="{63B3BB69-23CF-44E3-9099-C40C66FF867C}">
                  <a14:compatExt spid="_x0000_s3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318</xdr:row>
          <xdr:rowOff>57150</xdr:rowOff>
        </xdr:from>
        <xdr:to>
          <xdr:col>8</xdr:col>
          <xdr:colOff>885825</xdr:colOff>
          <xdr:row>318</xdr:row>
          <xdr:rowOff>276225</xdr:rowOff>
        </xdr:to>
        <xdr:sp macro="" textlink="">
          <xdr:nvSpPr>
            <xdr:cNvPr id="3246" name="Option Button 174" hidden="1">
              <a:extLst>
                <a:ext uri="{63B3BB69-23CF-44E3-9099-C40C66FF867C}">
                  <a14:compatExt spid="_x0000_s3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318</xdr:row>
          <xdr:rowOff>57150</xdr:rowOff>
        </xdr:from>
        <xdr:to>
          <xdr:col>9</xdr:col>
          <xdr:colOff>866775</xdr:colOff>
          <xdr:row>318</xdr:row>
          <xdr:rowOff>276225</xdr:rowOff>
        </xdr:to>
        <xdr:sp macro="" textlink="">
          <xdr:nvSpPr>
            <xdr:cNvPr id="3247" name="Option Button 175" hidden="1">
              <a:extLst>
                <a:ext uri="{63B3BB69-23CF-44E3-9099-C40C66FF867C}">
                  <a14:compatExt spid="_x0000_s3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318</xdr:row>
          <xdr:rowOff>9525</xdr:rowOff>
        </xdr:from>
        <xdr:to>
          <xdr:col>9</xdr:col>
          <xdr:colOff>1123950</xdr:colOff>
          <xdr:row>318</xdr:row>
          <xdr:rowOff>314325</xdr:rowOff>
        </xdr:to>
        <xdr:sp macro="" textlink="">
          <xdr:nvSpPr>
            <xdr:cNvPr id="3248" name="Group Box 176" hidden="1">
              <a:extLst>
                <a:ext uri="{63B3BB69-23CF-44E3-9099-C40C66FF867C}">
                  <a14:compatExt spid="_x0000_s3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319</xdr:row>
          <xdr:rowOff>66675</xdr:rowOff>
        </xdr:from>
        <xdr:to>
          <xdr:col>7</xdr:col>
          <xdr:colOff>866775</xdr:colOff>
          <xdr:row>319</xdr:row>
          <xdr:rowOff>295275</xdr:rowOff>
        </xdr:to>
        <xdr:sp macro="" textlink="">
          <xdr:nvSpPr>
            <xdr:cNvPr id="3249" name="Option Button 177" hidden="1">
              <a:extLst>
                <a:ext uri="{63B3BB69-23CF-44E3-9099-C40C66FF867C}">
                  <a14:compatExt spid="_x0000_s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319</xdr:row>
          <xdr:rowOff>57150</xdr:rowOff>
        </xdr:from>
        <xdr:to>
          <xdr:col>8</xdr:col>
          <xdr:colOff>885825</xdr:colOff>
          <xdr:row>319</xdr:row>
          <xdr:rowOff>276225</xdr:rowOff>
        </xdr:to>
        <xdr:sp macro="" textlink="">
          <xdr:nvSpPr>
            <xdr:cNvPr id="3250" name="Option Button 178" hidden="1">
              <a:extLst>
                <a:ext uri="{63B3BB69-23CF-44E3-9099-C40C66FF867C}">
                  <a14:compatExt spid="_x0000_s3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319</xdr:row>
          <xdr:rowOff>57150</xdr:rowOff>
        </xdr:from>
        <xdr:to>
          <xdr:col>9</xdr:col>
          <xdr:colOff>866775</xdr:colOff>
          <xdr:row>319</xdr:row>
          <xdr:rowOff>276225</xdr:rowOff>
        </xdr:to>
        <xdr:sp macro="" textlink="">
          <xdr:nvSpPr>
            <xdr:cNvPr id="3251" name="Option Button 179" hidden="1">
              <a:extLst>
                <a:ext uri="{63B3BB69-23CF-44E3-9099-C40C66FF867C}">
                  <a14:compatExt spid="_x0000_s3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319</xdr:row>
          <xdr:rowOff>9525</xdr:rowOff>
        </xdr:from>
        <xdr:to>
          <xdr:col>9</xdr:col>
          <xdr:colOff>1123950</xdr:colOff>
          <xdr:row>319</xdr:row>
          <xdr:rowOff>314325</xdr:rowOff>
        </xdr:to>
        <xdr:sp macro="" textlink="">
          <xdr:nvSpPr>
            <xdr:cNvPr id="3252" name="Group Box 180" hidden="1">
              <a:extLst>
                <a:ext uri="{63B3BB69-23CF-44E3-9099-C40C66FF867C}">
                  <a14:compatExt spid="_x0000_s3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320</xdr:row>
          <xdr:rowOff>66675</xdr:rowOff>
        </xdr:from>
        <xdr:to>
          <xdr:col>7</xdr:col>
          <xdr:colOff>866775</xdr:colOff>
          <xdr:row>320</xdr:row>
          <xdr:rowOff>295275</xdr:rowOff>
        </xdr:to>
        <xdr:sp macro="" textlink="">
          <xdr:nvSpPr>
            <xdr:cNvPr id="3253" name="Option Button 181" hidden="1">
              <a:extLst>
                <a:ext uri="{63B3BB69-23CF-44E3-9099-C40C66FF867C}">
                  <a14:compatExt spid="_x0000_s3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320</xdr:row>
          <xdr:rowOff>57150</xdr:rowOff>
        </xdr:from>
        <xdr:to>
          <xdr:col>8</xdr:col>
          <xdr:colOff>885825</xdr:colOff>
          <xdr:row>320</xdr:row>
          <xdr:rowOff>276225</xdr:rowOff>
        </xdr:to>
        <xdr:sp macro="" textlink="">
          <xdr:nvSpPr>
            <xdr:cNvPr id="3254" name="Option Button 182" hidden="1">
              <a:extLst>
                <a:ext uri="{63B3BB69-23CF-44E3-9099-C40C66FF867C}">
                  <a14:compatExt spid="_x0000_s3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320</xdr:row>
          <xdr:rowOff>57150</xdr:rowOff>
        </xdr:from>
        <xdr:to>
          <xdr:col>9</xdr:col>
          <xdr:colOff>866775</xdr:colOff>
          <xdr:row>320</xdr:row>
          <xdr:rowOff>276225</xdr:rowOff>
        </xdr:to>
        <xdr:sp macro="" textlink="">
          <xdr:nvSpPr>
            <xdr:cNvPr id="3255" name="Option Button 183" hidden="1">
              <a:extLst>
                <a:ext uri="{63B3BB69-23CF-44E3-9099-C40C66FF867C}">
                  <a14:compatExt spid="_x0000_s3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320</xdr:row>
          <xdr:rowOff>9525</xdr:rowOff>
        </xdr:from>
        <xdr:to>
          <xdr:col>9</xdr:col>
          <xdr:colOff>1123950</xdr:colOff>
          <xdr:row>320</xdr:row>
          <xdr:rowOff>314325</xdr:rowOff>
        </xdr:to>
        <xdr:sp macro="" textlink="">
          <xdr:nvSpPr>
            <xdr:cNvPr id="3256" name="Group Box 184" hidden="1">
              <a:extLst>
                <a:ext uri="{63B3BB69-23CF-44E3-9099-C40C66FF867C}">
                  <a14:compatExt spid="_x0000_s3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322</xdr:row>
          <xdr:rowOff>66675</xdr:rowOff>
        </xdr:from>
        <xdr:to>
          <xdr:col>7</xdr:col>
          <xdr:colOff>866775</xdr:colOff>
          <xdr:row>322</xdr:row>
          <xdr:rowOff>295275</xdr:rowOff>
        </xdr:to>
        <xdr:sp macro="" textlink="">
          <xdr:nvSpPr>
            <xdr:cNvPr id="3257" name="Option Button 185" hidden="1">
              <a:extLst>
                <a:ext uri="{63B3BB69-23CF-44E3-9099-C40C66FF867C}">
                  <a14:compatExt spid="_x0000_s3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322</xdr:row>
          <xdr:rowOff>57150</xdr:rowOff>
        </xdr:from>
        <xdr:to>
          <xdr:col>8</xdr:col>
          <xdr:colOff>885825</xdr:colOff>
          <xdr:row>322</xdr:row>
          <xdr:rowOff>276225</xdr:rowOff>
        </xdr:to>
        <xdr:sp macro="" textlink="">
          <xdr:nvSpPr>
            <xdr:cNvPr id="3258" name="Option Button 186" hidden="1">
              <a:extLst>
                <a:ext uri="{63B3BB69-23CF-44E3-9099-C40C66FF867C}">
                  <a14:compatExt spid="_x0000_s3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322</xdr:row>
          <xdr:rowOff>57150</xdr:rowOff>
        </xdr:from>
        <xdr:to>
          <xdr:col>9</xdr:col>
          <xdr:colOff>866775</xdr:colOff>
          <xdr:row>322</xdr:row>
          <xdr:rowOff>276225</xdr:rowOff>
        </xdr:to>
        <xdr:sp macro="" textlink="">
          <xdr:nvSpPr>
            <xdr:cNvPr id="3259" name="Option Button 187" hidden="1">
              <a:extLst>
                <a:ext uri="{63B3BB69-23CF-44E3-9099-C40C66FF867C}">
                  <a14:compatExt spid="_x0000_s3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322</xdr:row>
          <xdr:rowOff>9525</xdr:rowOff>
        </xdr:from>
        <xdr:to>
          <xdr:col>9</xdr:col>
          <xdr:colOff>1123950</xdr:colOff>
          <xdr:row>322</xdr:row>
          <xdr:rowOff>314325</xdr:rowOff>
        </xdr:to>
        <xdr:sp macro="" textlink="">
          <xdr:nvSpPr>
            <xdr:cNvPr id="3260" name="Group Box 188" hidden="1">
              <a:extLst>
                <a:ext uri="{63B3BB69-23CF-44E3-9099-C40C66FF867C}">
                  <a14:compatExt spid="_x0000_s3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324</xdr:row>
          <xdr:rowOff>66675</xdr:rowOff>
        </xdr:from>
        <xdr:to>
          <xdr:col>7</xdr:col>
          <xdr:colOff>866775</xdr:colOff>
          <xdr:row>324</xdr:row>
          <xdr:rowOff>295275</xdr:rowOff>
        </xdr:to>
        <xdr:sp macro="" textlink="">
          <xdr:nvSpPr>
            <xdr:cNvPr id="3261" name="Option Button 189" hidden="1">
              <a:extLst>
                <a:ext uri="{63B3BB69-23CF-44E3-9099-C40C66FF867C}">
                  <a14:compatExt spid="_x0000_s3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324</xdr:row>
          <xdr:rowOff>57150</xdr:rowOff>
        </xdr:from>
        <xdr:to>
          <xdr:col>8</xdr:col>
          <xdr:colOff>885825</xdr:colOff>
          <xdr:row>324</xdr:row>
          <xdr:rowOff>276225</xdr:rowOff>
        </xdr:to>
        <xdr:sp macro="" textlink="">
          <xdr:nvSpPr>
            <xdr:cNvPr id="3262" name="Option Button 190" hidden="1">
              <a:extLst>
                <a:ext uri="{63B3BB69-23CF-44E3-9099-C40C66FF867C}">
                  <a14:compatExt spid="_x0000_s3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324</xdr:row>
          <xdr:rowOff>57150</xdr:rowOff>
        </xdr:from>
        <xdr:to>
          <xdr:col>9</xdr:col>
          <xdr:colOff>866775</xdr:colOff>
          <xdr:row>324</xdr:row>
          <xdr:rowOff>276225</xdr:rowOff>
        </xdr:to>
        <xdr:sp macro="" textlink="">
          <xdr:nvSpPr>
            <xdr:cNvPr id="3263" name="Option Button 191" hidden="1">
              <a:extLst>
                <a:ext uri="{63B3BB69-23CF-44E3-9099-C40C66FF867C}">
                  <a14:compatExt spid="_x0000_s3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324</xdr:row>
          <xdr:rowOff>9525</xdr:rowOff>
        </xdr:from>
        <xdr:to>
          <xdr:col>9</xdr:col>
          <xdr:colOff>1123950</xdr:colOff>
          <xdr:row>324</xdr:row>
          <xdr:rowOff>314325</xdr:rowOff>
        </xdr:to>
        <xdr:sp macro="" textlink="">
          <xdr:nvSpPr>
            <xdr:cNvPr id="3264" name="Group Box 192" hidden="1">
              <a:extLst>
                <a:ext uri="{63B3BB69-23CF-44E3-9099-C40C66FF867C}">
                  <a14:compatExt spid="_x0000_s3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321</xdr:row>
          <xdr:rowOff>66675</xdr:rowOff>
        </xdr:from>
        <xdr:to>
          <xdr:col>7</xdr:col>
          <xdr:colOff>866775</xdr:colOff>
          <xdr:row>321</xdr:row>
          <xdr:rowOff>295275</xdr:rowOff>
        </xdr:to>
        <xdr:sp macro="" textlink="">
          <xdr:nvSpPr>
            <xdr:cNvPr id="3265" name="Option Button 193" hidden="1">
              <a:extLst>
                <a:ext uri="{63B3BB69-23CF-44E3-9099-C40C66FF867C}">
                  <a14:compatExt spid="_x0000_s3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321</xdr:row>
          <xdr:rowOff>57150</xdr:rowOff>
        </xdr:from>
        <xdr:to>
          <xdr:col>8</xdr:col>
          <xdr:colOff>885825</xdr:colOff>
          <xdr:row>321</xdr:row>
          <xdr:rowOff>276225</xdr:rowOff>
        </xdr:to>
        <xdr:sp macro="" textlink="">
          <xdr:nvSpPr>
            <xdr:cNvPr id="3266" name="Option Button 194" hidden="1">
              <a:extLst>
                <a:ext uri="{63B3BB69-23CF-44E3-9099-C40C66FF867C}">
                  <a14:compatExt spid="_x0000_s3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321</xdr:row>
          <xdr:rowOff>57150</xdr:rowOff>
        </xdr:from>
        <xdr:to>
          <xdr:col>9</xdr:col>
          <xdr:colOff>866775</xdr:colOff>
          <xdr:row>321</xdr:row>
          <xdr:rowOff>276225</xdr:rowOff>
        </xdr:to>
        <xdr:sp macro="" textlink="">
          <xdr:nvSpPr>
            <xdr:cNvPr id="3267" name="Option Button 195" hidden="1">
              <a:extLst>
                <a:ext uri="{63B3BB69-23CF-44E3-9099-C40C66FF867C}">
                  <a14:compatExt spid="_x0000_s3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321</xdr:row>
          <xdr:rowOff>9525</xdr:rowOff>
        </xdr:from>
        <xdr:to>
          <xdr:col>9</xdr:col>
          <xdr:colOff>1123950</xdr:colOff>
          <xdr:row>321</xdr:row>
          <xdr:rowOff>314325</xdr:rowOff>
        </xdr:to>
        <xdr:sp macro="" textlink="">
          <xdr:nvSpPr>
            <xdr:cNvPr id="3268" name="Group Box 196" hidden="1">
              <a:extLst>
                <a:ext uri="{63B3BB69-23CF-44E3-9099-C40C66FF867C}">
                  <a14:compatExt spid="_x0000_s3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323</xdr:row>
          <xdr:rowOff>57150</xdr:rowOff>
        </xdr:from>
        <xdr:to>
          <xdr:col>7</xdr:col>
          <xdr:colOff>866775</xdr:colOff>
          <xdr:row>323</xdr:row>
          <xdr:rowOff>276225</xdr:rowOff>
        </xdr:to>
        <xdr:sp macro="" textlink="">
          <xdr:nvSpPr>
            <xdr:cNvPr id="3269" name="Option Button 197" hidden="1">
              <a:extLst>
                <a:ext uri="{63B3BB69-23CF-44E3-9099-C40C66FF867C}">
                  <a14:compatExt spid="_x0000_s3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323</xdr:row>
          <xdr:rowOff>47625</xdr:rowOff>
        </xdr:from>
        <xdr:to>
          <xdr:col>8</xdr:col>
          <xdr:colOff>885825</xdr:colOff>
          <xdr:row>323</xdr:row>
          <xdr:rowOff>266700</xdr:rowOff>
        </xdr:to>
        <xdr:sp macro="" textlink="">
          <xdr:nvSpPr>
            <xdr:cNvPr id="3270" name="Option Button 198" hidden="1">
              <a:extLst>
                <a:ext uri="{63B3BB69-23CF-44E3-9099-C40C66FF867C}">
                  <a14:compatExt spid="_x0000_s3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323</xdr:row>
          <xdr:rowOff>47625</xdr:rowOff>
        </xdr:from>
        <xdr:to>
          <xdr:col>9</xdr:col>
          <xdr:colOff>866775</xdr:colOff>
          <xdr:row>323</xdr:row>
          <xdr:rowOff>266700</xdr:rowOff>
        </xdr:to>
        <xdr:sp macro="" textlink="">
          <xdr:nvSpPr>
            <xdr:cNvPr id="3271" name="Option Button 199" hidden="1">
              <a:extLst>
                <a:ext uri="{63B3BB69-23CF-44E3-9099-C40C66FF867C}">
                  <a14:compatExt spid="_x0000_s3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323</xdr:row>
          <xdr:rowOff>0</xdr:rowOff>
        </xdr:from>
        <xdr:to>
          <xdr:col>9</xdr:col>
          <xdr:colOff>1123950</xdr:colOff>
          <xdr:row>323</xdr:row>
          <xdr:rowOff>304800</xdr:rowOff>
        </xdr:to>
        <xdr:sp macro="" textlink="">
          <xdr:nvSpPr>
            <xdr:cNvPr id="3272" name="Group Box 200" hidden="1">
              <a:extLst>
                <a:ext uri="{63B3BB69-23CF-44E3-9099-C40C66FF867C}">
                  <a14:compatExt spid="_x0000_s3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327</xdr:row>
          <xdr:rowOff>57150</xdr:rowOff>
        </xdr:from>
        <xdr:to>
          <xdr:col>7</xdr:col>
          <xdr:colOff>866775</xdr:colOff>
          <xdr:row>327</xdr:row>
          <xdr:rowOff>276225</xdr:rowOff>
        </xdr:to>
        <xdr:sp macro="" textlink="">
          <xdr:nvSpPr>
            <xdr:cNvPr id="3273" name="Option Button 201" hidden="1">
              <a:extLst>
                <a:ext uri="{63B3BB69-23CF-44E3-9099-C40C66FF867C}">
                  <a14:compatExt spid="_x0000_s3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327</xdr:row>
          <xdr:rowOff>47625</xdr:rowOff>
        </xdr:from>
        <xdr:to>
          <xdr:col>8</xdr:col>
          <xdr:colOff>885825</xdr:colOff>
          <xdr:row>327</xdr:row>
          <xdr:rowOff>266700</xdr:rowOff>
        </xdr:to>
        <xdr:sp macro="" textlink="">
          <xdr:nvSpPr>
            <xdr:cNvPr id="3274" name="Option Button 202" hidden="1">
              <a:extLst>
                <a:ext uri="{63B3BB69-23CF-44E3-9099-C40C66FF867C}">
                  <a14:compatExt spid="_x0000_s3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327</xdr:row>
          <xdr:rowOff>47625</xdr:rowOff>
        </xdr:from>
        <xdr:to>
          <xdr:col>9</xdr:col>
          <xdr:colOff>866775</xdr:colOff>
          <xdr:row>327</xdr:row>
          <xdr:rowOff>266700</xdr:rowOff>
        </xdr:to>
        <xdr:sp macro="" textlink="">
          <xdr:nvSpPr>
            <xdr:cNvPr id="3275" name="Option Button 203" hidden="1">
              <a:extLst>
                <a:ext uri="{63B3BB69-23CF-44E3-9099-C40C66FF867C}">
                  <a14:compatExt spid="_x0000_s3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327</xdr:row>
          <xdr:rowOff>0</xdr:rowOff>
        </xdr:from>
        <xdr:to>
          <xdr:col>9</xdr:col>
          <xdr:colOff>1123950</xdr:colOff>
          <xdr:row>327</xdr:row>
          <xdr:rowOff>304800</xdr:rowOff>
        </xdr:to>
        <xdr:sp macro="" textlink="">
          <xdr:nvSpPr>
            <xdr:cNvPr id="3276" name="Group Box 204" hidden="1">
              <a:extLst>
                <a:ext uri="{63B3BB69-23CF-44E3-9099-C40C66FF867C}">
                  <a14:compatExt spid="_x0000_s3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328</xdr:row>
          <xdr:rowOff>66675</xdr:rowOff>
        </xdr:from>
        <xdr:to>
          <xdr:col>7</xdr:col>
          <xdr:colOff>866775</xdr:colOff>
          <xdr:row>328</xdr:row>
          <xdr:rowOff>295275</xdr:rowOff>
        </xdr:to>
        <xdr:sp macro="" textlink="">
          <xdr:nvSpPr>
            <xdr:cNvPr id="3277" name="Option Button 205" hidden="1">
              <a:extLst>
                <a:ext uri="{63B3BB69-23CF-44E3-9099-C40C66FF867C}">
                  <a14:compatExt spid="_x0000_s3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328</xdr:row>
          <xdr:rowOff>57150</xdr:rowOff>
        </xdr:from>
        <xdr:to>
          <xdr:col>8</xdr:col>
          <xdr:colOff>885825</xdr:colOff>
          <xdr:row>328</xdr:row>
          <xdr:rowOff>276225</xdr:rowOff>
        </xdr:to>
        <xdr:sp macro="" textlink="">
          <xdr:nvSpPr>
            <xdr:cNvPr id="3278" name="Option Button 206" hidden="1">
              <a:extLst>
                <a:ext uri="{63B3BB69-23CF-44E3-9099-C40C66FF867C}">
                  <a14:compatExt spid="_x0000_s3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328</xdr:row>
          <xdr:rowOff>57150</xdr:rowOff>
        </xdr:from>
        <xdr:to>
          <xdr:col>9</xdr:col>
          <xdr:colOff>866775</xdr:colOff>
          <xdr:row>328</xdr:row>
          <xdr:rowOff>276225</xdr:rowOff>
        </xdr:to>
        <xdr:sp macro="" textlink="">
          <xdr:nvSpPr>
            <xdr:cNvPr id="3279" name="Option Button 207" hidden="1">
              <a:extLst>
                <a:ext uri="{63B3BB69-23CF-44E3-9099-C40C66FF867C}">
                  <a14:compatExt spid="_x0000_s3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328</xdr:row>
          <xdr:rowOff>9525</xdr:rowOff>
        </xdr:from>
        <xdr:to>
          <xdr:col>9</xdr:col>
          <xdr:colOff>1123950</xdr:colOff>
          <xdr:row>328</xdr:row>
          <xdr:rowOff>314325</xdr:rowOff>
        </xdr:to>
        <xdr:sp macro="" textlink="">
          <xdr:nvSpPr>
            <xdr:cNvPr id="3280" name="Group Box 208" hidden="1">
              <a:extLst>
                <a:ext uri="{63B3BB69-23CF-44E3-9099-C40C66FF867C}">
                  <a14:compatExt spid="_x0000_s3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329</xdr:row>
          <xdr:rowOff>66675</xdr:rowOff>
        </xdr:from>
        <xdr:to>
          <xdr:col>7</xdr:col>
          <xdr:colOff>866775</xdr:colOff>
          <xdr:row>329</xdr:row>
          <xdr:rowOff>295275</xdr:rowOff>
        </xdr:to>
        <xdr:sp macro="" textlink="">
          <xdr:nvSpPr>
            <xdr:cNvPr id="3281" name="Option Button 209" hidden="1">
              <a:extLst>
                <a:ext uri="{63B3BB69-23CF-44E3-9099-C40C66FF867C}">
                  <a14:compatExt spid="_x0000_s3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329</xdr:row>
          <xdr:rowOff>57150</xdr:rowOff>
        </xdr:from>
        <xdr:to>
          <xdr:col>8</xdr:col>
          <xdr:colOff>885825</xdr:colOff>
          <xdr:row>329</xdr:row>
          <xdr:rowOff>276225</xdr:rowOff>
        </xdr:to>
        <xdr:sp macro="" textlink="">
          <xdr:nvSpPr>
            <xdr:cNvPr id="3282" name="Option Button 210" hidden="1">
              <a:extLst>
                <a:ext uri="{63B3BB69-23CF-44E3-9099-C40C66FF867C}">
                  <a14:compatExt spid="_x0000_s3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329</xdr:row>
          <xdr:rowOff>57150</xdr:rowOff>
        </xdr:from>
        <xdr:to>
          <xdr:col>9</xdr:col>
          <xdr:colOff>866775</xdr:colOff>
          <xdr:row>329</xdr:row>
          <xdr:rowOff>276225</xdr:rowOff>
        </xdr:to>
        <xdr:sp macro="" textlink="">
          <xdr:nvSpPr>
            <xdr:cNvPr id="3283" name="Option Button 211" hidden="1">
              <a:extLst>
                <a:ext uri="{63B3BB69-23CF-44E3-9099-C40C66FF867C}">
                  <a14:compatExt spid="_x0000_s3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329</xdr:row>
          <xdr:rowOff>9525</xdr:rowOff>
        </xdr:from>
        <xdr:to>
          <xdr:col>9</xdr:col>
          <xdr:colOff>1123950</xdr:colOff>
          <xdr:row>329</xdr:row>
          <xdr:rowOff>314325</xdr:rowOff>
        </xdr:to>
        <xdr:sp macro="" textlink="">
          <xdr:nvSpPr>
            <xdr:cNvPr id="3284" name="Group Box 212" hidden="1">
              <a:extLst>
                <a:ext uri="{63B3BB69-23CF-44E3-9099-C40C66FF867C}">
                  <a14:compatExt spid="_x0000_s3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330</xdr:row>
          <xdr:rowOff>66675</xdr:rowOff>
        </xdr:from>
        <xdr:to>
          <xdr:col>7</xdr:col>
          <xdr:colOff>866775</xdr:colOff>
          <xdr:row>330</xdr:row>
          <xdr:rowOff>295275</xdr:rowOff>
        </xdr:to>
        <xdr:sp macro="" textlink="">
          <xdr:nvSpPr>
            <xdr:cNvPr id="3285" name="Option Button 213" hidden="1">
              <a:extLst>
                <a:ext uri="{63B3BB69-23CF-44E3-9099-C40C66FF867C}">
                  <a14:compatExt spid="_x0000_s3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330</xdr:row>
          <xdr:rowOff>57150</xdr:rowOff>
        </xdr:from>
        <xdr:to>
          <xdr:col>8</xdr:col>
          <xdr:colOff>885825</xdr:colOff>
          <xdr:row>330</xdr:row>
          <xdr:rowOff>276225</xdr:rowOff>
        </xdr:to>
        <xdr:sp macro="" textlink="">
          <xdr:nvSpPr>
            <xdr:cNvPr id="3286" name="Option Button 214" hidden="1">
              <a:extLst>
                <a:ext uri="{63B3BB69-23CF-44E3-9099-C40C66FF867C}">
                  <a14:compatExt spid="_x0000_s3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330</xdr:row>
          <xdr:rowOff>57150</xdr:rowOff>
        </xdr:from>
        <xdr:to>
          <xdr:col>9</xdr:col>
          <xdr:colOff>866775</xdr:colOff>
          <xdr:row>330</xdr:row>
          <xdr:rowOff>276225</xdr:rowOff>
        </xdr:to>
        <xdr:sp macro="" textlink="">
          <xdr:nvSpPr>
            <xdr:cNvPr id="3287" name="Option Button 215" hidden="1">
              <a:extLst>
                <a:ext uri="{63B3BB69-23CF-44E3-9099-C40C66FF867C}">
                  <a14:compatExt spid="_x0000_s3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330</xdr:row>
          <xdr:rowOff>9525</xdr:rowOff>
        </xdr:from>
        <xdr:to>
          <xdr:col>9</xdr:col>
          <xdr:colOff>1123950</xdr:colOff>
          <xdr:row>330</xdr:row>
          <xdr:rowOff>314325</xdr:rowOff>
        </xdr:to>
        <xdr:sp macro="" textlink="">
          <xdr:nvSpPr>
            <xdr:cNvPr id="3288" name="Group Box 216" hidden="1">
              <a:extLst>
                <a:ext uri="{63B3BB69-23CF-44E3-9099-C40C66FF867C}">
                  <a14:compatExt spid="_x0000_s3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331</xdr:row>
          <xdr:rowOff>66675</xdr:rowOff>
        </xdr:from>
        <xdr:to>
          <xdr:col>7</xdr:col>
          <xdr:colOff>866775</xdr:colOff>
          <xdr:row>331</xdr:row>
          <xdr:rowOff>295275</xdr:rowOff>
        </xdr:to>
        <xdr:sp macro="" textlink="">
          <xdr:nvSpPr>
            <xdr:cNvPr id="3289" name="Option Button 217" hidden="1">
              <a:extLst>
                <a:ext uri="{63B3BB69-23CF-44E3-9099-C40C66FF867C}">
                  <a14:compatExt spid="_x0000_s3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331</xdr:row>
          <xdr:rowOff>57150</xdr:rowOff>
        </xdr:from>
        <xdr:to>
          <xdr:col>8</xdr:col>
          <xdr:colOff>885825</xdr:colOff>
          <xdr:row>331</xdr:row>
          <xdr:rowOff>276225</xdr:rowOff>
        </xdr:to>
        <xdr:sp macro="" textlink="">
          <xdr:nvSpPr>
            <xdr:cNvPr id="3290" name="Option Button 218" hidden="1">
              <a:extLst>
                <a:ext uri="{63B3BB69-23CF-44E3-9099-C40C66FF867C}">
                  <a14:compatExt spid="_x0000_s3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331</xdr:row>
          <xdr:rowOff>57150</xdr:rowOff>
        </xdr:from>
        <xdr:to>
          <xdr:col>9</xdr:col>
          <xdr:colOff>866775</xdr:colOff>
          <xdr:row>331</xdr:row>
          <xdr:rowOff>276225</xdr:rowOff>
        </xdr:to>
        <xdr:sp macro="" textlink="">
          <xdr:nvSpPr>
            <xdr:cNvPr id="3291" name="Option Button 219" hidden="1">
              <a:extLst>
                <a:ext uri="{63B3BB69-23CF-44E3-9099-C40C66FF867C}">
                  <a14:compatExt spid="_x0000_s3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331</xdr:row>
          <xdr:rowOff>9525</xdr:rowOff>
        </xdr:from>
        <xdr:to>
          <xdr:col>9</xdr:col>
          <xdr:colOff>1123950</xdr:colOff>
          <xdr:row>331</xdr:row>
          <xdr:rowOff>314325</xdr:rowOff>
        </xdr:to>
        <xdr:sp macro="" textlink="">
          <xdr:nvSpPr>
            <xdr:cNvPr id="3292" name="Group Box 220" hidden="1">
              <a:extLst>
                <a:ext uri="{63B3BB69-23CF-44E3-9099-C40C66FF867C}">
                  <a14:compatExt spid="_x0000_s3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332</xdr:row>
          <xdr:rowOff>66675</xdr:rowOff>
        </xdr:from>
        <xdr:to>
          <xdr:col>7</xdr:col>
          <xdr:colOff>866775</xdr:colOff>
          <xdr:row>332</xdr:row>
          <xdr:rowOff>295275</xdr:rowOff>
        </xdr:to>
        <xdr:sp macro="" textlink="">
          <xdr:nvSpPr>
            <xdr:cNvPr id="3293" name="Option Button 221" hidden="1">
              <a:extLst>
                <a:ext uri="{63B3BB69-23CF-44E3-9099-C40C66FF867C}">
                  <a14:compatExt spid="_x0000_s3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332</xdr:row>
          <xdr:rowOff>57150</xdr:rowOff>
        </xdr:from>
        <xdr:to>
          <xdr:col>8</xdr:col>
          <xdr:colOff>885825</xdr:colOff>
          <xdr:row>332</xdr:row>
          <xdr:rowOff>276225</xdr:rowOff>
        </xdr:to>
        <xdr:sp macro="" textlink="">
          <xdr:nvSpPr>
            <xdr:cNvPr id="3294" name="Option Button 222" hidden="1">
              <a:extLst>
                <a:ext uri="{63B3BB69-23CF-44E3-9099-C40C66FF867C}">
                  <a14:compatExt spid="_x0000_s3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332</xdr:row>
          <xdr:rowOff>57150</xdr:rowOff>
        </xdr:from>
        <xdr:to>
          <xdr:col>9</xdr:col>
          <xdr:colOff>866775</xdr:colOff>
          <xdr:row>332</xdr:row>
          <xdr:rowOff>276225</xdr:rowOff>
        </xdr:to>
        <xdr:sp macro="" textlink="">
          <xdr:nvSpPr>
            <xdr:cNvPr id="3295" name="Option Button 223" hidden="1">
              <a:extLst>
                <a:ext uri="{63B3BB69-23CF-44E3-9099-C40C66FF867C}">
                  <a14:compatExt spid="_x0000_s3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332</xdr:row>
          <xdr:rowOff>9525</xdr:rowOff>
        </xdr:from>
        <xdr:to>
          <xdr:col>9</xdr:col>
          <xdr:colOff>1123950</xdr:colOff>
          <xdr:row>332</xdr:row>
          <xdr:rowOff>314325</xdr:rowOff>
        </xdr:to>
        <xdr:sp macro="" textlink="">
          <xdr:nvSpPr>
            <xdr:cNvPr id="3296" name="Group Box 224" hidden="1">
              <a:extLst>
                <a:ext uri="{63B3BB69-23CF-44E3-9099-C40C66FF867C}">
                  <a14:compatExt spid="_x0000_s3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334</xdr:row>
          <xdr:rowOff>66675</xdr:rowOff>
        </xdr:from>
        <xdr:to>
          <xdr:col>7</xdr:col>
          <xdr:colOff>866775</xdr:colOff>
          <xdr:row>334</xdr:row>
          <xdr:rowOff>295275</xdr:rowOff>
        </xdr:to>
        <xdr:sp macro="" textlink="">
          <xdr:nvSpPr>
            <xdr:cNvPr id="3297" name="Option Button 225" hidden="1">
              <a:extLst>
                <a:ext uri="{63B3BB69-23CF-44E3-9099-C40C66FF867C}">
                  <a14:compatExt spid="_x0000_s3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334</xdr:row>
          <xdr:rowOff>57150</xdr:rowOff>
        </xdr:from>
        <xdr:to>
          <xdr:col>8</xdr:col>
          <xdr:colOff>885825</xdr:colOff>
          <xdr:row>334</xdr:row>
          <xdr:rowOff>276225</xdr:rowOff>
        </xdr:to>
        <xdr:sp macro="" textlink="">
          <xdr:nvSpPr>
            <xdr:cNvPr id="3298" name="Option Button 226" hidden="1">
              <a:extLst>
                <a:ext uri="{63B3BB69-23CF-44E3-9099-C40C66FF867C}">
                  <a14:compatExt spid="_x0000_s3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334</xdr:row>
          <xdr:rowOff>57150</xdr:rowOff>
        </xdr:from>
        <xdr:to>
          <xdr:col>9</xdr:col>
          <xdr:colOff>866775</xdr:colOff>
          <xdr:row>334</xdr:row>
          <xdr:rowOff>276225</xdr:rowOff>
        </xdr:to>
        <xdr:sp macro="" textlink="">
          <xdr:nvSpPr>
            <xdr:cNvPr id="3299" name="Option Button 227" hidden="1">
              <a:extLst>
                <a:ext uri="{63B3BB69-23CF-44E3-9099-C40C66FF867C}">
                  <a14:compatExt spid="_x0000_s3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334</xdr:row>
          <xdr:rowOff>9525</xdr:rowOff>
        </xdr:from>
        <xdr:to>
          <xdr:col>9</xdr:col>
          <xdr:colOff>1123950</xdr:colOff>
          <xdr:row>334</xdr:row>
          <xdr:rowOff>314325</xdr:rowOff>
        </xdr:to>
        <xdr:sp macro="" textlink="">
          <xdr:nvSpPr>
            <xdr:cNvPr id="3300" name="Group Box 228" hidden="1">
              <a:extLst>
                <a:ext uri="{63B3BB69-23CF-44E3-9099-C40C66FF867C}">
                  <a14:compatExt spid="_x0000_s3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336</xdr:row>
          <xdr:rowOff>66675</xdr:rowOff>
        </xdr:from>
        <xdr:to>
          <xdr:col>7</xdr:col>
          <xdr:colOff>866775</xdr:colOff>
          <xdr:row>336</xdr:row>
          <xdr:rowOff>295275</xdr:rowOff>
        </xdr:to>
        <xdr:sp macro="" textlink="">
          <xdr:nvSpPr>
            <xdr:cNvPr id="3301" name="Option Button 229" hidden="1">
              <a:extLst>
                <a:ext uri="{63B3BB69-23CF-44E3-9099-C40C66FF867C}">
                  <a14:compatExt spid="_x0000_s3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336</xdr:row>
          <xdr:rowOff>57150</xdr:rowOff>
        </xdr:from>
        <xdr:to>
          <xdr:col>8</xdr:col>
          <xdr:colOff>885825</xdr:colOff>
          <xdr:row>336</xdr:row>
          <xdr:rowOff>276225</xdr:rowOff>
        </xdr:to>
        <xdr:sp macro="" textlink="">
          <xdr:nvSpPr>
            <xdr:cNvPr id="3302" name="Option Button 230" hidden="1">
              <a:extLst>
                <a:ext uri="{63B3BB69-23CF-44E3-9099-C40C66FF867C}">
                  <a14:compatExt spid="_x0000_s3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336</xdr:row>
          <xdr:rowOff>57150</xdr:rowOff>
        </xdr:from>
        <xdr:to>
          <xdr:col>9</xdr:col>
          <xdr:colOff>866775</xdr:colOff>
          <xdr:row>336</xdr:row>
          <xdr:rowOff>276225</xdr:rowOff>
        </xdr:to>
        <xdr:sp macro="" textlink="">
          <xdr:nvSpPr>
            <xdr:cNvPr id="3303" name="Option Button 231" hidden="1">
              <a:extLst>
                <a:ext uri="{63B3BB69-23CF-44E3-9099-C40C66FF867C}">
                  <a14:compatExt spid="_x0000_s3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9525</xdr:rowOff>
        </xdr:from>
        <xdr:to>
          <xdr:col>9</xdr:col>
          <xdr:colOff>1123950</xdr:colOff>
          <xdr:row>336</xdr:row>
          <xdr:rowOff>314325</xdr:rowOff>
        </xdr:to>
        <xdr:sp macro="" textlink="">
          <xdr:nvSpPr>
            <xdr:cNvPr id="3304" name="Group Box 232" hidden="1">
              <a:extLst>
                <a:ext uri="{63B3BB69-23CF-44E3-9099-C40C66FF867C}">
                  <a14:compatExt spid="_x0000_s3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333</xdr:row>
          <xdr:rowOff>66675</xdr:rowOff>
        </xdr:from>
        <xdr:to>
          <xdr:col>7</xdr:col>
          <xdr:colOff>866775</xdr:colOff>
          <xdr:row>333</xdr:row>
          <xdr:rowOff>295275</xdr:rowOff>
        </xdr:to>
        <xdr:sp macro="" textlink="">
          <xdr:nvSpPr>
            <xdr:cNvPr id="3305" name="Option Button 233" hidden="1">
              <a:extLst>
                <a:ext uri="{63B3BB69-23CF-44E3-9099-C40C66FF867C}">
                  <a14:compatExt spid="_x0000_s3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333</xdr:row>
          <xdr:rowOff>57150</xdr:rowOff>
        </xdr:from>
        <xdr:to>
          <xdr:col>8</xdr:col>
          <xdr:colOff>885825</xdr:colOff>
          <xdr:row>333</xdr:row>
          <xdr:rowOff>276225</xdr:rowOff>
        </xdr:to>
        <xdr:sp macro="" textlink="">
          <xdr:nvSpPr>
            <xdr:cNvPr id="3306" name="Option Button 234" hidden="1">
              <a:extLst>
                <a:ext uri="{63B3BB69-23CF-44E3-9099-C40C66FF867C}">
                  <a14:compatExt spid="_x0000_s3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333</xdr:row>
          <xdr:rowOff>57150</xdr:rowOff>
        </xdr:from>
        <xdr:to>
          <xdr:col>9</xdr:col>
          <xdr:colOff>866775</xdr:colOff>
          <xdr:row>333</xdr:row>
          <xdr:rowOff>276225</xdr:rowOff>
        </xdr:to>
        <xdr:sp macro="" textlink="">
          <xdr:nvSpPr>
            <xdr:cNvPr id="3307" name="Option Button 235" hidden="1">
              <a:extLst>
                <a:ext uri="{63B3BB69-23CF-44E3-9099-C40C66FF867C}">
                  <a14:compatExt spid="_x0000_s3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333</xdr:row>
          <xdr:rowOff>9525</xdr:rowOff>
        </xdr:from>
        <xdr:to>
          <xdr:col>9</xdr:col>
          <xdr:colOff>1123950</xdr:colOff>
          <xdr:row>333</xdr:row>
          <xdr:rowOff>314325</xdr:rowOff>
        </xdr:to>
        <xdr:sp macro="" textlink="">
          <xdr:nvSpPr>
            <xdr:cNvPr id="3308" name="Group Box 236" hidden="1">
              <a:extLst>
                <a:ext uri="{63B3BB69-23CF-44E3-9099-C40C66FF867C}">
                  <a14:compatExt spid="_x0000_s3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335</xdr:row>
          <xdr:rowOff>57150</xdr:rowOff>
        </xdr:from>
        <xdr:to>
          <xdr:col>7</xdr:col>
          <xdr:colOff>866775</xdr:colOff>
          <xdr:row>335</xdr:row>
          <xdr:rowOff>276225</xdr:rowOff>
        </xdr:to>
        <xdr:sp macro="" textlink="">
          <xdr:nvSpPr>
            <xdr:cNvPr id="3309" name="Option Button 237" hidden="1">
              <a:extLst>
                <a:ext uri="{63B3BB69-23CF-44E3-9099-C40C66FF867C}">
                  <a14:compatExt spid="_x0000_s3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335</xdr:row>
          <xdr:rowOff>47625</xdr:rowOff>
        </xdr:from>
        <xdr:to>
          <xdr:col>8</xdr:col>
          <xdr:colOff>885825</xdr:colOff>
          <xdr:row>335</xdr:row>
          <xdr:rowOff>266700</xdr:rowOff>
        </xdr:to>
        <xdr:sp macro="" textlink="">
          <xdr:nvSpPr>
            <xdr:cNvPr id="3310" name="Option Button 238" hidden="1">
              <a:extLst>
                <a:ext uri="{63B3BB69-23CF-44E3-9099-C40C66FF867C}">
                  <a14:compatExt spid="_x0000_s3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335</xdr:row>
          <xdr:rowOff>47625</xdr:rowOff>
        </xdr:from>
        <xdr:to>
          <xdr:col>9</xdr:col>
          <xdr:colOff>866775</xdr:colOff>
          <xdr:row>335</xdr:row>
          <xdr:rowOff>266700</xdr:rowOff>
        </xdr:to>
        <xdr:sp macro="" textlink="">
          <xdr:nvSpPr>
            <xdr:cNvPr id="3311" name="Option Button 239" hidden="1">
              <a:extLst>
                <a:ext uri="{63B3BB69-23CF-44E3-9099-C40C66FF867C}">
                  <a14:compatExt spid="_x0000_s3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335</xdr:row>
          <xdr:rowOff>0</xdr:rowOff>
        </xdr:from>
        <xdr:to>
          <xdr:col>9</xdr:col>
          <xdr:colOff>1123950</xdr:colOff>
          <xdr:row>335</xdr:row>
          <xdr:rowOff>304800</xdr:rowOff>
        </xdr:to>
        <xdr:sp macro="" textlink="">
          <xdr:nvSpPr>
            <xdr:cNvPr id="3312" name="Group Box 240" hidden="1">
              <a:extLst>
                <a:ext uri="{63B3BB69-23CF-44E3-9099-C40C66FF867C}">
                  <a14:compatExt spid="_x0000_s3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339</xdr:row>
          <xdr:rowOff>57150</xdr:rowOff>
        </xdr:from>
        <xdr:to>
          <xdr:col>7</xdr:col>
          <xdr:colOff>866775</xdr:colOff>
          <xdr:row>339</xdr:row>
          <xdr:rowOff>276225</xdr:rowOff>
        </xdr:to>
        <xdr:sp macro="" textlink="">
          <xdr:nvSpPr>
            <xdr:cNvPr id="3313" name="Option Button 241" hidden="1">
              <a:extLst>
                <a:ext uri="{63B3BB69-23CF-44E3-9099-C40C66FF867C}">
                  <a14:compatExt spid="_x0000_s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339</xdr:row>
          <xdr:rowOff>47625</xdr:rowOff>
        </xdr:from>
        <xdr:to>
          <xdr:col>8</xdr:col>
          <xdr:colOff>885825</xdr:colOff>
          <xdr:row>339</xdr:row>
          <xdr:rowOff>266700</xdr:rowOff>
        </xdr:to>
        <xdr:sp macro="" textlink="">
          <xdr:nvSpPr>
            <xdr:cNvPr id="3314" name="Option Button 242" hidden="1">
              <a:extLst>
                <a:ext uri="{63B3BB69-23CF-44E3-9099-C40C66FF867C}">
                  <a14:compatExt spid="_x0000_s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339</xdr:row>
          <xdr:rowOff>47625</xdr:rowOff>
        </xdr:from>
        <xdr:to>
          <xdr:col>9</xdr:col>
          <xdr:colOff>866775</xdr:colOff>
          <xdr:row>339</xdr:row>
          <xdr:rowOff>266700</xdr:rowOff>
        </xdr:to>
        <xdr:sp macro="" textlink="">
          <xdr:nvSpPr>
            <xdr:cNvPr id="3315" name="Option Button 243" hidden="1">
              <a:extLst>
                <a:ext uri="{63B3BB69-23CF-44E3-9099-C40C66FF867C}">
                  <a14:compatExt spid="_x0000_s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0</xdr:rowOff>
        </xdr:from>
        <xdr:to>
          <xdr:col>9</xdr:col>
          <xdr:colOff>1123950</xdr:colOff>
          <xdr:row>339</xdr:row>
          <xdr:rowOff>304800</xdr:rowOff>
        </xdr:to>
        <xdr:sp macro="" textlink="">
          <xdr:nvSpPr>
            <xdr:cNvPr id="3316" name="Group Box 244" hidden="1">
              <a:extLst>
                <a:ext uri="{63B3BB69-23CF-44E3-9099-C40C66FF867C}">
                  <a14:compatExt spid="_x0000_s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340</xdr:row>
          <xdr:rowOff>66675</xdr:rowOff>
        </xdr:from>
        <xdr:to>
          <xdr:col>7</xdr:col>
          <xdr:colOff>866775</xdr:colOff>
          <xdr:row>340</xdr:row>
          <xdr:rowOff>295275</xdr:rowOff>
        </xdr:to>
        <xdr:sp macro="" textlink="">
          <xdr:nvSpPr>
            <xdr:cNvPr id="3317" name="Option Button 245" hidden="1">
              <a:extLst>
                <a:ext uri="{63B3BB69-23CF-44E3-9099-C40C66FF867C}">
                  <a14:compatExt spid="_x0000_s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340</xdr:row>
          <xdr:rowOff>57150</xdr:rowOff>
        </xdr:from>
        <xdr:to>
          <xdr:col>8</xdr:col>
          <xdr:colOff>885825</xdr:colOff>
          <xdr:row>340</xdr:row>
          <xdr:rowOff>276225</xdr:rowOff>
        </xdr:to>
        <xdr:sp macro="" textlink="">
          <xdr:nvSpPr>
            <xdr:cNvPr id="3318" name="Option Button 246" hidden="1">
              <a:extLst>
                <a:ext uri="{63B3BB69-23CF-44E3-9099-C40C66FF867C}">
                  <a14:compatExt spid="_x0000_s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340</xdr:row>
          <xdr:rowOff>57150</xdr:rowOff>
        </xdr:from>
        <xdr:to>
          <xdr:col>9</xdr:col>
          <xdr:colOff>866775</xdr:colOff>
          <xdr:row>340</xdr:row>
          <xdr:rowOff>276225</xdr:rowOff>
        </xdr:to>
        <xdr:sp macro="" textlink="">
          <xdr:nvSpPr>
            <xdr:cNvPr id="3319" name="Option Button 247" hidden="1">
              <a:extLst>
                <a:ext uri="{63B3BB69-23CF-44E3-9099-C40C66FF867C}">
                  <a14:compatExt spid="_x0000_s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9525</xdr:rowOff>
        </xdr:from>
        <xdr:to>
          <xdr:col>9</xdr:col>
          <xdr:colOff>1123950</xdr:colOff>
          <xdr:row>340</xdr:row>
          <xdr:rowOff>314325</xdr:rowOff>
        </xdr:to>
        <xdr:sp macro="" textlink="">
          <xdr:nvSpPr>
            <xdr:cNvPr id="3320" name="Group Box 248" hidden="1">
              <a:extLst>
                <a:ext uri="{63B3BB69-23CF-44E3-9099-C40C66FF867C}">
                  <a14:compatExt spid="_x0000_s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341</xdr:row>
          <xdr:rowOff>66675</xdr:rowOff>
        </xdr:from>
        <xdr:to>
          <xdr:col>7</xdr:col>
          <xdr:colOff>866775</xdr:colOff>
          <xdr:row>341</xdr:row>
          <xdr:rowOff>295275</xdr:rowOff>
        </xdr:to>
        <xdr:sp macro="" textlink="">
          <xdr:nvSpPr>
            <xdr:cNvPr id="3321" name="Option Button 249" hidden="1">
              <a:extLst>
                <a:ext uri="{63B3BB69-23CF-44E3-9099-C40C66FF867C}">
                  <a14:compatExt spid="_x0000_s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341</xdr:row>
          <xdr:rowOff>57150</xdr:rowOff>
        </xdr:from>
        <xdr:to>
          <xdr:col>8</xdr:col>
          <xdr:colOff>885825</xdr:colOff>
          <xdr:row>341</xdr:row>
          <xdr:rowOff>276225</xdr:rowOff>
        </xdr:to>
        <xdr:sp macro="" textlink="">
          <xdr:nvSpPr>
            <xdr:cNvPr id="3322" name="Option Button 250" hidden="1">
              <a:extLst>
                <a:ext uri="{63B3BB69-23CF-44E3-9099-C40C66FF867C}">
                  <a14:compatExt spid="_x0000_s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341</xdr:row>
          <xdr:rowOff>57150</xdr:rowOff>
        </xdr:from>
        <xdr:to>
          <xdr:col>9</xdr:col>
          <xdr:colOff>866775</xdr:colOff>
          <xdr:row>341</xdr:row>
          <xdr:rowOff>276225</xdr:rowOff>
        </xdr:to>
        <xdr:sp macro="" textlink="">
          <xdr:nvSpPr>
            <xdr:cNvPr id="3323" name="Option Button 251" hidden="1">
              <a:extLst>
                <a:ext uri="{63B3BB69-23CF-44E3-9099-C40C66FF867C}">
                  <a14:compatExt spid="_x0000_s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9525</xdr:rowOff>
        </xdr:from>
        <xdr:to>
          <xdr:col>9</xdr:col>
          <xdr:colOff>1123950</xdr:colOff>
          <xdr:row>341</xdr:row>
          <xdr:rowOff>314325</xdr:rowOff>
        </xdr:to>
        <xdr:sp macro="" textlink="">
          <xdr:nvSpPr>
            <xdr:cNvPr id="3324" name="Group Box 252" hidden="1">
              <a:extLst>
                <a:ext uri="{63B3BB69-23CF-44E3-9099-C40C66FF867C}">
                  <a14:compatExt spid="_x0000_s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342</xdr:row>
          <xdr:rowOff>66675</xdr:rowOff>
        </xdr:from>
        <xdr:to>
          <xdr:col>7</xdr:col>
          <xdr:colOff>866775</xdr:colOff>
          <xdr:row>342</xdr:row>
          <xdr:rowOff>295275</xdr:rowOff>
        </xdr:to>
        <xdr:sp macro="" textlink="">
          <xdr:nvSpPr>
            <xdr:cNvPr id="3325" name="Option Button 253" hidden="1">
              <a:extLst>
                <a:ext uri="{63B3BB69-23CF-44E3-9099-C40C66FF867C}">
                  <a14:compatExt spid="_x0000_s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342</xdr:row>
          <xdr:rowOff>57150</xdr:rowOff>
        </xdr:from>
        <xdr:to>
          <xdr:col>8</xdr:col>
          <xdr:colOff>885825</xdr:colOff>
          <xdr:row>342</xdr:row>
          <xdr:rowOff>276225</xdr:rowOff>
        </xdr:to>
        <xdr:sp macro="" textlink="">
          <xdr:nvSpPr>
            <xdr:cNvPr id="3326" name="Option Button 254" hidden="1">
              <a:extLst>
                <a:ext uri="{63B3BB69-23CF-44E3-9099-C40C66FF867C}">
                  <a14:compatExt spid="_x0000_s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342</xdr:row>
          <xdr:rowOff>57150</xdr:rowOff>
        </xdr:from>
        <xdr:to>
          <xdr:col>9</xdr:col>
          <xdr:colOff>866775</xdr:colOff>
          <xdr:row>342</xdr:row>
          <xdr:rowOff>276225</xdr:rowOff>
        </xdr:to>
        <xdr:sp macro="" textlink="">
          <xdr:nvSpPr>
            <xdr:cNvPr id="3327" name="Option Button 255" hidden="1">
              <a:extLst>
                <a:ext uri="{63B3BB69-23CF-44E3-9099-C40C66FF867C}">
                  <a14:compatExt spid="_x0000_s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9525</xdr:rowOff>
        </xdr:from>
        <xdr:to>
          <xdr:col>9</xdr:col>
          <xdr:colOff>1123950</xdr:colOff>
          <xdr:row>342</xdr:row>
          <xdr:rowOff>314325</xdr:rowOff>
        </xdr:to>
        <xdr:sp macro="" textlink="">
          <xdr:nvSpPr>
            <xdr:cNvPr id="3328" name="Group Box 256" hidden="1">
              <a:extLst>
                <a:ext uri="{63B3BB69-23CF-44E3-9099-C40C66FF867C}">
                  <a14:compatExt spid="_x0000_s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343</xdr:row>
          <xdr:rowOff>66675</xdr:rowOff>
        </xdr:from>
        <xdr:to>
          <xdr:col>7</xdr:col>
          <xdr:colOff>866775</xdr:colOff>
          <xdr:row>343</xdr:row>
          <xdr:rowOff>295275</xdr:rowOff>
        </xdr:to>
        <xdr:sp macro="" textlink="">
          <xdr:nvSpPr>
            <xdr:cNvPr id="3329" name="Option Button 257" hidden="1">
              <a:extLst>
                <a:ext uri="{63B3BB69-23CF-44E3-9099-C40C66FF867C}">
                  <a14:compatExt spid="_x0000_s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343</xdr:row>
          <xdr:rowOff>57150</xdr:rowOff>
        </xdr:from>
        <xdr:to>
          <xdr:col>8</xdr:col>
          <xdr:colOff>885825</xdr:colOff>
          <xdr:row>343</xdr:row>
          <xdr:rowOff>276225</xdr:rowOff>
        </xdr:to>
        <xdr:sp macro="" textlink="">
          <xdr:nvSpPr>
            <xdr:cNvPr id="3330" name="Option Button 258" hidden="1">
              <a:extLst>
                <a:ext uri="{63B3BB69-23CF-44E3-9099-C40C66FF867C}">
                  <a14:compatExt spid="_x0000_s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343</xdr:row>
          <xdr:rowOff>57150</xdr:rowOff>
        </xdr:from>
        <xdr:to>
          <xdr:col>9</xdr:col>
          <xdr:colOff>866775</xdr:colOff>
          <xdr:row>343</xdr:row>
          <xdr:rowOff>276225</xdr:rowOff>
        </xdr:to>
        <xdr:sp macro="" textlink="">
          <xdr:nvSpPr>
            <xdr:cNvPr id="3331" name="Option Button 259" hidden="1">
              <a:extLst>
                <a:ext uri="{63B3BB69-23CF-44E3-9099-C40C66FF867C}">
                  <a14:compatExt spid="_x0000_s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9525</xdr:rowOff>
        </xdr:from>
        <xdr:to>
          <xdr:col>9</xdr:col>
          <xdr:colOff>1123950</xdr:colOff>
          <xdr:row>343</xdr:row>
          <xdr:rowOff>314325</xdr:rowOff>
        </xdr:to>
        <xdr:sp macro="" textlink="">
          <xdr:nvSpPr>
            <xdr:cNvPr id="3332" name="Group Box 260" hidden="1">
              <a:extLst>
                <a:ext uri="{63B3BB69-23CF-44E3-9099-C40C66FF867C}">
                  <a14:compatExt spid="_x0000_s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344</xdr:row>
          <xdr:rowOff>66675</xdr:rowOff>
        </xdr:from>
        <xdr:to>
          <xdr:col>7</xdr:col>
          <xdr:colOff>866775</xdr:colOff>
          <xdr:row>344</xdr:row>
          <xdr:rowOff>295275</xdr:rowOff>
        </xdr:to>
        <xdr:sp macro="" textlink="">
          <xdr:nvSpPr>
            <xdr:cNvPr id="3333" name="Option Button 261" hidden="1">
              <a:extLst>
                <a:ext uri="{63B3BB69-23CF-44E3-9099-C40C66FF867C}">
                  <a14:compatExt spid="_x0000_s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344</xdr:row>
          <xdr:rowOff>57150</xdr:rowOff>
        </xdr:from>
        <xdr:to>
          <xdr:col>8</xdr:col>
          <xdr:colOff>885825</xdr:colOff>
          <xdr:row>344</xdr:row>
          <xdr:rowOff>276225</xdr:rowOff>
        </xdr:to>
        <xdr:sp macro="" textlink="">
          <xdr:nvSpPr>
            <xdr:cNvPr id="3334" name="Option Button 262" hidden="1">
              <a:extLst>
                <a:ext uri="{63B3BB69-23CF-44E3-9099-C40C66FF867C}">
                  <a14:compatExt spid="_x0000_s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344</xdr:row>
          <xdr:rowOff>57150</xdr:rowOff>
        </xdr:from>
        <xdr:to>
          <xdr:col>9</xdr:col>
          <xdr:colOff>866775</xdr:colOff>
          <xdr:row>344</xdr:row>
          <xdr:rowOff>276225</xdr:rowOff>
        </xdr:to>
        <xdr:sp macro="" textlink="">
          <xdr:nvSpPr>
            <xdr:cNvPr id="3335" name="Option Button 263" hidden="1">
              <a:extLst>
                <a:ext uri="{63B3BB69-23CF-44E3-9099-C40C66FF867C}">
                  <a14:compatExt spid="_x0000_s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344</xdr:row>
          <xdr:rowOff>9525</xdr:rowOff>
        </xdr:from>
        <xdr:to>
          <xdr:col>9</xdr:col>
          <xdr:colOff>1123950</xdr:colOff>
          <xdr:row>344</xdr:row>
          <xdr:rowOff>314325</xdr:rowOff>
        </xdr:to>
        <xdr:sp macro="" textlink="">
          <xdr:nvSpPr>
            <xdr:cNvPr id="3336" name="Group Box 264" hidden="1">
              <a:extLst>
                <a:ext uri="{63B3BB69-23CF-44E3-9099-C40C66FF867C}">
                  <a14:compatExt spid="_x0000_s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346</xdr:row>
          <xdr:rowOff>66675</xdr:rowOff>
        </xdr:from>
        <xdr:to>
          <xdr:col>7</xdr:col>
          <xdr:colOff>866775</xdr:colOff>
          <xdr:row>346</xdr:row>
          <xdr:rowOff>295275</xdr:rowOff>
        </xdr:to>
        <xdr:sp macro="" textlink="">
          <xdr:nvSpPr>
            <xdr:cNvPr id="3337" name="Option Button 265" hidden="1">
              <a:extLst>
                <a:ext uri="{63B3BB69-23CF-44E3-9099-C40C66FF867C}">
                  <a14:compatExt spid="_x0000_s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346</xdr:row>
          <xdr:rowOff>57150</xdr:rowOff>
        </xdr:from>
        <xdr:to>
          <xdr:col>8</xdr:col>
          <xdr:colOff>885825</xdr:colOff>
          <xdr:row>346</xdr:row>
          <xdr:rowOff>276225</xdr:rowOff>
        </xdr:to>
        <xdr:sp macro="" textlink="">
          <xdr:nvSpPr>
            <xdr:cNvPr id="3338" name="Option Button 266" hidden="1">
              <a:extLst>
                <a:ext uri="{63B3BB69-23CF-44E3-9099-C40C66FF867C}">
                  <a14:compatExt spid="_x0000_s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346</xdr:row>
          <xdr:rowOff>57150</xdr:rowOff>
        </xdr:from>
        <xdr:to>
          <xdr:col>9</xdr:col>
          <xdr:colOff>866775</xdr:colOff>
          <xdr:row>346</xdr:row>
          <xdr:rowOff>276225</xdr:rowOff>
        </xdr:to>
        <xdr:sp macro="" textlink="">
          <xdr:nvSpPr>
            <xdr:cNvPr id="3339" name="Option Button 267" hidden="1">
              <a:extLst>
                <a:ext uri="{63B3BB69-23CF-44E3-9099-C40C66FF867C}">
                  <a14:compatExt spid="_x0000_s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346</xdr:row>
          <xdr:rowOff>9525</xdr:rowOff>
        </xdr:from>
        <xdr:to>
          <xdr:col>9</xdr:col>
          <xdr:colOff>1123950</xdr:colOff>
          <xdr:row>346</xdr:row>
          <xdr:rowOff>314325</xdr:rowOff>
        </xdr:to>
        <xdr:sp macro="" textlink="">
          <xdr:nvSpPr>
            <xdr:cNvPr id="3340" name="Group Box 268" hidden="1">
              <a:extLst>
                <a:ext uri="{63B3BB69-23CF-44E3-9099-C40C66FF867C}">
                  <a14:compatExt spid="_x0000_s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348</xdr:row>
          <xdr:rowOff>66675</xdr:rowOff>
        </xdr:from>
        <xdr:to>
          <xdr:col>7</xdr:col>
          <xdr:colOff>866775</xdr:colOff>
          <xdr:row>348</xdr:row>
          <xdr:rowOff>295275</xdr:rowOff>
        </xdr:to>
        <xdr:sp macro="" textlink="">
          <xdr:nvSpPr>
            <xdr:cNvPr id="3341" name="Option Button 269" hidden="1">
              <a:extLst>
                <a:ext uri="{63B3BB69-23CF-44E3-9099-C40C66FF867C}">
                  <a14:compatExt spid="_x0000_s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348</xdr:row>
          <xdr:rowOff>57150</xdr:rowOff>
        </xdr:from>
        <xdr:to>
          <xdr:col>8</xdr:col>
          <xdr:colOff>885825</xdr:colOff>
          <xdr:row>348</xdr:row>
          <xdr:rowOff>276225</xdr:rowOff>
        </xdr:to>
        <xdr:sp macro="" textlink="">
          <xdr:nvSpPr>
            <xdr:cNvPr id="3342" name="Option Button 270" hidden="1">
              <a:extLst>
                <a:ext uri="{63B3BB69-23CF-44E3-9099-C40C66FF867C}">
                  <a14:compatExt spid="_x0000_s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348</xdr:row>
          <xdr:rowOff>57150</xdr:rowOff>
        </xdr:from>
        <xdr:to>
          <xdr:col>9</xdr:col>
          <xdr:colOff>866775</xdr:colOff>
          <xdr:row>348</xdr:row>
          <xdr:rowOff>276225</xdr:rowOff>
        </xdr:to>
        <xdr:sp macro="" textlink="">
          <xdr:nvSpPr>
            <xdr:cNvPr id="3343" name="Option Button 271" hidden="1">
              <a:extLst>
                <a:ext uri="{63B3BB69-23CF-44E3-9099-C40C66FF867C}">
                  <a14:compatExt spid="_x0000_s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9525</xdr:rowOff>
        </xdr:from>
        <xdr:to>
          <xdr:col>9</xdr:col>
          <xdr:colOff>1123950</xdr:colOff>
          <xdr:row>348</xdr:row>
          <xdr:rowOff>314325</xdr:rowOff>
        </xdr:to>
        <xdr:sp macro="" textlink="">
          <xdr:nvSpPr>
            <xdr:cNvPr id="3344" name="Group Box 272" hidden="1">
              <a:extLst>
                <a:ext uri="{63B3BB69-23CF-44E3-9099-C40C66FF867C}">
                  <a14:compatExt spid="_x0000_s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345</xdr:row>
          <xdr:rowOff>66675</xdr:rowOff>
        </xdr:from>
        <xdr:to>
          <xdr:col>7</xdr:col>
          <xdr:colOff>866775</xdr:colOff>
          <xdr:row>345</xdr:row>
          <xdr:rowOff>295275</xdr:rowOff>
        </xdr:to>
        <xdr:sp macro="" textlink="">
          <xdr:nvSpPr>
            <xdr:cNvPr id="3345" name="Option Button 273" hidden="1">
              <a:extLst>
                <a:ext uri="{63B3BB69-23CF-44E3-9099-C40C66FF867C}">
                  <a14:compatExt spid="_x0000_s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345</xdr:row>
          <xdr:rowOff>57150</xdr:rowOff>
        </xdr:from>
        <xdr:to>
          <xdr:col>8</xdr:col>
          <xdr:colOff>885825</xdr:colOff>
          <xdr:row>345</xdr:row>
          <xdr:rowOff>276225</xdr:rowOff>
        </xdr:to>
        <xdr:sp macro="" textlink="">
          <xdr:nvSpPr>
            <xdr:cNvPr id="3346" name="Option Button 274" hidden="1">
              <a:extLst>
                <a:ext uri="{63B3BB69-23CF-44E3-9099-C40C66FF867C}">
                  <a14:compatExt spid="_x0000_s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345</xdr:row>
          <xdr:rowOff>57150</xdr:rowOff>
        </xdr:from>
        <xdr:to>
          <xdr:col>9</xdr:col>
          <xdr:colOff>866775</xdr:colOff>
          <xdr:row>345</xdr:row>
          <xdr:rowOff>276225</xdr:rowOff>
        </xdr:to>
        <xdr:sp macro="" textlink="">
          <xdr:nvSpPr>
            <xdr:cNvPr id="3347" name="Option Button 275" hidden="1">
              <a:extLst>
                <a:ext uri="{63B3BB69-23CF-44E3-9099-C40C66FF867C}">
                  <a14:compatExt spid="_x0000_s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345</xdr:row>
          <xdr:rowOff>9525</xdr:rowOff>
        </xdr:from>
        <xdr:to>
          <xdr:col>9</xdr:col>
          <xdr:colOff>1123950</xdr:colOff>
          <xdr:row>345</xdr:row>
          <xdr:rowOff>314325</xdr:rowOff>
        </xdr:to>
        <xdr:sp macro="" textlink="">
          <xdr:nvSpPr>
            <xdr:cNvPr id="3348" name="Group Box 276" hidden="1">
              <a:extLst>
                <a:ext uri="{63B3BB69-23CF-44E3-9099-C40C66FF867C}">
                  <a14:compatExt spid="_x0000_s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347</xdr:row>
          <xdr:rowOff>57150</xdr:rowOff>
        </xdr:from>
        <xdr:to>
          <xdr:col>7</xdr:col>
          <xdr:colOff>866775</xdr:colOff>
          <xdr:row>347</xdr:row>
          <xdr:rowOff>276225</xdr:rowOff>
        </xdr:to>
        <xdr:sp macro="" textlink="">
          <xdr:nvSpPr>
            <xdr:cNvPr id="3349" name="Option Button 277" hidden="1">
              <a:extLst>
                <a:ext uri="{63B3BB69-23CF-44E3-9099-C40C66FF867C}">
                  <a14:compatExt spid="_x0000_s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347</xdr:row>
          <xdr:rowOff>47625</xdr:rowOff>
        </xdr:from>
        <xdr:to>
          <xdr:col>8</xdr:col>
          <xdr:colOff>885825</xdr:colOff>
          <xdr:row>347</xdr:row>
          <xdr:rowOff>266700</xdr:rowOff>
        </xdr:to>
        <xdr:sp macro="" textlink="">
          <xdr:nvSpPr>
            <xdr:cNvPr id="3350" name="Option Button 278" hidden="1">
              <a:extLst>
                <a:ext uri="{63B3BB69-23CF-44E3-9099-C40C66FF867C}">
                  <a14:compatExt spid="_x0000_s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347</xdr:row>
          <xdr:rowOff>47625</xdr:rowOff>
        </xdr:from>
        <xdr:to>
          <xdr:col>9</xdr:col>
          <xdr:colOff>866775</xdr:colOff>
          <xdr:row>347</xdr:row>
          <xdr:rowOff>266700</xdr:rowOff>
        </xdr:to>
        <xdr:sp macro="" textlink="">
          <xdr:nvSpPr>
            <xdr:cNvPr id="3351" name="Option Button 279" hidden="1">
              <a:extLst>
                <a:ext uri="{63B3BB69-23CF-44E3-9099-C40C66FF867C}">
                  <a14:compatExt spid="_x0000_s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0</xdr:rowOff>
        </xdr:from>
        <xdr:to>
          <xdr:col>9</xdr:col>
          <xdr:colOff>1123950</xdr:colOff>
          <xdr:row>347</xdr:row>
          <xdr:rowOff>304800</xdr:rowOff>
        </xdr:to>
        <xdr:sp macro="" textlink="">
          <xdr:nvSpPr>
            <xdr:cNvPr id="3352" name="Group Box 280" hidden="1">
              <a:extLst>
                <a:ext uri="{63B3BB69-23CF-44E3-9099-C40C66FF867C}">
                  <a14:compatExt spid="_x0000_s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351</xdr:row>
          <xdr:rowOff>57150</xdr:rowOff>
        </xdr:from>
        <xdr:to>
          <xdr:col>7</xdr:col>
          <xdr:colOff>866775</xdr:colOff>
          <xdr:row>351</xdr:row>
          <xdr:rowOff>276225</xdr:rowOff>
        </xdr:to>
        <xdr:sp macro="" textlink="">
          <xdr:nvSpPr>
            <xdr:cNvPr id="3353" name="Option Button 281" hidden="1">
              <a:extLst>
                <a:ext uri="{63B3BB69-23CF-44E3-9099-C40C66FF867C}">
                  <a14:compatExt spid="_x0000_s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351</xdr:row>
          <xdr:rowOff>47625</xdr:rowOff>
        </xdr:from>
        <xdr:to>
          <xdr:col>8</xdr:col>
          <xdr:colOff>885825</xdr:colOff>
          <xdr:row>351</xdr:row>
          <xdr:rowOff>266700</xdr:rowOff>
        </xdr:to>
        <xdr:sp macro="" textlink="">
          <xdr:nvSpPr>
            <xdr:cNvPr id="3354" name="Option Button 282" hidden="1">
              <a:extLst>
                <a:ext uri="{63B3BB69-23CF-44E3-9099-C40C66FF867C}">
                  <a14:compatExt spid="_x0000_s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351</xdr:row>
          <xdr:rowOff>47625</xdr:rowOff>
        </xdr:from>
        <xdr:to>
          <xdr:col>9</xdr:col>
          <xdr:colOff>866775</xdr:colOff>
          <xdr:row>351</xdr:row>
          <xdr:rowOff>266700</xdr:rowOff>
        </xdr:to>
        <xdr:sp macro="" textlink="">
          <xdr:nvSpPr>
            <xdr:cNvPr id="3355" name="Option Button 283" hidden="1">
              <a:extLst>
                <a:ext uri="{63B3BB69-23CF-44E3-9099-C40C66FF867C}">
                  <a14:compatExt spid="_x0000_s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0</xdr:rowOff>
        </xdr:from>
        <xdr:to>
          <xdr:col>9</xdr:col>
          <xdr:colOff>1123950</xdr:colOff>
          <xdr:row>351</xdr:row>
          <xdr:rowOff>304800</xdr:rowOff>
        </xdr:to>
        <xdr:sp macro="" textlink="">
          <xdr:nvSpPr>
            <xdr:cNvPr id="3356" name="Group Box 284" hidden="1">
              <a:extLst>
                <a:ext uri="{63B3BB69-23CF-44E3-9099-C40C66FF867C}">
                  <a14:compatExt spid="_x0000_s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352</xdr:row>
          <xdr:rowOff>66675</xdr:rowOff>
        </xdr:from>
        <xdr:to>
          <xdr:col>7</xdr:col>
          <xdr:colOff>866775</xdr:colOff>
          <xdr:row>352</xdr:row>
          <xdr:rowOff>295275</xdr:rowOff>
        </xdr:to>
        <xdr:sp macro="" textlink="">
          <xdr:nvSpPr>
            <xdr:cNvPr id="3357" name="Option Button 285" hidden="1">
              <a:extLst>
                <a:ext uri="{63B3BB69-23CF-44E3-9099-C40C66FF867C}">
                  <a14:compatExt spid="_x0000_s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352</xdr:row>
          <xdr:rowOff>57150</xdr:rowOff>
        </xdr:from>
        <xdr:to>
          <xdr:col>8</xdr:col>
          <xdr:colOff>885825</xdr:colOff>
          <xdr:row>352</xdr:row>
          <xdr:rowOff>276225</xdr:rowOff>
        </xdr:to>
        <xdr:sp macro="" textlink="">
          <xdr:nvSpPr>
            <xdr:cNvPr id="3358" name="Option Button 286" hidden="1">
              <a:extLst>
                <a:ext uri="{63B3BB69-23CF-44E3-9099-C40C66FF867C}">
                  <a14:compatExt spid="_x0000_s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352</xdr:row>
          <xdr:rowOff>57150</xdr:rowOff>
        </xdr:from>
        <xdr:to>
          <xdr:col>9</xdr:col>
          <xdr:colOff>866775</xdr:colOff>
          <xdr:row>352</xdr:row>
          <xdr:rowOff>276225</xdr:rowOff>
        </xdr:to>
        <xdr:sp macro="" textlink="">
          <xdr:nvSpPr>
            <xdr:cNvPr id="3359" name="Option Button 287" hidden="1">
              <a:extLst>
                <a:ext uri="{63B3BB69-23CF-44E3-9099-C40C66FF867C}">
                  <a14:compatExt spid="_x0000_s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9525</xdr:rowOff>
        </xdr:from>
        <xdr:to>
          <xdr:col>9</xdr:col>
          <xdr:colOff>1123950</xdr:colOff>
          <xdr:row>352</xdr:row>
          <xdr:rowOff>314325</xdr:rowOff>
        </xdr:to>
        <xdr:sp macro="" textlink="">
          <xdr:nvSpPr>
            <xdr:cNvPr id="3360" name="Group Box 288" hidden="1">
              <a:extLst>
                <a:ext uri="{63B3BB69-23CF-44E3-9099-C40C66FF867C}">
                  <a14:compatExt spid="_x0000_s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353</xdr:row>
          <xdr:rowOff>66675</xdr:rowOff>
        </xdr:from>
        <xdr:to>
          <xdr:col>7</xdr:col>
          <xdr:colOff>866775</xdr:colOff>
          <xdr:row>353</xdr:row>
          <xdr:rowOff>295275</xdr:rowOff>
        </xdr:to>
        <xdr:sp macro="" textlink="">
          <xdr:nvSpPr>
            <xdr:cNvPr id="3361" name="Option Button 289" hidden="1">
              <a:extLst>
                <a:ext uri="{63B3BB69-23CF-44E3-9099-C40C66FF867C}">
                  <a14:compatExt spid="_x0000_s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353</xdr:row>
          <xdr:rowOff>57150</xdr:rowOff>
        </xdr:from>
        <xdr:to>
          <xdr:col>8</xdr:col>
          <xdr:colOff>885825</xdr:colOff>
          <xdr:row>353</xdr:row>
          <xdr:rowOff>276225</xdr:rowOff>
        </xdr:to>
        <xdr:sp macro="" textlink="">
          <xdr:nvSpPr>
            <xdr:cNvPr id="3362" name="Option Button 290" hidden="1">
              <a:extLst>
                <a:ext uri="{63B3BB69-23CF-44E3-9099-C40C66FF867C}">
                  <a14:compatExt spid="_x0000_s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353</xdr:row>
          <xdr:rowOff>57150</xdr:rowOff>
        </xdr:from>
        <xdr:to>
          <xdr:col>9</xdr:col>
          <xdr:colOff>866775</xdr:colOff>
          <xdr:row>353</xdr:row>
          <xdr:rowOff>276225</xdr:rowOff>
        </xdr:to>
        <xdr:sp macro="" textlink="">
          <xdr:nvSpPr>
            <xdr:cNvPr id="3363" name="Option Button 291" hidden="1">
              <a:extLst>
                <a:ext uri="{63B3BB69-23CF-44E3-9099-C40C66FF867C}">
                  <a14:compatExt spid="_x0000_s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353</xdr:row>
          <xdr:rowOff>9525</xdr:rowOff>
        </xdr:from>
        <xdr:to>
          <xdr:col>9</xdr:col>
          <xdr:colOff>1123950</xdr:colOff>
          <xdr:row>353</xdr:row>
          <xdr:rowOff>314325</xdr:rowOff>
        </xdr:to>
        <xdr:sp macro="" textlink="">
          <xdr:nvSpPr>
            <xdr:cNvPr id="3364" name="Group Box 292" hidden="1">
              <a:extLst>
                <a:ext uri="{63B3BB69-23CF-44E3-9099-C40C66FF867C}">
                  <a14:compatExt spid="_x0000_s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354</xdr:row>
          <xdr:rowOff>66675</xdr:rowOff>
        </xdr:from>
        <xdr:to>
          <xdr:col>7</xdr:col>
          <xdr:colOff>866775</xdr:colOff>
          <xdr:row>354</xdr:row>
          <xdr:rowOff>295275</xdr:rowOff>
        </xdr:to>
        <xdr:sp macro="" textlink="">
          <xdr:nvSpPr>
            <xdr:cNvPr id="3365" name="Option Button 293" hidden="1">
              <a:extLst>
                <a:ext uri="{63B3BB69-23CF-44E3-9099-C40C66FF867C}">
                  <a14:compatExt spid="_x0000_s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354</xdr:row>
          <xdr:rowOff>57150</xdr:rowOff>
        </xdr:from>
        <xdr:to>
          <xdr:col>8</xdr:col>
          <xdr:colOff>885825</xdr:colOff>
          <xdr:row>354</xdr:row>
          <xdr:rowOff>276225</xdr:rowOff>
        </xdr:to>
        <xdr:sp macro="" textlink="">
          <xdr:nvSpPr>
            <xdr:cNvPr id="3366" name="Option Button 294" hidden="1">
              <a:extLst>
                <a:ext uri="{63B3BB69-23CF-44E3-9099-C40C66FF867C}">
                  <a14:compatExt spid="_x0000_s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354</xdr:row>
          <xdr:rowOff>57150</xdr:rowOff>
        </xdr:from>
        <xdr:to>
          <xdr:col>9</xdr:col>
          <xdr:colOff>866775</xdr:colOff>
          <xdr:row>354</xdr:row>
          <xdr:rowOff>276225</xdr:rowOff>
        </xdr:to>
        <xdr:sp macro="" textlink="">
          <xdr:nvSpPr>
            <xdr:cNvPr id="3367" name="Option Button 295" hidden="1">
              <a:extLst>
                <a:ext uri="{63B3BB69-23CF-44E3-9099-C40C66FF867C}">
                  <a14:compatExt spid="_x0000_s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9525</xdr:rowOff>
        </xdr:from>
        <xdr:to>
          <xdr:col>9</xdr:col>
          <xdr:colOff>1123950</xdr:colOff>
          <xdr:row>354</xdr:row>
          <xdr:rowOff>314325</xdr:rowOff>
        </xdr:to>
        <xdr:sp macro="" textlink="">
          <xdr:nvSpPr>
            <xdr:cNvPr id="3368" name="Group Box 296" hidden="1">
              <a:extLst>
                <a:ext uri="{63B3BB69-23CF-44E3-9099-C40C66FF867C}">
                  <a14:compatExt spid="_x0000_s3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355</xdr:row>
          <xdr:rowOff>66675</xdr:rowOff>
        </xdr:from>
        <xdr:to>
          <xdr:col>7</xdr:col>
          <xdr:colOff>866775</xdr:colOff>
          <xdr:row>355</xdr:row>
          <xdr:rowOff>295275</xdr:rowOff>
        </xdr:to>
        <xdr:sp macro="" textlink="">
          <xdr:nvSpPr>
            <xdr:cNvPr id="3369" name="Option Button 297" hidden="1">
              <a:extLst>
                <a:ext uri="{63B3BB69-23CF-44E3-9099-C40C66FF867C}">
                  <a14:compatExt spid="_x0000_s3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355</xdr:row>
          <xdr:rowOff>57150</xdr:rowOff>
        </xdr:from>
        <xdr:to>
          <xdr:col>8</xdr:col>
          <xdr:colOff>885825</xdr:colOff>
          <xdr:row>355</xdr:row>
          <xdr:rowOff>276225</xdr:rowOff>
        </xdr:to>
        <xdr:sp macro="" textlink="">
          <xdr:nvSpPr>
            <xdr:cNvPr id="3370" name="Option Button 298" hidden="1">
              <a:extLst>
                <a:ext uri="{63B3BB69-23CF-44E3-9099-C40C66FF867C}">
                  <a14:compatExt spid="_x0000_s3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355</xdr:row>
          <xdr:rowOff>57150</xdr:rowOff>
        </xdr:from>
        <xdr:to>
          <xdr:col>9</xdr:col>
          <xdr:colOff>866775</xdr:colOff>
          <xdr:row>355</xdr:row>
          <xdr:rowOff>276225</xdr:rowOff>
        </xdr:to>
        <xdr:sp macro="" textlink="">
          <xdr:nvSpPr>
            <xdr:cNvPr id="3371" name="Option Button 299" hidden="1">
              <a:extLst>
                <a:ext uri="{63B3BB69-23CF-44E3-9099-C40C66FF867C}">
                  <a14:compatExt spid="_x0000_s3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355</xdr:row>
          <xdr:rowOff>9525</xdr:rowOff>
        </xdr:from>
        <xdr:to>
          <xdr:col>9</xdr:col>
          <xdr:colOff>1123950</xdr:colOff>
          <xdr:row>355</xdr:row>
          <xdr:rowOff>314325</xdr:rowOff>
        </xdr:to>
        <xdr:sp macro="" textlink="">
          <xdr:nvSpPr>
            <xdr:cNvPr id="3372" name="Group Box 300" hidden="1">
              <a:extLst>
                <a:ext uri="{63B3BB69-23CF-44E3-9099-C40C66FF867C}">
                  <a14:compatExt spid="_x0000_s3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356</xdr:row>
          <xdr:rowOff>66675</xdr:rowOff>
        </xdr:from>
        <xdr:to>
          <xdr:col>7</xdr:col>
          <xdr:colOff>866775</xdr:colOff>
          <xdr:row>356</xdr:row>
          <xdr:rowOff>295275</xdr:rowOff>
        </xdr:to>
        <xdr:sp macro="" textlink="">
          <xdr:nvSpPr>
            <xdr:cNvPr id="3373" name="Option Button 301" hidden="1">
              <a:extLst>
                <a:ext uri="{63B3BB69-23CF-44E3-9099-C40C66FF867C}">
                  <a14:compatExt spid="_x0000_s3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356</xdr:row>
          <xdr:rowOff>57150</xdr:rowOff>
        </xdr:from>
        <xdr:to>
          <xdr:col>8</xdr:col>
          <xdr:colOff>885825</xdr:colOff>
          <xdr:row>356</xdr:row>
          <xdr:rowOff>276225</xdr:rowOff>
        </xdr:to>
        <xdr:sp macro="" textlink="">
          <xdr:nvSpPr>
            <xdr:cNvPr id="3374" name="Option Button 302" hidden="1">
              <a:extLst>
                <a:ext uri="{63B3BB69-23CF-44E3-9099-C40C66FF867C}">
                  <a14:compatExt spid="_x0000_s3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356</xdr:row>
          <xdr:rowOff>57150</xdr:rowOff>
        </xdr:from>
        <xdr:to>
          <xdr:col>9</xdr:col>
          <xdr:colOff>866775</xdr:colOff>
          <xdr:row>356</xdr:row>
          <xdr:rowOff>276225</xdr:rowOff>
        </xdr:to>
        <xdr:sp macro="" textlink="">
          <xdr:nvSpPr>
            <xdr:cNvPr id="3375" name="Option Button 303" hidden="1">
              <a:extLst>
                <a:ext uri="{63B3BB69-23CF-44E3-9099-C40C66FF867C}">
                  <a14:compatExt spid="_x0000_s3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356</xdr:row>
          <xdr:rowOff>9525</xdr:rowOff>
        </xdr:from>
        <xdr:to>
          <xdr:col>9</xdr:col>
          <xdr:colOff>1123950</xdr:colOff>
          <xdr:row>356</xdr:row>
          <xdr:rowOff>314325</xdr:rowOff>
        </xdr:to>
        <xdr:sp macro="" textlink="">
          <xdr:nvSpPr>
            <xdr:cNvPr id="3376" name="Group Box 304" hidden="1">
              <a:extLst>
                <a:ext uri="{63B3BB69-23CF-44E3-9099-C40C66FF867C}">
                  <a14:compatExt spid="_x0000_s3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358</xdr:row>
          <xdr:rowOff>66675</xdr:rowOff>
        </xdr:from>
        <xdr:to>
          <xdr:col>7</xdr:col>
          <xdr:colOff>866775</xdr:colOff>
          <xdr:row>358</xdr:row>
          <xdr:rowOff>295275</xdr:rowOff>
        </xdr:to>
        <xdr:sp macro="" textlink="">
          <xdr:nvSpPr>
            <xdr:cNvPr id="3377" name="Option Button 305" hidden="1">
              <a:extLst>
                <a:ext uri="{63B3BB69-23CF-44E3-9099-C40C66FF867C}">
                  <a14:compatExt spid="_x0000_s3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358</xdr:row>
          <xdr:rowOff>57150</xdr:rowOff>
        </xdr:from>
        <xdr:to>
          <xdr:col>8</xdr:col>
          <xdr:colOff>885825</xdr:colOff>
          <xdr:row>358</xdr:row>
          <xdr:rowOff>276225</xdr:rowOff>
        </xdr:to>
        <xdr:sp macro="" textlink="">
          <xdr:nvSpPr>
            <xdr:cNvPr id="3378" name="Option Button 306" hidden="1">
              <a:extLst>
                <a:ext uri="{63B3BB69-23CF-44E3-9099-C40C66FF867C}">
                  <a14:compatExt spid="_x0000_s3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358</xdr:row>
          <xdr:rowOff>57150</xdr:rowOff>
        </xdr:from>
        <xdr:to>
          <xdr:col>9</xdr:col>
          <xdr:colOff>866775</xdr:colOff>
          <xdr:row>358</xdr:row>
          <xdr:rowOff>276225</xdr:rowOff>
        </xdr:to>
        <xdr:sp macro="" textlink="">
          <xdr:nvSpPr>
            <xdr:cNvPr id="3379" name="Option Button 307" hidden="1">
              <a:extLst>
                <a:ext uri="{63B3BB69-23CF-44E3-9099-C40C66FF867C}">
                  <a14:compatExt spid="_x0000_s3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358</xdr:row>
          <xdr:rowOff>9525</xdr:rowOff>
        </xdr:from>
        <xdr:to>
          <xdr:col>9</xdr:col>
          <xdr:colOff>1123950</xdr:colOff>
          <xdr:row>358</xdr:row>
          <xdr:rowOff>314325</xdr:rowOff>
        </xdr:to>
        <xdr:sp macro="" textlink="">
          <xdr:nvSpPr>
            <xdr:cNvPr id="3380" name="Group Box 308" hidden="1">
              <a:extLst>
                <a:ext uri="{63B3BB69-23CF-44E3-9099-C40C66FF867C}">
                  <a14:compatExt spid="_x0000_s3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360</xdr:row>
          <xdr:rowOff>66675</xdr:rowOff>
        </xdr:from>
        <xdr:to>
          <xdr:col>7</xdr:col>
          <xdr:colOff>866775</xdr:colOff>
          <xdr:row>360</xdr:row>
          <xdr:rowOff>295275</xdr:rowOff>
        </xdr:to>
        <xdr:sp macro="" textlink="">
          <xdr:nvSpPr>
            <xdr:cNvPr id="3381" name="Option Button 309" hidden="1">
              <a:extLst>
                <a:ext uri="{63B3BB69-23CF-44E3-9099-C40C66FF867C}">
                  <a14:compatExt spid="_x0000_s3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360</xdr:row>
          <xdr:rowOff>57150</xdr:rowOff>
        </xdr:from>
        <xdr:to>
          <xdr:col>8</xdr:col>
          <xdr:colOff>885825</xdr:colOff>
          <xdr:row>360</xdr:row>
          <xdr:rowOff>276225</xdr:rowOff>
        </xdr:to>
        <xdr:sp macro="" textlink="">
          <xdr:nvSpPr>
            <xdr:cNvPr id="3382" name="Option Button 310" hidden="1">
              <a:extLst>
                <a:ext uri="{63B3BB69-23CF-44E3-9099-C40C66FF867C}">
                  <a14:compatExt spid="_x0000_s3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360</xdr:row>
          <xdr:rowOff>57150</xdr:rowOff>
        </xdr:from>
        <xdr:to>
          <xdr:col>9</xdr:col>
          <xdr:colOff>866775</xdr:colOff>
          <xdr:row>360</xdr:row>
          <xdr:rowOff>276225</xdr:rowOff>
        </xdr:to>
        <xdr:sp macro="" textlink="">
          <xdr:nvSpPr>
            <xdr:cNvPr id="3383" name="Option Button 311" hidden="1">
              <a:extLst>
                <a:ext uri="{63B3BB69-23CF-44E3-9099-C40C66FF867C}">
                  <a14:compatExt spid="_x0000_s3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360</xdr:row>
          <xdr:rowOff>9525</xdr:rowOff>
        </xdr:from>
        <xdr:to>
          <xdr:col>9</xdr:col>
          <xdr:colOff>1123950</xdr:colOff>
          <xdr:row>360</xdr:row>
          <xdr:rowOff>314325</xdr:rowOff>
        </xdr:to>
        <xdr:sp macro="" textlink="">
          <xdr:nvSpPr>
            <xdr:cNvPr id="3384" name="Group Box 312" hidden="1">
              <a:extLst>
                <a:ext uri="{63B3BB69-23CF-44E3-9099-C40C66FF867C}">
                  <a14:compatExt spid="_x0000_s3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357</xdr:row>
          <xdr:rowOff>66675</xdr:rowOff>
        </xdr:from>
        <xdr:to>
          <xdr:col>7</xdr:col>
          <xdr:colOff>866775</xdr:colOff>
          <xdr:row>357</xdr:row>
          <xdr:rowOff>295275</xdr:rowOff>
        </xdr:to>
        <xdr:sp macro="" textlink="">
          <xdr:nvSpPr>
            <xdr:cNvPr id="3385" name="Option Button 313" hidden="1">
              <a:extLst>
                <a:ext uri="{63B3BB69-23CF-44E3-9099-C40C66FF867C}">
                  <a14:compatExt spid="_x0000_s3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357</xdr:row>
          <xdr:rowOff>57150</xdr:rowOff>
        </xdr:from>
        <xdr:to>
          <xdr:col>8</xdr:col>
          <xdr:colOff>885825</xdr:colOff>
          <xdr:row>357</xdr:row>
          <xdr:rowOff>276225</xdr:rowOff>
        </xdr:to>
        <xdr:sp macro="" textlink="">
          <xdr:nvSpPr>
            <xdr:cNvPr id="3386" name="Option Button 314" hidden="1">
              <a:extLst>
                <a:ext uri="{63B3BB69-23CF-44E3-9099-C40C66FF867C}">
                  <a14:compatExt spid="_x0000_s3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357</xdr:row>
          <xdr:rowOff>57150</xdr:rowOff>
        </xdr:from>
        <xdr:to>
          <xdr:col>9</xdr:col>
          <xdr:colOff>866775</xdr:colOff>
          <xdr:row>357</xdr:row>
          <xdr:rowOff>276225</xdr:rowOff>
        </xdr:to>
        <xdr:sp macro="" textlink="">
          <xdr:nvSpPr>
            <xdr:cNvPr id="3387" name="Option Button 315" hidden="1">
              <a:extLst>
                <a:ext uri="{63B3BB69-23CF-44E3-9099-C40C66FF867C}">
                  <a14:compatExt spid="_x0000_s3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357</xdr:row>
          <xdr:rowOff>9525</xdr:rowOff>
        </xdr:from>
        <xdr:to>
          <xdr:col>9</xdr:col>
          <xdr:colOff>1123950</xdr:colOff>
          <xdr:row>357</xdr:row>
          <xdr:rowOff>314325</xdr:rowOff>
        </xdr:to>
        <xdr:sp macro="" textlink="">
          <xdr:nvSpPr>
            <xdr:cNvPr id="3388" name="Group Box 316" hidden="1">
              <a:extLst>
                <a:ext uri="{63B3BB69-23CF-44E3-9099-C40C66FF867C}">
                  <a14:compatExt spid="_x0000_s3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359</xdr:row>
          <xdr:rowOff>57150</xdr:rowOff>
        </xdr:from>
        <xdr:to>
          <xdr:col>7</xdr:col>
          <xdr:colOff>866775</xdr:colOff>
          <xdr:row>359</xdr:row>
          <xdr:rowOff>276225</xdr:rowOff>
        </xdr:to>
        <xdr:sp macro="" textlink="">
          <xdr:nvSpPr>
            <xdr:cNvPr id="3389" name="Option Button 317" hidden="1">
              <a:extLst>
                <a:ext uri="{63B3BB69-23CF-44E3-9099-C40C66FF867C}">
                  <a14:compatExt spid="_x0000_s3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359</xdr:row>
          <xdr:rowOff>47625</xdr:rowOff>
        </xdr:from>
        <xdr:to>
          <xdr:col>8</xdr:col>
          <xdr:colOff>885825</xdr:colOff>
          <xdr:row>359</xdr:row>
          <xdr:rowOff>266700</xdr:rowOff>
        </xdr:to>
        <xdr:sp macro="" textlink="">
          <xdr:nvSpPr>
            <xdr:cNvPr id="3390" name="Option Button 318" hidden="1">
              <a:extLst>
                <a:ext uri="{63B3BB69-23CF-44E3-9099-C40C66FF867C}">
                  <a14:compatExt spid="_x0000_s3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359</xdr:row>
          <xdr:rowOff>47625</xdr:rowOff>
        </xdr:from>
        <xdr:to>
          <xdr:col>9</xdr:col>
          <xdr:colOff>866775</xdr:colOff>
          <xdr:row>359</xdr:row>
          <xdr:rowOff>266700</xdr:rowOff>
        </xdr:to>
        <xdr:sp macro="" textlink="">
          <xdr:nvSpPr>
            <xdr:cNvPr id="3391" name="Option Button 319" hidden="1">
              <a:extLst>
                <a:ext uri="{63B3BB69-23CF-44E3-9099-C40C66FF867C}">
                  <a14:compatExt spid="_x0000_s3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359</xdr:row>
          <xdr:rowOff>0</xdr:rowOff>
        </xdr:from>
        <xdr:to>
          <xdr:col>9</xdr:col>
          <xdr:colOff>1123950</xdr:colOff>
          <xdr:row>359</xdr:row>
          <xdr:rowOff>304800</xdr:rowOff>
        </xdr:to>
        <xdr:sp macro="" textlink="">
          <xdr:nvSpPr>
            <xdr:cNvPr id="3392" name="Group Box 320" hidden="1">
              <a:extLst>
                <a:ext uri="{63B3BB69-23CF-44E3-9099-C40C66FF867C}">
                  <a14:compatExt spid="_x0000_s3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363</xdr:row>
          <xdr:rowOff>57150</xdr:rowOff>
        </xdr:from>
        <xdr:to>
          <xdr:col>7</xdr:col>
          <xdr:colOff>866775</xdr:colOff>
          <xdr:row>363</xdr:row>
          <xdr:rowOff>276225</xdr:rowOff>
        </xdr:to>
        <xdr:sp macro="" textlink="">
          <xdr:nvSpPr>
            <xdr:cNvPr id="3393" name="Option Button 321" hidden="1">
              <a:extLst>
                <a:ext uri="{63B3BB69-23CF-44E3-9099-C40C66FF867C}">
                  <a14:compatExt spid="_x0000_s3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363</xdr:row>
          <xdr:rowOff>47625</xdr:rowOff>
        </xdr:from>
        <xdr:to>
          <xdr:col>8</xdr:col>
          <xdr:colOff>885825</xdr:colOff>
          <xdr:row>363</xdr:row>
          <xdr:rowOff>266700</xdr:rowOff>
        </xdr:to>
        <xdr:sp macro="" textlink="">
          <xdr:nvSpPr>
            <xdr:cNvPr id="3394" name="Option Button 322" hidden="1">
              <a:extLst>
                <a:ext uri="{63B3BB69-23CF-44E3-9099-C40C66FF867C}">
                  <a14:compatExt spid="_x0000_s3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363</xdr:row>
          <xdr:rowOff>47625</xdr:rowOff>
        </xdr:from>
        <xdr:to>
          <xdr:col>9</xdr:col>
          <xdr:colOff>866775</xdr:colOff>
          <xdr:row>363</xdr:row>
          <xdr:rowOff>266700</xdr:rowOff>
        </xdr:to>
        <xdr:sp macro="" textlink="">
          <xdr:nvSpPr>
            <xdr:cNvPr id="3395" name="Option Button 323" hidden="1">
              <a:extLst>
                <a:ext uri="{63B3BB69-23CF-44E3-9099-C40C66FF867C}">
                  <a14:compatExt spid="_x0000_s3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363</xdr:row>
          <xdr:rowOff>0</xdr:rowOff>
        </xdr:from>
        <xdr:to>
          <xdr:col>9</xdr:col>
          <xdr:colOff>1123950</xdr:colOff>
          <xdr:row>363</xdr:row>
          <xdr:rowOff>304800</xdr:rowOff>
        </xdr:to>
        <xdr:sp macro="" textlink="">
          <xdr:nvSpPr>
            <xdr:cNvPr id="3396" name="Group Box 324" hidden="1">
              <a:extLst>
                <a:ext uri="{63B3BB69-23CF-44E3-9099-C40C66FF867C}">
                  <a14:compatExt spid="_x0000_s3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364</xdr:row>
          <xdr:rowOff>66675</xdr:rowOff>
        </xdr:from>
        <xdr:to>
          <xdr:col>7</xdr:col>
          <xdr:colOff>866775</xdr:colOff>
          <xdr:row>364</xdr:row>
          <xdr:rowOff>295275</xdr:rowOff>
        </xdr:to>
        <xdr:sp macro="" textlink="">
          <xdr:nvSpPr>
            <xdr:cNvPr id="3397" name="Option Button 325" hidden="1">
              <a:extLst>
                <a:ext uri="{63B3BB69-23CF-44E3-9099-C40C66FF867C}">
                  <a14:compatExt spid="_x0000_s3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364</xdr:row>
          <xdr:rowOff>57150</xdr:rowOff>
        </xdr:from>
        <xdr:to>
          <xdr:col>8</xdr:col>
          <xdr:colOff>885825</xdr:colOff>
          <xdr:row>364</xdr:row>
          <xdr:rowOff>276225</xdr:rowOff>
        </xdr:to>
        <xdr:sp macro="" textlink="">
          <xdr:nvSpPr>
            <xdr:cNvPr id="3398" name="Option Button 326" hidden="1">
              <a:extLst>
                <a:ext uri="{63B3BB69-23CF-44E3-9099-C40C66FF867C}">
                  <a14:compatExt spid="_x0000_s3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364</xdr:row>
          <xdr:rowOff>57150</xdr:rowOff>
        </xdr:from>
        <xdr:to>
          <xdr:col>9</xdr:col>
          <xdr:colOff>866775</xdr:colOff>
          <xdr:row>364</xdr:row>
          <xdr:rowOff>276225</xdr:rowOff>
        </xdr:to>
        <xdr:sp macro="" textlink="">
          <xdr:nvSpPr>
            <xdr:cNvPr id="3399" name="Option Button 327" hidden="1">
              <a:extLst>
                <a:ext uri="{63B3BB69-23CF-44E3-9099-C40C66FF867C}">
                  <a14:compatExt spid="_x0000_s3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364</xdr:row>
          <xdr:rowOff>9525</xdr:rowOff>
        </xdr:from>
        <xdr:to>
          <xdr:col>9</xdr:col>
          <xdr:colOff>1123950</xdr:colOff>
          <xdr:row>364</xdr:row>
          <xdr:rowOff>314325</xdr:rowOff>
        </xdr:to>
        <xdr:sp macro="" textlink="">
          <xdr:nvSpPr>
            <xdr:cNvPr id="3400" name="Group Box 328" hidden="1">
              <a:extLst>
                <a:ext uri="{63B3BB69-23CF-44E3-9099-C40C66FF867C}">
                  <a14:compatExt spid="_x0000_s3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365</xdr:row>
          <xdr:rowOff>66675</xdr:rowOff>
        </xdr:from>
        <xdr:to>
          <xdr:col>7</xdr:col>
          <xdr:colOff>866775</xdr:colOff>
          <xdr:row>365</xdr:row>
          <xdr:rowOff>295275</xdr:rowOff>
        </xdr:to>
        <xdr:sp macro="" textlink="">
          <xdr:nvSpPr>
            <xdr:cNvPr id="3401" name="Option Button 329" hidden="1">
              <a:extLst>
                <a:ext uri="{63B3BB69-23CF-44E3-9099-C40C66FF867C}">
                  <a14:compatExt spid="_x0000_s3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365</xdr:row>
          <xdr:rowOff>57150</xdr:rowOff>
        </xdr:from>
        <xdr:to>
          <xdr:col>8</xdr:col>
          <xdr:colOff>885825</xdr:colOff>
          <xdr:row>365</xdr:row>
          <xdr:rowOff>276225</xdr:rowOff>
        </xdr:to>
        <xdr:sp macro="" textlink="">
          <xdr:nvSpPr>
            <xdr:cNvPr id="3402" name="Option Button 330" hidden="1">
              <a:extLst>
                <a:ext uri="{63B3BB69-23CF-44E3-9099-C40C66FF867C}">
                  <a14:compatExt spid="_x0000_s3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365</xdr:row>
          <xdr:rowOff>57150</xdr:rowOff>
        </xdr:from>
        <xdr:to>
          <xdr:col>9</xdr:col>
          <xdr:colOff>866775</xdr:colOff>
          <xdr:row>365</xdr:row>
          <xdr:rowOff>276225</xdr:rowOff>
        </xdr:to>
        <xdr:sp macro="" textlink="">
          <xdr:nvSpPr>
            <xdr:cNvPr id="3403" name="Option Button 331" hidden="1">
              <a:extLst>
                <a:ext uri="{63B3BB69-23CF-44E3-9099-C40C66FF867C}">
                  <a14:compatExt spid="_x0000_s3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365</xdr:row>
          <xdr:rowOff>9525</xdr:rowOff>
        </xdr:from>
        <xdr:to>
          <xdr:col>9</xdr:col>
          <xdr:colOff>1123950</xdr:colOff>
          <xdr:row>365</xdr:row>
          <xdr:rowOff>314325</xdr:rowOff>
        </xdr:to>
        <xdr:sp macro="" textlink="">
          <xdr:nvSpPr>
            <xdr:cNvPr id="3404" name="Group Box 332" hidden="1">
              <a:extLst>
                <a:ext uri="{63B3BB69-23CF-44E3-9099-C40C66FF867C}">
                  <a14:compatExt spid="_x0000_s3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366</xdr:row>
          <xdr:rowOff>66675</xdr:rowOff>
        </xdr:from>
        <xdr:to>
          <xdr:col>7</xdr:col>
          <xdr:colOff>866775</xdr:colOff>
          <xdr:row>366</xdr:row>
          <xdr:rowOff>295275</xdr:rowOff>
        </xdr:to>
        <xdr:sp macro="" textlink="">
          <xdr:nvSpPr>
            <xdr:cNvPr id="3405" name="Option Button 333" hidden="1">
              <a:extLst>
                <a:ext uri="{63B3BB69-23CF-44E3-9099-C40C66FF867C}">
                  <a14:compatExt spid="_x0000_s3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366</xdr:row>
          <xdr:rowOff>57150</xdr:rowOff>
        </xdr:from>
        <xdr:to>
          <xdr:col>8</xdr:col>
          <xdr:colOff>885825</xdr:colOff>
          <xdr:row>366</xdr:row>
          <xdr:rowOff>276225</xdr:rowOff>
        </xdr:to>
        <xdr:sp macro="" textlink="">
          <xdr:nvSpPr>
            <xdr:cNvPr id="3406" name="Option Button 334" hidden="1">
              <a:extLst>
                <a:ext uri="{63B3BB69-23CF-44E3-9099-C40C66FF867C}">
                  <a14:compatExt spid="_x0000_s3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366</xdr:row>
          <xdr:rowOff>57150</xdr:rowOff>
        </xdr:from>
        <xdr:to>
          <xdr:col>9</xdr:col>
          <xdr:colOff>866775</xdr:colOff>
          <xdr:row>366</xdr:row>
          <xdr:rowOff>276225</xdr:rowOff>
        </xdr:to>
        <xdr:sp macro="" textlink="">
          <xdr:nvSpPr>
            <xdr:cNvPr id="3407" name="Option Button 335" hidden="1">
              <a:extLst>
                <a:ext uri="{63B3BB69-23CF-44E3-9099-C40C66FF867C}">
                  <a14:compatExt spid="_x0000_s3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366</xdr:row>
          <xdr:rowOff>9525</xdr:rowOff>
        </xdr:from>
        <xdr:to>
          <xdr:col>9</xdr:col>
          <xdr:colOff>1123950</xdr:colOff>
          <xdr:row>366</xdr:row>
          <xdr:rowOff>314325</xdr:rowOff>
        </xdr:to>
        <xdr:sp macro="" textlink="">
          <xdr:nvSpPr>
            <xdr:cNvPr id="3408" name="Group Box 336" hidden="1">
              <a:extLst>
                <a:ext uri="{63B3BB69-23CF-44E3-9099-C40C66FF867C}">
                  <a14:compatExt spid="_x0000_s3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367</xdr:row>
          <xdr:rowOff>66675</xdr:rowOff>
        </xdr:from>
        <xdr:to>
          <xdr:col>7</xdr:col>
          <xdr:colOff>866775</xdr:colOff>
          <xdr:row>367</xdr:row>
          <xdr:rowOff>295275</xdr:rowOff>
        </xdr:to>
        <xdr:sp macro="" textlink="">
          <xdr:nvSpPr>
            <xdr:cNvPr id="3409" name="Option Button 337" hidden="1">
              <a:extLst>
                <a:ext uri="{63B3BB69-23CF-44E3-9099-C40C66FF867C}">
                  <a14:compatExt spid="_x0000_s3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367</xdr:row>
          <xdr:rowOff>57150</xdr:rowOff>
        </xdr:from>
        <xdr:to>
          <xdr:col>8</xdr:col>
          <xdr:colOff>885825</xdr:colOff>
          <xdr:row>367</xdr:row>
          <xdr:rowOff>276225</xdr:rowOff>
        </xdr:to>
        <xdr:sp macro="" textlink="">
          <xdr:nvSpPr>
            <xdr:cNvPr id="3410" name="Option Button 338" hidden="1">
              <a:extLst>
                <a:ext uri="{63B3BB69-23CF-44E3-9099-C40C66FF867C}">
                  <a14:compatExt spid="_x0000_s3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367</xdr:row>
          <xdr:rowOff>57150</xdr:rowOff>
        </xdr:from>
        <xdr:to>
          <xdr:col>9</xdr:col>
          <xdr:colOff>866775</xdr:colOff>
          <xdr:row>367</xdr:row>
          <xdr:rowOff>276225</xdr:rowOff>
        </xdr:to>
        <xdr:sp macro="" textlink="">
          <xdr:nvSpPr>
            <xdr:cNvPr id="3411" name="Option Button 339" hidden="1">
              <a:extLst>
                <a:ext uri="{63B3BB69-23CF-44E3-9099-C40C66FF867C}">
                  <a14:compatExt spid="_x0000_s3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367</xdr:row>
          <xdr:rowOff>9525</xdr:rowOff>
        </xdr:from>
        <xdr:to>
          <xdr:col>9</xdr:col>
          <xdr:colOff>1123950</xdr:colOff>
          <xdr:row>367</xdr:row>
          <xdr:rowOff>314325</xdr:rowOff>
        </xdr:to>
        <xdr:sp macro="" textlink="">
          <xdr:nvSpPr>
            <xdr:cNvPr id="3412" name="Group Box 340" hidden="1">
              <a:extLst>
                <a:ext uri="{63B3BB69-23CF-44E3-9099-C40C66FF867C}">
                  <a14:compatExt spid="_x0000_s3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368</xdr:row>
          <xdr:rowOff>66675</xdr:rowOff>
        </xdr:from>
        <xdr:to>
          <xdr:col>7</xdr:col>
          <xdr:colOff>866775</xdr:colOff>
          <xdr:row>368</xdr:row>
          <xdr:rowOff>295275</xdr:rowOff>
        </xdr:to>
        <xdr:sp macro="" textlink="">
          <xdr:nvSpPr>
            <xdr:cNvPr id="3413" name="Option Button 341" hidden="1">
              <a:extLst>
                <a:ext uri="{63B3BB69-23CF-44E3-9099-C40C66FF867C}">
                  <a14:compatExt spid="_x0000_s3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368</xdr:row>
          <xdr:rowOff>57150</xdr:rowOff>
        </xdr:from>
        <xdr:to>
          <xdr:col>8</xdr:col>
          <xdr:colOff>885825</xdr:colOff>
          <xdr:row>368</xdr:row>
          <xdr:rowOff>276225</xdr:rowOff>
        </xdr:to>
        <xdr:sp macro="" textlink="">
          <xdr:nvSpPr>
            <xdr:cNvPr id="3414" name="Option Button 342" hidden="1">
              <a:extLst>
                <a:ext uri="{63B3BB69-23CF-44E3-9099-C40C66FF867C}">
                  <a14:compatExt spid="_x0000_s3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368</xdr:row>
          <xdr:rowOff>57150</xdr:rowOff>
        </xdr:from>
        <xdr:to>
          <xdr:col>9</xdr:col>
          <xdr:colOff>866775</xdr:colOff>
          <xdr:row>368</xdr:row>
          <xdr:rowOff>276225</xdr:rowOff>
        </xdr:to>
        <xdr:sp macro="" textlink="">
          <xdr:nvSpPr>
            <xdr:cNvPr id="3415" name="Option Button 343" hidden="1">
              <a:extLst>
                <a:ext uri="{63B3BB69-23CF-44E3-9099-C40C66FF867C}">
                  <a14:compatExt spid="_x0000_s3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368</xdr:row>
          <xdr:rowOff>9525</xdr:rowOff>
        </xdr:from>
        <xdr:to>
          <xdr:col>9</xdr:col>
          <xdr:colOff>1123950</xdr:colOff>
          <xdr:row>368</xdr:row>
          <xdr:rowOff>314325</xdr:rowOff>
        </xdr:to>
        <xdr:sp macro="" textlink="">
          <xdr:nvSpPr>
            <xdr:cNvPr id="3416" name="Group Box 344" hidden="1">
              <a:extLst>
                <a:ext uri="{63B3BB69-23CF-44E3-9099-C40C66FF867C}">
                  <a14:compatExt spid="_x0000_s3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370</xdr:row>
          <xdr:rowOff>66675</xdr:rowOff>
        </xdr:from>
        <xdr:to>
          <xdr:col>7</xdr:col>
          <xdr:colOff>866775</xdr:colOff>
          <xdr:row>370</xdr:row>
          <xdr:rowOff>295275</xdr:rowOff>
        </xdr:to>
        <xdr:sp macro="" textlink="">
          <xdr:nvSpPr>
            <xdr:cNvPr id="3417" name="Option Button 345" hidden="1">
              <a:extLst>
                <a:ext uri="{63B3BB69-23CF-44E3-9099-C40C66FF867C}">
                  <a14:compatExt spid="_x0000_s3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370</xdr:row>
          <xdr:rowOff>57150</xdr:rowOff>
        </xdr:from>
        <xdr:to>
          <xdr:col>8</xdr:col>
          <xdr:colOff>885825</xdr:colOff>
          <xdr:row>370</xdr:row>
          <xdr:rowOff>276225</xdr:rowOff>
        </xdr:to>
        <xdr:sp macro="" textlink="">
          <xdr:nvSpPr>
            <xdr:cNvPr id="3418" name="Option Button 346" hidden="1">
              <a:extLst>
                <a:ext uri="{63B3BB69-23CF-44E3-9099-C40C66FF867C}">
                  <a14:compatExt spid="_x0000_s3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370</xdr:row>
          <xdr:rowOff>57150</xdr:rowOff>
        </xdr:from>
        <xdr:to>
          <xdr:col>9</xdr:col>
          <xdr:colOff>866775</xdr:colOff>
          <xdr:row>370</xdr:row>
          <xdr:rowOff>276225</xdr:rowOff>
        </xdr:to>
        <xdr:sp macro="" textlink="">
          <xdr:nvSpPr>
            <xdr:cNvPr id="3419" name="Option Button 347" hidden="1">
              <a:extLst>
                <a:ext uri="{63B3BB69-23CF-44E3-9099-C40C66FF867C}">
                  <a14:compatExt spid="_x0000_s3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370</xdr:row>
          <xdr:rowOff>9525</xdr:rowOff>
        </xdr:from>
        <xdr:to>
          <xdr:col>9</xdr:col>
          <xdr:colOff>1123950</xdr:colOff>
          <xdr:row>370</xdr:row>
          <xdr:rowOff>314325</xdr:rowOff>
        </xdr:to>
        <xdr:sp macro="" textlink="">
          <xdr:nvSpPr>
            <xdr:cNvPr id="3420" name="Group Box 348" hidden="1">
              <a:extLst>
                <a:ext uri="{63B3BB69-23CF-44E3-9099-C40C66FF867C}">
                  <a14:compatExt spid="_x0000_s3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372</xdr:row>
          <xdr:rowOff>66675</xdr:rowOff>
        </xdr:from>
        <xdr:to>
          <xdr:col>7</xdr:col>
          <xdr:colOff>866775</xdr:colOff>
          <xdr:row>372</xdr:row>
          <xdr:rowOff>295275</xdr:rowOff>
        </xdr:to>
        <xdr:sp macro="" textlink="">
          <xdr:nvSpPr>
            <xdr:cNvPr id="3421" name="Option Button 349" hidden="1">
              <a:extLst>
                <a:ext uri="{63B3BB69-23CF-44E3-9099-C40C66FF867C}">
                  <a14:compatExt spid="_x0000_s3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372</xdr:row>
          <xdr:rowOff>57150</xdr:rowOff>
        </xdr:from>
        <xdr:to>
          <xdr:col>8</xdr:col>
          <xdr:colOff>885825</xdr:colOff>
          <xdr:row>372</xdr:row>
          <xdr:rowOff>276225</xdr:rowOff>
        </xdr:to>
        <xdr:sp macro="" textlink="">
          <xdr:nvSpPr>
            <xdr:cNvPr id="3422" name="Option Button 350" hidden="1">
              <a:extLst>
                <a:ext uri="{63B3BB69-23CF-44E3-9099-C40C66FF867C}">
                  <a14:compatExt spid="_x0000_s3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372</xdr:row>
          <xdr:rowOff>57150</xdr:rowOff>
        </xdr:from>
        <xdr:to>
          <xdr:col>9</xdr:col>
          <xdr:colOff>866775</xdr:colOff>
          <xdr:row>372</xdr:row>
          <xdr:rowOff>276225</xdr:rowOff>
        </xdr:to>
        <xdr:sp macro="" textlink="">
          <xdr:nvSpPr>
            <xdr:cNvPr id="3423" name="Option Button 351" hidden="1">
              <a:extLst>
                <a:ext uri="{63B3BB69-23CF-44E3-9099-C40C66FF867C}">
                  <a14:compatExt spid="_x0000_s3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372</xdr:row>
          <xdr:rowOff>9525</xdr:rowOff>
        </xdr:from>
        <xdr:to>
          <xdr:col>9</xdr:col>
          <xdr:colOff>1123950</xdr:colOff>
          <xdr:row>372</xdr:row>
          <xdr:rowOff>314325</xdr:rowOff>
        </xdr:to>
        <xdr:sp macro="" textlink="">
          <xdr:nvSpPr>
            <xdr:cNvPr id="3424" name="Group Box 352" hidden="1">
              <a:extLst>
                <a:ext uri="{63B3BB69-23CF-44E3-9099-C40C66FF867C}">
                  <a14:compatExt spid="_x0000_s3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369</xdr:row>
          <xdr:rowOff>66675</xdr:rowOff>
        </xdr:from>
        <xdr:to>
          <xdr:col>7</xdr:col>
          <xdr:colOff>866775</xdr:colOff>
          <xdr:row>369</xdr:row>
          <xdr:rowOff>295275</xdr:rowOff>
        </xdr:to>
        <xdr:sp macro="" textlink="">
          <xdr:nvSpPr>
            <xdr:cNvPr id="3425" name="Option Button 353" hidden="1">
              <a:extLst>
                <a:ext uri="{63B3BB69-23CF-44E3-9099-C40C66FF867C}">
                  <a14:compatExt spid="_x0000_s3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369</xdr:row>
          <xdr:rowOff>57150</xdr:rowOff>
        </xdr:from>
        <xdr:to>
          <xdr:col>8</xdr:col>
          <xdr:colOff>885825</xdr:colOff>
          <xdr:row>369</xdr:row>
          <xdr:rowOff>276225</xdr:rowOff>
        </xdr:to>
        <xdr:sp macro="" textlink="">
          <xdr:nvSpPr>
            <xdr:cNvPr id="3426" name="Option Button 354" hidden="1">
              <a:extLst>
                <a:ext uri="{63B3BB69-23CF-44E3-9099-C40C66FF867C}">
                  <a14:compatExt spid="_x0000_s3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369</xdr:row>
          <xdr:rowOff>57150</xdr:rowOff>
        </xdr:from>
        <xdr:to>
          <xdr:col>9</xdr:col>
          <xdr:colOff>866775</xdr:colOff>
          <xdr:row>369</xdr:row>
          <xdr:rowOff>276225</xdr:rowOff>
        </xdr:to>
        <xdr:sp macro="" textlink="">
          <xdr:nvSpPr>
            <xdr:cNvPr id="3427" name="Option Button 355" hidden="1">
              <a:extLst>
                <a:ext uri="{63B3BB69-23CF-44E3-9099-C40C66FF867C}">
                  <a14:compatExt spid="_x0000_s3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369</xdr:row>
          <xdr:rowOff>9525</xdr:rowOff>
        </xdr:from>
        <xdr:to>
          <xdr:col>9</xdr:col>
          <xdr:colOff>1123950</xdr:colOff>
          <xdr:row>369</xdr:row>
          <xdr:rowOff>314325</xdr:rowOff>
        </xdr:to>
        <xdr:sp macro="" textlink="">
          <xdr:nvSpPr>
            <xdr:cNvPr id="3428" name="Group Box 356" hidden="1">
              <a:extLst>
                <a:ext uri="{63B3BB69-23CF-44E3-9099-C40C66FF867C}">
                  <a14:compatExt spid="_x0000_s3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371</xdr:row>
          <xdr:rowOff>57150</xdr:rowOff>
        </xdr:from>
        <xdr:to>
          <xdr:col>7</xdr:col>
          <xdr:colOff>866775</xdr:colOff>
          <xdr:row>371</xdr:row>
          <xdr:rowOff>276225</xdr:rowOff>
        </xdr:to>
        <xdr:sp macro="" textlink="">
          <xdr:nvSpPr>
            <xdr:cNvPr id="3429" name="Option Button 357" hidden="1">
              <a:extLst>
                <a:ext uri="{63B3BB69-23CF-44E3-9099-C40C66FF867C}">
                  <a14:compatExt spid="_x0000_s3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371</xdr:row>
          <xdr:rowOff>47625</xdr:rowOff>
        </xdr:from>
        <xdr:to>
          <xdr:col>8</xdr:col>
          <xdr:colOff>885825</xdr:colOff>
          <xdr:row>371</xdr:row>
          <xdr:rowOff>266700</xdr:rowOff>
        </xdr:to>
        <xdr:sp macro="" textlink="">
          <xdr:nvSpPr>
            <xdr:cNvPr id="3430" name="Option Button 358" hidden="1">
              <a:extLst>
                <a:ext uri="{63B3BB69-23CF-44E3-9099-C40C66FF867C}">
                  <a14:compatExt spid="_x0000_s3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371</xdr:row>
          <xdr:rowOff>47625</xdr:rowOff>
        </xdr:from>
        <xdr:to>
          <xdr:col>9</xdr:col>
          <xdr:colOff>866775</xdr:colOff>
          <xdr:row>371</xdr:row>
          <xdr:rowOff>266700</xdr:rowOff>
        </xdr:to>
        <xdr:sp macro="" textlink="">
          <xdr:nvSpPr>
            <xdr:cNvPr id="3431" name="Option Button 359" hidden="1">
              <a:extLst>
                <a:ext uri="{63B3BB69-23CF-44E3-9099-C40C66FF867C}">
                  <a14:compatExt spid="_x0000_s3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371</xdr:row>
          <xdr:rowOff>0</xdr:rowOff>
        </xdr:from>
        <xdr:to>
          <xdr:col>9</xdr:col>
          <xdr:colOff>1123950</xdr:colOff>
          <xdr:row>371</xdr:row>
          <xdr:rowOff>304800</xdr:rowOff>
        </xdr:to>
        <xdr:sp macro="" textlink="">
          <xdr:nvSpPr>
            <xdr:cNvPr id="3432" name="Group Box 360" hidden="1">
              <a:extLst>
                <a:ext uri="{63B3BB69-23CF-44E3-9099-C40C66FF867C}">
                  <a14:compatExt spid="_x0000_s3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375</xdr:row>
          <xdr:rowOff>57150</xdr:rowOff>
        </xdr:from>
        <xdr:to>
          <xdr:col>7</xdr:col>
          <xdr:colOff>866775</xdr:colOff>
          <xdr:row>375</xdr:row>
          <xdr:rowOff>276225</xdr:rowOff>
        </xdr:to>
        <xdr:sp macro="" textlink="">
          <xdr:nvSpPr>
            <xdr:cNvPr id="3433" name="Option Button 361" hidden="1">
              <a:extLst>
                <a:ext uri="{63B3BB69-23CF-44E3-9099-C40C66FF867C}">
                  <a14:compatExt spid="_x0000_s3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375</xdr:row>
          <xdr:rowOff>47625</xdr:rowOff>
        </xdr:from>
        <xdr:to>
          <xdr:col>8</xdr:col>
          <xdr:colOff>885825</xdr:colOff>
          <xdr:row>375</xdr:row>
          <xdr:rowOff>266700</xdr:rowOff>
        </xdr:to>
        <xdr:sp macro="" textlink="">
          <xdr:nvSpPr>
            <xdr:cNvPr id="3434" name="Option Button 362" hidden="1">
              <a:extLst>
                <a:ext uri="{63B3BB69-23CF-44E3-9099-C40C66FF867C}">
                  <a14:compatExt spid="_x0000_s3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375</xdr:row>
          <xdr:rowOff>47625</xdr:rowOff>
        </xdr:from>
        <xdr:to>
          <xdr:col>9</xdr:col>
          <xdr:colOff>866775</xdr:colOff>
          <xdr:row>375</xdr:row>
          <xdr:rowOff>266700</xdr:rowOff>
        </xdr:to>
        <xdr:sp macro="" textlink="">
          <xdr:nvSpPr>
            <xdr:cNvPr id="3435" name="Option Button 363" hidden="1">
              <a:extLst>
                <a:ext uri="{63B3BB69-23CF-44E3-9099-C40C66FF867C}">
                  <a14:compatExt spid="_x0000_s3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375</xdr:row>
          <xdr:rowOff>0</xdr:rowOff>
        </xdr:from>
        <xdr:to>
          <xdr:col>9</xdr:col>
          <xdr:colOff>1123950</xdr:colOff>
          <xdr:row>375</xdr:row>
          <xdr:rowOff>304800</xdr:rowOff>
        </xdr:to>
        <xdr:sp macro="" textlink="">
          <xdr:nvSpPr>
            <xdr:cNvPr id="3436" name="Group Box 364" hidden="1">
              <a:extLst>
                <a:ext uri="{63B3BB69-23CF-44E3-9099-C40C66FF867C}">
                  <a14:compatExt spid="_x0000_s3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376</xdr:row>
          <xdr:rowOff>66675</xdr:rowOff>
        </xdr:from>
        <xdr:to>
          <xdr:col>7</xdr:col>
          <xdr:colOff>866775</xdr:colOff>
          <xdr:row>376</xdr:row>
          <xdr:rowOff>295275</xdr:rowOff>
        </xdr:to>
        <xdr:sp macro="" textlink="">
          <xdr:nvSpPr>
            <xdr:cNvPr id="3437" name="Option Button 365" hidden="1">
              <a:extLst>
                <a:ext uri="{63B3BB69-23CF-44E3-9099-C40C66FF867C}">
                  <a14:compatExt spid="_x0000_s3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376</xdr:row>
          <xdr:rowOff>57150</xdr:rowOff>
        </xdr:from>
        <xdr:to>
          <xdr:col>8</xdr:col>
          <xdr:colOff>885825</xdr:colOff>
          <xdr:row>376</xdr:row>
          <xdr:rowOff>276225</xdr:rowOff>
        </xdr:to>
        <xdr:sp macro="" textlink="">
          <xdr:nvSpPr>
            <xdr:cNvPr id="3438" name="Option Button 366" hidden="1">
              <a:extLst>
                <a:ext uri="{63B3BB69-23CF-44E3-9099-C40C66FF867C}">
                  <a14:compatExt spid="_x0000_s3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376</xdr:row>
          <xdr:rowOff>57150</xdr:rowOff>
        </xdr:from>
        <xdr:to>
          <xdr:col>9</xdr:col>
          <xdr:colOff>866775</xdr:colOff>
          <xdr:row>376</xdr:row>
          <xdr:rowOff>276225</xdr:rowOff>
        </xdr:to>
        <xdr:sp macro="" textlink="">
          <xdr:nvSpPr>
            <xdr:cNvPr id="3439" name="Option Button 367" hidden="1">
              <a:extLst>
                <a:ext uri="{63B3BB69-23CF-44E3-9099-C40C66FF867C}">
                  <a14:compatExt spid="_x0000_s3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376</xdr:row>
          <xdr:rowOff>9525</xdr:rowOff>
        </xdr:from>
        <xdr:to>
          <xdr:col>9</xdr:col>
          <xdr:colOff>1123950</xdr:colOff>
          <xdr:row>376</xdr:row>
          <xdr:rowOff>314325</xdr:rowOff>
        </xdr:to>
        <xdr:sp macro="" textlink="">
          <xdr:nvSpPr>
            <xdr:cNvPr id="3440" name="Group Box 368" hidden="1">
              <a:extLst>
                <a:ext uri="{63B3BB69-23CF-44E3-9099-C40C66FF867C}">
                  <a14:compatExt spid="_x0000_s3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377</xdr:row>
          <xdr:rowOff>66675</xdr:rowOff>
        </xdr:from>
        <xdr:to>
          <xdr:col>7</xdr:col>
          <xdr:colOff>866775</xdr:colOff>
          <xdr:row>377</xdr:row>
          <xdr:rowOff>295275</xdr:rowOff>
        </xdr:to>
        <xdr:sp macro="" textlink="">
          <xdr:nvSpPr>
            <xdr:cNvPr id="3441" name="Option Button 369" hidden="1">
              <a:extLst>
                <a:ext uri="{63B3BB69-23CF-44E3-9099-C40C66FF867C}">
                  <a14:compatExt spid="_x0000_s3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377</xdr:row>
          <xdr:rowOff>57150</xdr:rowOff>
        </xdr:from>
        <xdr:to>
          <xdr:col>8</xdr:col>
          <xdr:colOff>885825</xdr:colOff>
          <xdr:row>377</xdr:row>
          <xdr:rowOff>276225</xdr:rowOff>
        </xdr:to>
        <xdr:sp macro="" textlink="">
          <xdr:nvSpPr>
            <xdr:cNvPr id="3442" name="Option Button 370" hidden="1">
              <a:extLst>
                <a:ext uri="{63B3BB69-23CF-44E3-9099-C40C66FF867C}">
                  <a14:compatExt spid="_x0000_s3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377</xdr:row>
          <xdr:rowOff>57150</xdr:rowOff>
        </xdr:from>
        <xdr:to>
          <xdr:col>9</xdr:col>
          <xdr:colOff>866775</xdr:colOff>
          <xdr:row>377</xdr:row>
          <xdr:rowOff>276225</xdr:rowOff>
        </xdr:to>
        <xdr:sp macro="" textlink="">
          <xdr:nvSpPr>
            <xdr:cNvPr id="3443" name="Option Button 371" hidden="1">
              <a:extLst>
                <a:ext uri="{63B3BB69-23CF-44E3-9099-C40C66FF867C}">
                  <a14:compatExt spid="_x0000_s3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377</xdr:row>
          <xdr:rowOff>9525</xdr:rowOff>
        </xdr:from>
        <xdr:to>
          <xdr:col>9</xdr:col>
          <xdr:colOff>1123950</xdr:colOff>
          <xdr:row>377</xdr:row>
          <xdr:rowOff>314325</xdr:rowOff>
        </xdr:to>
        <xdr:sp macro="" textlink="">
          <xdr:nvSpPr>
            <xdr:cNvPr id="3444" name="Group Box 372" hidden="1">
              <a:extLst>
                <a:ext uri="{63B3BB69-23CF-44E3-9099-C40C66FF867C}">
                  <a14:compatExt spid="_x0000_s3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378</xdr:row>
          <xdr:rowOff>66675</xdr:rowOff>
        </xdr:from>
        <xdr:to>
          <xdr:col>7</xdr:col>
          <xdr:colOff>866775</xdr:colOff>
          <xdr:row>378</xdr:row>
          <xdr:rowOff>295275</xdr:rowOff>
        </xdr:to>
        <xdr:sp macro="" textlink="">
          <xdr:nvSpPr>
            <xdr:cNvPr id="3445" name="Option Button 373" hidden="1">
              <a:extLst>
                <a:ext uri="{63B3BB69-23CF-44E3-9099-C40C66FF867C}">
                  <a14:compatExt spid="_x0000_s3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378</xdr:row>
          <xdr:rowOff>57150</xdr:rowOff>
        </xdr:from>
        <xdr:to>
          <xdr:col>8</xdr:col>
          <xdr:colOff>885825</xdr:colOff>
          <xdr:row>378</xdr:row>
          <xdr:rowOff>276225</xdr:rowOff>
        </xdr:to>
        <xdr:sp macro="" textlink="">
          <xdr:nvSpPr>
            <xdr:cNvPr id="3446" name="Option Button 374" hidden="1">
              <a:extLst>
                <a:ext uri="{63B3BB69-23CF-44E3-9099-C40C66FF867C}">
                  <a14:compatExt spid="_x0000_s3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378</xdr:row>
          <xdr:rowOff>57150</xdr:rowOff>
        </xdr:from>
        <xdr:to>
          <xdr:col>9</xdr:col>
          <xdr:colOff>866775</xdr:colOff>
          <xdr:row>378</xdr:row>
          <xdr:rowOff>276225</xdr:rowOff>
        </xdr:to>
        <xdr:sp macro="" textlink="">
          <xdr:nvSpPr>
            <xdr:cNvPr id="3447" name="Option Button 375" hidden="1">
              <a:extLst>
                <a:ext uri="{63B3BB69-23CF-44E3-9099-C40C66FF867C}">
                  <a14:compatExt spid="_x0000_s3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378</xdr:row>
          <xdr:rowOff>9525</xdr:rowOff>
        </xdr:from>
        <xdr:to>
          <xdr:col>9</xdr:col>
          <xdr:colOff>1123950</xdr:colOff>
          <xdr:row>378</xdr:row>
          <xdr:rowOff>314325</xdr:rowOff>
        </xdr:to>
        <xdr:sp macro="" textlink="">
          <xdr:nvSpPr>
            <xdr:cNvPr id="3448" name="Group Box 376" hidden="1">
              <a:extLst>
                <a:ext uri="{63B3BB69-23CF-44E3-9099-C40C66FF867C}">
                  <a14:compatExt spid="_x0000_s3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379</xdr:row>
          <xdr:rowOff>66675</xdr:rowOff>
        </xdr:from>
        <xdr:to>
          <xdr:col>7</xdr:col>
          <xdr:colOff>866775</xdr:colOff>
          <xdr:row>379</xdr:row>
          <xdr:rowOff>295275</xdr:rowOff>
        </xdr:to>
        <xdr:sp macro="" textlink="">
          <xdr:nvSpPr>
            <xdr:cNvPr id="3449" name="Option Button 377" hidden="1">
              <a:extLst>
                <a:ext uri="{63B3BB69-23CF-44E3-9099-C40C66FF867C}">
                  <a14:compatExt spid="_x0000_s3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379</xdr:row>
          <xdr:rowOff>57150</xdr:rowOff>
        </xdr:from>
        <xdr:to>
          <xdr:col>8</xdr:col>
          <xdr:colOff>885825</xdr:colOff>
          <xdr:row>379</xdr:row>
          <xdr:rowOff>276225</xdr:rowOff>
        </xdr:to>
        <xdr:sp macro="" textlink="">
          <xdr:nvSpPr>
            <xdr:cNvPr id="3450" name="Option Button 378" hidden="1">
              <a:extLst>
                <a:ext uri="{63B3BB69-23CF-44E3-9099-C40C66FF867C}">
                  <a14:compatExt spid="_x0000_s3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379</xdr:row>
          <xdr:rowOff>57150</xdr:rowOff>
        </xdr:from>
        <xdr:to>
          <xdr:col>9</xdr:col>
          <xdr:colOff>866775</xdr:colOff>
          <xdr:row>379</xdr:row>
          <xdr:rowOff>276225</xdr:rowOff>
        </xdr:to>
        <xdr:sp macro="" textlink="">
          <xdr:nvSpPr>
            <xdr:cNvPr id="3451" name="Option Button 379" hidden="1">
              <a:extLst>
                <a:ext uri="{63B3BB69-23CF-44E3-9099-C40C66FF867C}">
                  <a14:compatExt spid="_x0000_s3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379</xdr:row>
          <xdr:rowOff>9525</xdr:rowOff>
        </xdr:from>
        <xdr:to>
          <xdr:col>9</xdr:col>
          <xdr:colOff>1123950</xdr:colOff>
          <xdr:row>379</xdr:row>
          <xdr:rowOff>314325</xdr:rowOff>
        </xdr:to>
        <xdr:sp macro="" textlink="">
          <xdr:nvSpPr>
            <xdr:cNvPr id="3452" name="Group Box 380" hidden="1">
              <a:extLst>
                <a:ext uri="{63B3BB69-23CF-44E3-9099-C40C66FF867C}">
                  <a14:compatExt spid="_x0000_s3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380</xdr:row>
          <xdr:rowOff>66675</xdr:rowOff>
        </xdr:from>
        <xdr:to>
          <xdr:col>7</xdr:col>
          <xdr:colOff>866775</xdr:colOff>
          <xdr:row>380</xdr:row>
          <xdr:rowOff>295275</xdr:rowOff>
        </xdr:to>
        <xdr:sp macro="" textlink="">
          <xdr:nvSpPr>
            <xdr:cNvPr id="3453" name="Option Button 381" hidden="1">
              <a:extLst>
                <a:ext uri="{63B3BB69-23CF-44E3-9099-C40C66FF867C}">
                  <a14:compatExt spid="_x0000_s3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380</xdr:row>
          <xdr:rowOff>57150</xdr:rowOff>
        </xdr:from>
        <xdr:to>
          <xdr:col>8</xdr:col>
          <xdr:colOff>885825</xdr:colOff>
          <xdr:row>380</xdr:row>
          <xdr:rowOff>276225</xdr:rowOff>
        </xdr:to>
        <xdr:sp macro="" textlink="">
          <xdr:nvSpPr>
            <xdr:cNvPr id="3454" name="Option Button 382" hidden="1">
              <a:extLst>
                <a:ext uri="{63B3BB69-23CF-44E3-9099-C40C66FF867C}">
                  <a14:compatExt spid="_x0000_s3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380</xdr:row>
          <xdr:rowOff>57150</xdr:rowOff>
        </xdr:from>
        <xdr:to>
          <xdr:col>9</xdr:col>
          <xdr:colOff>866775</xdr:colOff>
          <xdr:row>380</xdr:row>
          <xdr:rowOff>276225</xdr:rowOff>
        </xdr:to>
        <xdr:sp macro="" textlink="">
          <xdr:nvSpPr>
            <xdr:cNvPr id="3455" name="Option Button 383" hidden="1">
              <a:extLst>
                <a:ext uri="{63B3BB69-23CF-44E3-9099-C40C66FF867C}">
                  <a14:compatExt spid="_x0000_s3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380</xdr:row>
          <xdr:rowOff>9525</xdr:rowOff>
        </xdr:from>
        <xdr:to>
          <xdr:col>9</xdr:col>
          <xdr:colOff>1123950</xdr:colOff>
          <xdr:row>380</xdr:row>
          <xdr:rowOff>314325</xdr:rowOff>
        </xdr:to>
        <xdr:sp macro="" textlink="">
          <xdr:nvSpPr>
            <xdr:cNvPr id="3456" name="Group Box 384" hidden="1">
              <a:extLst>
                <a:ext uri="{63B3BB69-23CF-44E3-9099-C40C66FF867C}">
                  <a14:compatExt spid="_x0000_s3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382</xdr:row>
          <xdr:rowOff>66675</xdr:rowOff>
        </xdr:from>
        <xdr:to>
          <xdr:col>7</xdr:col>
          <xdr:colOff>866775</xdr:colOff>
          <xdr:row>382</xdr:row>
          <xdr:rowOff>295275</xdr:rowOff>
        </xdr:to>
        <xdr:sp macro="" textlink="">
          <xdr:nvSpPr>
            <xdr:cNvPr id="3457" name="Option Button 385" hidden="1">
              <a:extLst>
                <a:ext uri="{63B3BB69-23CF-44E3-9099-C40C66FF867C}">
                  <a14:compatExt spid="_x0000_s3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382</xdr:row>
          <xdr:rowOff>57150</xdr:rowOff>
        </xdr:from>
        <xdr:to>
          <xdr:col>8</xdr:col>
          <xdr:colOff>885825</xdr:colOff>
          <xdr:row>382</xdr:row>
          <xdr:rowOff>276225</xdr:rowOff>
        </xdr:to>
        <xdr:sp macro="" textlink="">
          <xdr:nvSpPr>
            <xdr:cNvPr id="3458" name="Option Button 386" hidden="1">
              <a:extLst>
                <a:ext uri="{63B3BB69-23CF-44E3-9099-C40C66FF867C}">
                  <a14:compatExt spid="_x0000_s3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382</xdr:row>
          <xdr:rowOff>57150</xdr:rowOff>
        </xdr:from>
        <xdr:to>
          <xdr:col>9</xdr:col>
          <xdr:colOff>866775</xdr:colOff>
          <xdr:row>382</xdr:row>
          <xdr:rowOff>276225</xdr:rowOff>
        </xdr:to>
        <xdr:sp macro="" textlink="">
          <xdr:nvSpPr>
            <xdr:cNvPr id="3459" name="Option Button 387" hidden="1">
              <a:extLst>
                <a:ext uri="{63B3BB69-23CF-44E3-9099-C40C66FF867C}">
                  <a14:compatExt spid="_x0000_s3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382</xdr:row>
          <xdr:rowOff>9525</xdr:rowOff>
        </xdr:from>
        <xdr:to>
          <xdr:col>9</xdr:col>
          <xdr:colOff>1123950</xdr:colOff>
          <xdr:row>382</xdr:row>
          <xdr:rowOff>314325</xdr:rowOff>
        </xdr:to>
        <xdr:sp macro="" textlink="">
          <xdr:nvSpPr>
            <xdr:cNvPr id="3460" name="Group Box 388" hidden="1">
              <a:extLst>
                <a:ext uri="{63B3BB69-23CF-44E3-9099-C40C66FF867C}">
                  <a14:compatExt spid="_x0000_s3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384</xdr:row>
          <xdr:rowOff>66675</xdr:rowOff>
        </xdr:from>
        <xdr:to>
          <xdr:col>7</xdr:col>
          <xdr:colOff>866775</xdr:colOff>
          <xdr:row>384</xdr:row>
          <xdr:rowOff>295275</xdr:rowOff>
        </xdr:to>
        <xdr:sp macro="" textlink="">
          <xdr:nvSpPr>
            <xdr:cNvPr id="3461" name="Option Button 389" hidden="1">
              <a:extLst>
                <a:ext uri="{63B3BB69-23CF-44E3-9099-C40C66FF867C}">
                  <a14:compatExt spid="_x0000_s3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384</xdr:row>
          <xdr:rowOff>57150</xdr:rowOff>
        </xdr:from>
        <xdr:to>
          <xdr:col>8</xdr:col>
          <xdr:colOff>885825</xdr:colOff>
          <xdr:row>384</xdr:row>
          <xdr:rowOff>276225</xdr:rowOff>
        </xdr:to>
        <xdr:sp macro="" textlink="">
          <xdr:nvSpPr>
            <xdr:cNvPr id="3462" name="Option Button 390" hidden="1">
              <a:extLst>
                <a:ext uri="{63B3BB69-23CF-44E3-9099-C40C66FF867C}">
                  <a14:compatExt spid="_x0000_s3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384</xdr:row>
          <xdr:rowOff>57150</xdr:rowOff>
        </xdr:from>
        <xdr:to>
          <xdr:col>9</xdr:col>
          <xdr:colOff>866775</xdr:colOff>
          <xdr:row>384</xdr:row>
          <xdr:rowOff>276225</xdr:rowOff>
        </xdr:to>
        <xdr:sp macro="" textlink="">
          <xdr:nvSpPr>
            <xdr:cNvPr id="3463" name="Option Button 391" hidden="1">
              <a:extLst>
                <a:ext uri="{63B3BB69-23CF-44E3-9099-C40C66FF867C}">
                  <a14:compatExt spid="_x0000_s3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384</xdr:row>
          <xdr:rowOff>9525</xdr:rowOff>
        </xdr:from>
        <xdr:to>
          <xdr:col>9</xdr:col>
          <xdr:colOff>1123950</xdr:colOff>
          <xdr:row>384</xdr:row>
          <xdr:rowOff>314325</xdr:rowOff>
        </xdr:to>
        <xdr:sp macro="" textlink="">
          <xdr:nvSpPr>
            <xdr:cNvPr id="3464" name="Group Box 392" hidden="1">
              <a:extLst>
                <a:ext uri="{63B3BB69-23CF-44E3-9099-C40C66FF867C}">
                  <a14:compatExt spid="_x0000_s3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381</xdr:row>
          <xdr:rowOff>66675</xdr:rowOff>
        </xdr:from>
        <xdr:to>
          <xdr:col>7</xdr:col>
          <xdr:colOff>866775</xdr:colOff>
          <xdr:row>381</xdr:row>
          <xdr:rowOff>295275</xdr:rowOff>
        </xdr:to>
        <xdr:sp macro="" textlink="">
          <xdr:nvSpPr>
            <xdr:cNvPr id="3465" name="Option Button 393" hidden="1">
              <a:extLst>
                <a:ext uri="{63B3BB69-23CF-44E3-9099-C40C66FF867C}">
                  <a14:compatExt spid="_x0000_s3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381</xdr:row>
          <xdr:rowOff>57150</xdr:rowOff>
        </xdr:from>
        <xdr:to>
          <xdr:col>8</xdr:col>
          <xdr:colOff>885825</xdr:colOff>
          <xdr:row>381</xdr:row>
          <xdr:rowOff>276225</xdr:rowOff>
        </xdr:to>
        <xdr:sp macro="" textlink="">
          <xdr:nvSpPr>
            <xdr:cNvPr id="3466" name="Option Button 394" hidden="1">
              <a:extLst>
                <a:ext uri="{63B3BB69-23CF-44E3-9099-C40C66FF867C}">
                  <a14:compatExt spid="_x0000_s3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381</xdr:row>
          <xdr:rowOff>57150</xdr:rowOff>
        </xdr:from>
        <xdr:to>
          <xdr:col>9</xdr:col>
          <xdr:colOff>866775</xdr:colOff>
          <xdr:row>381</xdr:row>
          <xdr:rowOff>276225</xdr:rowOff>
        </xdr:to>
        <xdr:sp macro="" textlink="">
          <xdr:nvSpPr>
            <xdr:cNvPr id="3467" name="Option Button 395" hidden="1">
              <a:extLst>
                <a:ext uri="{63B3BB69-23CF-44E3-9099-C40C66FF867C}">
                  <a14:compatExt spid="_x0000_s3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381</xdr:row>
          <xdr:rowOff>9525</xdr:rowOff>
        </xdr:from>
        <xdr:to>
          <xdr:col>9</xdr:col>
          <xdr:colOff>1123950</xdr:colOff>
          <xdr:row>381</xdr:row>
          <xdr:rowOff>314325</xdr:rowOff>
        </xdr:to>
        <xdr:sp macro="" textlink="">
          <xdr:nvSpPr>
            <xdr:cNvPr id="3468" name="Group Box 396" hidden="1">
              <a:extLst>
                <a:ext uri="{63B3BB69-23CF-44E3-9099-C40C66FF867C}">
                  <a14:compatExt spid="_x0000_s3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383</xdr:row>
          <xdr:rowOff>57150</xdr:rowOff>
        </xdr:from>
        <xdr:to>
          <xdr:col>7</xdr:col>
          <xdr:colOff>866775</xdr:colOff>
          <xdr:row>383</xdr:row>
          <xdr:rowOff>276225</xdr:rowOff>
        </xdr:to>
        <xdr:sp macro="" textlink="">
          <xdr:nvSpPr>
            <xdr:cNvPr id="3469" name="Option Button 397" hidden="1">
              <a:extLst>
                <a:ext uri="{63B3BB69-23CF-44E3-9099-C40C66FF867C}">
                  <a14:compatExt spid="_x0000_s3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383</xdr:row>
          <xdr:rowOff>47625</xdr:rowOff>
        </xdr:from>
        <xdr:to>
          <xdr:col>8</xdr:col>
          <xdr:colOff>885825</xdr:colOff>
          <xdr:row>383</xdr:row>
          <xdr:rowOff>266700</xdr:rowOff>
        </xdr:to>
        <xdr:sp macro="" textlink="">
          <xdr:nvSpPr>
            <xdr:cNvPr id="3470" name="Option Button 398" hidden="1">
              <a:extLst>
                <a:ext uri="{63B3BB69-23CF-44E3-9099-C40C66FF867C}">
                  <a14:compatExt spid="_x0000_s3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383</xdr:row>
          <xdr:rowOff>47625</xdr:rowOff>
        </xdr:from>
        <xdr:to>
          <xdr:col>9</xdr:col>
          <xdr:colOff>866775</xdr:colOff>
          <xdr:row>383</xdr:row>
          <xdr:rowOff>266700</xdr:rowOff>
        </xdr:to>
        <xdr:sp macro="" textlink="">
          <xdr:nvSpPr>
            <xdr:cNvPr id="3471" name="Option Button 399" hidden="1">
              <a:extLst>
                <a:ext uri="{63B3BB69-23CF-44E3-9099-C40C66FF867C}">
                  <a14:compatExt spid="_x0000_s3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383</xdr:row>
          <xdr:rowOff>0</xdr:rowOff>
        </xdr:from>
        <xdr:to>
          <xdr:col>9</xdr:col>
          <xdr:colOff>1123950</xdr:colOff>
          <xdr:row>383</xdr:row>
          <xdr:rowOff>304800</xdr:rowOff>
        </xdr:to>
        <xdr:sp macro="" textlink="">
          <xdr:nvSpPr>
            <xdr:cNvPr id="3472" name="Group Box 400" hidden="1">
              <a:extLst>
                <a:ext uri="{63B3BB69-23CF-44E3-9099-C40C66FF867C}">
                  <a14:compatExt spid="_x0000_s3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387</xdr:row>
          <xdr:rowOff>57150</xdr:rowOff>
        </xdr:from>
        <xdr:to>
          <xdr:col>7</xdr:col>
          <xdr:colOff>866775</xdr:colOff>
          <xdr:row>387</xdr:row>
          <xdr:rowOff>276225</xdr:rowOff>
        </xdr:to>
        <xdr:sp macro="" textlink="">
          <xdr:nvSpPr>
            <xdr:cNvPr id="3474" name="Option Button 402" hidden="1">
              <a:extLst>
                <a:ext uri="{63B3BB69-23CF-44E3-9099-C40C66FF867C}">
                  <a14:compatExt spid="_x0000_s3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387</xdr:row>
          <xdr:rowOff>47625</xdr:rowOff>
        </xdr:from>
        <xdr:to>
          <xdr:col>8</xdr:col>
          <xdr:colOff>885825</xdr:colOff>
          <xdr:row>387</xdr:row>
          <xdr:rowOff>266700</xdr:rowOff>
        </xdr:to>
        <xdr:sp macro="" textlink="">
          <xdr:nvSpPr>
            <xdr:cNvPr id="3475" name="Option Button 403" hidden="1">
              <a:extLst>
                <a:ext uri="{63B3BB69-23CF-44E3-9099-C40C66FF867C}">
                  <a14:compatExt spid="_x0000_s3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387</xdr:row>
          <xdr:rowOff>47625</xdr:rowOff>
        </xdr:from>
        <xdr:to>
          <xdr:col>9</xdr:col>
          <xdr:colOff>866775</xdr:colOff>
          <xdr:row>387</xdr:row>
          <xdr:rowOff>266700</xdr:rowOff>
        </xdr:to>
        <xdr:sp macro="" textlink="">
          <xdr:nvSpPr>
            <xdr:cNvPr id="3476" name="Option Button 404" hidden="1">
              <a:extLst>
                <a:ext uri="{63B3BB69-23CF-44E3-9099-C40C66FF867C}">
                  <a14:compatExt spid="_x0000_s3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387</xdr:row>
          <xdr:rowOff>0</xdr:rowOff>
        </xdr:from>
        <xdr:to>
          <xdr:col>9</xdr:col>
          <xdr:colOff>1123950</xdr:colOff>
          <xdr:row>387</xdr:row>
          <xdr:rowOff>304800</xdr:rowOff>
        </xdr:to>
        <xdr:sp macro="" textlink="">
          <xdr:nvSpPr>
            <xdr:cNvPr id="3477" name="Group Box 405" hidden="1">
              <a:extLst>
                <a:ext uri="{63B3BB69-23CF-44E3-9099-C40C66FF867C}">
                  <a14:compatExt spid="_x0000_s3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388</xdr:row>
          <xdr:rowOff>66675</xdr:rowOff>
        </xdr:from>
        <xdr:to>
          <xdr:col>7</xdr:col>
          <xdr:colOff>866775</xdr:colOff>
          <xdr:row>388</xdr:row>
          <xdr:rowOff>295275</xdr:rowOff>
        </xdr:to>
        <xdr:sp macro="" textlink="">
          <xdr:nvSpPr>
            <xdr:cNvPr id="3478" name="Option Button 406" hidden="1">
              <a:extLst>
                <a:ext uri="{63B3BB69-23CF-44E3-9099-C40C66FF867C}">
                  <a14:compatExt spid="_x0000_s3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388</xdr:row>
          <xdr:rowOff>57150</xdr:rowOff>
        </xdr:from>
        <xdr:to>
          <xdr:col>8</xdr:col>
          <xdr:colOff>885825</xdr:colOff>
          <xdr:row>388</xdr:row>
          <xdr:rowOff>276225</xdr:rowOff>
        </xdr:to>
        <xdr:sp macro="" textlink="">
          <xdr:nvSpPr>
            <xdr:cNvPr id="3479" name="Option Button 407" hidden="1">
              <a:extLst>
                <a:ext uri="{63B3BB69-23CF-44E3-9099-C40C66FF867C}">
                  <a14:compatExt spid="_x0000_s3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388</xdr:row>
          <xdr:rowOff>57150</xdr:rowOff>
        </xdr:from>
        <xdr:to>
          <xdr:col>9</xdr:col>
          <xdr:colOff>866775</xdr:colOff>
          <xdr:row>388</xdr:row>
          <xdr:rowOff>276225</xdr:rowOff>
        </xdr:to>
        <xdr:sp macro="" textlink="">
          <xdr:nvSpPr>
            <xdr:cNvPr id="3480" name="Option Button 408" hidden="1">
              <a:extLst>
                <a:ext uri="{63B3BB69-23CF-44E3-9099-C40C66FF867C}">
                  <a14:compatExt spid="_x0000_s3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388</xdr:row>
          <xdr:rowOff>9525</xdr:rowOff>
        </xdr:from>
        <xdr:to>
          <xdr:col>9</xdr:col>
          <xdr:colOff>1123950</xdr:colOff>
          <xdr:row>388</xdr:row>
          <xdr:rowOff>314325</xdr:rowOff>
        </xdr:to>
        <xdr:sp macro="" textlink="">
          <xdr:nvSpPr>
            <xdr:cNvPr id="3481" name="Group Box 409" hidden="1">
              <a:extLst>
                <a:ext uri="{63B3BB69-23CF-44E3-9099-C40C66FF867C}">
                  <a14:compatExt spid="_x0000_s3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389</xdr:row>
          <xdr:rowOff>66675</xdr:rowOff>
        </xdr:from>
        <xdr:to>
          <xdr:col>7</xdr:col>
          <xdr:colOff>866775</xdr:colOff>
          <xdr:row>389</xdr:row>
          <xdr:rowOff>295275</xdr:rowOff>
        </xdr:to>
        <xdr:sp macro="" textlink="">
          <xdr:nvSpPr>
            <xdr:cNvPr id="3482" name="Option Button 410" hidden="1">
              <a:extLst>
                <a:ext uri="{63B3BB69-23CF-44E3-9099-C40C66FF867C}">
                  <a14:compatExt spid="_x0000_s3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389</xdr:row>
          <xdr:rowOff>57150</xdr:rowOff>
        </xdr:from>
        <xdr:to>
          <xdr:col>8</xdr:col>
          <xdr:colOff>885825</xdr:colOff>
          <xdr:row>389</xdr:row>
          <xdr:rowOff>276225</xdr:rowOff>
        </xdr:to>
        <xdr:sp macro="" textlink="">
          <xdr:nvSpPr>
            <xdr:cNvPr id="3483" name="Option Button 411" hidden="1">
              <a:extLst>
                <a:ext uri="{63B3BB69-23CF-44E3-9099-C40C66FF867C}">
                  <a14:compatExt spid="_x0000_s3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389</xdr:row>
          <xdr:rowOff>57150</xdr:rowOff>
        </xdr:from>
        <xdr:to>
          <xdr:col>9</xdr:col>
          <xdr:colOff>866775</xdr:colOff>
          <xdr:row>389</xdr:row>
          <xdr:rowOff>276225</xdr:rowOff>
        </xdr:to>
        <xdr:sp macro="" textlink="">
          <xdr:nvSpPr>
            <xdr:cNvPr id="3484" name="Option Button 412" hidden="1">
              <a:extLst>
                <a:ext uri="{63B3BB69-23CF-44E3-9099-C40C66FF867C}">
                  <a14:compatExt spid="_x0000_s3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389</xdr:row>
          <xdr:rowOff>9525</xdr:rowOff>
        </xdr:from>
        <xdr:to>
          <xdr:col>9</xdr:col>
          <xdr:colOff>1123950</xdr:colOff>
          <xdr:row>389</xdr:row>
          <xdr:rowOff>314325</xdr:rowOff>
        </xdr:to>
        <xdr:sp macro="" textlink="">
          <xdr:nvSpPr>
            <xdr:cNvPr id="3485" name="Group Box 413" hidden="1">
              <a:extLst>
                <a:ext uri="{63B3BB69-23CF-44E3-9099-C40C66FF867C}">
                  <a14:compatExt spid="_x0000_s3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390</xdr:row>
          <xdr:rowOff>66675</xdr:rowOff>
        </xdr:from>
        <xdr:to>
          <xdr:col>7</xdr:col>
          <xdr:colOff>866775</xdr:colOff>
          <xdr:row>390</xdr:row>
          <xdr:rowOff>295275</xdr:rowOff>
        </xdr:to>
        <xdr:sp macro="" textlink="">
          <xdr:nvSpPr>
            <xdr:cNvPr id="3486" name="Option Button 414" hidden="1">
              <a:extLst>
                <a:ext uri="{63B3BB69-23CF-44E3-9099-C40C66FF867C}">
                  <a14:compatExt spid="_x0000_s3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390</xdr:row>
          <xdr:rowOff>57150</xdr:rowOff>
        </xdr:from>
        <xdr:to>
          <xdr:col>8</xdr:col>
          <xdr:colOff>885825</xdr:colOff>
          <xdr:row>390</xdr:row>
          <xdr:rowOff>276225</xdr:rowOff>
        </xdr:to>
        <xdr:sp macro="" textlink="">
          <xdr:nvSpPr>
            <xdr:cNvPr id="3487" name="Option Button 415" hidden="1">
              <a:extLst>
                <a:ext uri="{63B3BB69-23CF-44E3-9099-C40C66FF867C}">
                  <a14:compatExt spid="_x0000_s3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390</xdr:row>
          <xdr:rowOff>57150</xdr:rowOff>
        </xdr:from>
        <xdr:to>
          <xdr:col>9</xdr:col>
          <xdr:colOff>866775</xdr:colOff>
          <xdr:row>390</xdr:row>
          <xdr:rowOff>276225</xdr:rowOff>
        </xdr:to>
        <xdr:sp macro="" textlink="">
          <xdr:nvSpPr>
            <xdr:cNvPr id="3488" name="Option Button 416" hidden="1">
              <a:extLst>
                <a:ext uri="{63B3BB69-23CF-44E3-9099-C40C66FF867C}">
                  <a14:compatExt spid="_x0000_s3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390</xdr:row>
          <xdr:rowOff>9525</xdr:rowOff>
        </xdr:from>
        <xdr:to>
          <xdr:col>9</xdr:col>
          <xdr:colOff>1123950</xdr:colOff>
          <xdr:row>390</xdr:row>
          <xdr:rowOff>314325</xdr:rowOff>
        </xdr:to>
        <xdr:sp macro="" textlink="">
          <xdr:nvSpPr>
            <xdr:cNvPr id="3489" name="Group Box 417" hidden="1">
              <a:extLst>
                <a:ext uri="{63B3BB69-23CF-44E3-9099-C40C66FF867C}">
                  <a14:compatExt spid="_x0000_s3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391</xdr:row>
          <xdr:rowOff>66675</xdr:rowOff>
        </xdr:from>
        <xdr:to>
          <xdr:col>7</xdr:col>
          <xdr:colOff>866775</xdr:colOff>
          <xdr:row>391</xdr:row>
          <xdr:rowOff>295275</xdr:rowOff>
        </xdr:to>
        <xdr:sp macro="" textlink="">
          <xdr:nvSpPr>
            <xdr:cNvPr id="3490" name="Option Button 418" hidden="1">
              <a:extLst>
                <a:ext uri="{63B3BB69-23CF-44E3-9099-C40C66FF867C}">
                  <a14:compatExt spid="_x0000_s3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391</xdr:row>
          <xdr:rowOff>57150</xdr:rowOff>
        </xdr:from>
        <xdr:to>
          <xdr:col>8</xdr:col>
          <xdr:colOff>885825</xdr:colOff>
          <xdr:row>391</xdr:row>
          <xdr:rowOff>276225</xdr:rowOff>
        </xdr:to>
        <xdr:sp macro="" textlink="">
          <xdr:nvSpPr>
            <xdr:cNvPr id="3491" name="Option Button 419" hidden="1">
              <a:extLst>
                <a:ext uri="{63B3BB69-23CF-44E3-9099-C40C66FF867C}">
                  <a14:compatExt spid="_x0000_s3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391</xdr:row>
          <xdr:rowOff>57150</xdr:rowOff>
        </xdr:from>
        <xdr:to>
          <xdr:col>9</xdr:col>
          <xdr:colOff>866775</xdr:colOff>
          <xdr:row>391</xdr:row>
          <xdr:rowOff>276225</xdr:rowOff>
        </xdr:to>
        <xdr:sp macro="" textlink="">
          <xdr:nvSpPr>
            <xdr:cNvPr id="3492" name="Option Button 420" hidden="1">
              <a:extLst>
                <a:ext uri="{63B3BB69-23CF-44E3-9099-C40C66FF867C}">
                  <a14:compatExt spid="_x0000_s3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391</xdr:row>
          <xdr:rowOff>9525</xdr:rowOff>
        </xdr:from>
        <xdr:to>
          <xdr:col>9</xdr:col>
          <xdr:colOff>1123950</xdr:colOff>
          <xdr:row>391</xdr:row>
          <xdr:rowOff>314325</xdr:rowOff>
        </xdr:to>
        <xdr:sp macro="" textlink="">
          <xdr:nvSpPr>
            <xdr:cNvPr id="3493" name="Group Box 421" hidden="1">
              <a:extLst>
                <a:ext uri="{63B3BB69-23CF-44E3-9099-C40C66FF867C}">
                  <a14:compatExt spid="_x0000_s3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392</xdr:row>
          <xdr:rowOff>66675</xdr:rowOff>
        </xdr:from>
        <xdr:to>
          <xdr:col>7</xdr:col>
          <xdr:colOff>866775</xdr:colOff>
          <xdr:row>392</xdr:row>
          <xdr:rowOff>295275</xdr:rowOff>
        </xdr:to>
        <xdr:sp macro="" textlink="">
          <xdr:nvSpPr>
            <xdr:cNvPr id="3494" name="Option Button 422" hidden="1">
              <a:extLst>
                <a:ext uri="{63B3BB69-23CF-44E3-9099-C40C66FF867C}">
                  <a14:compatExt spid="_x0000_s3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392</xdr:row>
          <xdr:rowOff>57150</xdr:rowOff>
        </xdr:from>
        <xdr:to>
          <xdr:col>8</xdr:col>
          <xdr:colOff>885825</xdr:colOff>
          <xdr:row>392</xdr:row>
          <xdr:rowOff>276225</xdr:rowOff>
        </xdr:to>
        <xdr:sp macro="" textlink="">
          <xdr:nvSpPr>
            <xdr:cNvPr id="3495" name="Option Button 423" hidden="1">
              <a:extLst>
                <a:ext uri="{63B3BB69-23CF-44E3-9099-C40C66FF867C}">
                  <a14:compatExt spid="_x0000_s3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392</xdr:row>
          <xdr:rowOff>57150</xdr:rowOff>
        </xdr:from>
        <xdr:to>
          <xdr:col>9</xdr:col>
          <xdr:colOff>866775</xdr:colOff>
          <xdr:row>392</xdr:row>
          <xdr:rowOff>276225</xdr:rowOff>
        </xdr:to>
        <xdr:sp macro="" textlink="">
          <xdr:nvSpPr>
            <xdr:cNvPr id="3496" name="Option Button 424" hidden="1">
              <a:extLst>
                <a:ext uri="{63B3BB69-23CF-44E3-9099-C40C66FF867C}">
                  <a14:compatExt spid="_x0000_s3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392</xdr:row>
          <xdr:rowOff>9525</xdr:rowOff>
        </xdr:from>
        <xdr:to>
          <xdr:col>9</xdr:col>
          <xdr:colOff>1123950</xdr:colOff>
          <xdr:row>392</xdr:row>
          <xdr:rowOff>314325</xdr:rowOff>
        </xdr:to>
        <xdr:sp macro="" textlink="">
          <xdr:nvSpPr>
            <xdr:cNvPr id="3497" name="Group Box 425" hidden="1">
              <a:extLst>
                <a:ext uri="{63B3BB69-23CF-44E3-9099-C40C66FF867C}">
                  <a14:compatExt spid="_x0000_s3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394</xdr:row>
          <xdr:rowOff>66675</xdr:rowOff>
        </xdr:from>
        <xdr:to>
          <xdr:col>7</xdr:col>
          <xdr:colOff>866775</xdr:colOff>
          <xdr:row>394</xdr:row>
          <xdr:rowOff>295275</xdr:rowOff>
        </xdr:to>
        <xdr:sp macro="" textlink="">
          <xdr:nvSpPr>
            <xdr:cNvPr id="3498" name="Option Button 426" hidden="1">
              <a:extLst>
                <a:ext uri="{63B3BB69-23CF-44E3-9099-C40C66FF867C}">
                  <a14:compatExt spid="_x0000_s3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394</xdr:row>
          <xdr:rowOff>57150</xdr:rowOff>
        </xdr:from>
        <xdr:to>
          <xdr:col>8</xdr:col>
          <xdr:colOff>885825</xdr:colOff>
          <xdr:row>394</xdr:row>
          <xdr:rowOff>276225</xdr:rowOff>
        </xdr:to>
        <xdr:sp macro="" textlink="">
          <xdr:nvSpPr>
            <xdr:cNvPr id="3499" name="Option Button 427" hidden="1">
              <a:extLst>
                <a:ext uri="{63B3BB69-23CF-44E3-9099-C40C66FF867C}">
                  <a14:compatExt spid="_x0000_s3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394</xdr:row>
          <xdr:rowOff>57150</xdr:rowOff>
        </xdr:from>
        <xdr:to>
          <xdr:col>9</xdr:col>
          <xdr:colOff>866775</xdr:colOff>
          <xdr:row>394</xdr:row>
          <xdr:rowOff>276225</xdr:rowOff>
        </xdr:to>
        <xdr:sp macro="" textlink="">
          <xdr:nvSpPr>
            <xdr:cNvPr id="3500" name="Option Button 428" hidden="1">
              <a:extLst>
                <a:ext uri="{63B3BB69-23CF-44E3-9099-C40C66FF867C}">
                  <a14:compatExt spid="_x0000_s3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394</xdr:row>
          <xdr:rowOff>9525</xdr:rowOff>
        </xdr:from>
        <xdr:to>
          <xdr:col>9</xdr:col>
          <xdr:colOff>1123950</xdr:colOff>
          <xdr:row>394</xdr:row>
          <xdr:rowOff>314325</xdr:rowOff>
        </xdr:to>
        <xdr:sp macro="" textlink="">
          <xdr:nvSpPr>
            <xdr:cNvPr id="3501" name="Group Box 429" hidden="1">
              <a:extLst>
                <a:ext uri="{63B3BB69-23CF-44E3-9099-C40C66FF867C}">
                  <a14:compatExt spid="_x0000_s3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396</xdr:row>
          <xdr:rowOff>66675</xdr:rowOff>
        </xdr:from>
        <xdr:to>
          <xdr:col>7</xdr:col>
          <xdr:colOff>866775</xdr:colOff>
          <xdr:row>396</xdr:row>
          <xdr:rowOff>295275</xdr:rowOff>
        </xdr:to>
        <xdr:sp macro="" textlink="">
          <xdr:nvSpPr>
            <xdr:cNvPr id="3502" name="Option Button 430" hidden="1">
              <a:extLst>
                <a:ext uri="{63B3BB69-23CF-44E3-9099-C40C66FF867C}">
                  <a14:compatExt spid="_x0000_s3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396</xdr:row>
          <xdr:rowOff>57150</xdr:rowOff>
        </xdr:from>
        <xdr:to>
          <xdr:col>8</xdr:col>
          <xdr:colOff>885825</xdr:colOff>
          <xdr:row>396</xdr:row>
          <xdr:rowOff>276225</xdr:rowOff>
        </xdr:to>
        <xdr:sp macro="" textlink="">
          <xdr:nvSpPr>
            <xdr:cNvPr id="3503" name="Option Button 431" hidden="1">
              <a:extLst>
                <a:ext uri="{63B3BB69-23CF-44E3-9099-C40C66FF867C}">
                  <a14:compatExt spid="_x0000_s3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396</xdr:row>
          <xdr:rowOff>57150</xdr:rowOff>
        </xdr:from>
        <xdr:to>
          <xdr:col>9</xdr:col>
          <xdr:colOff>866775</xdr:colOff>
          <xdr:row>396</xdr:row>
          <xdr:rowOff>276225</xdr:rowOff>
        </xdr:to>
        <xdr:sp macro="" textlink="">
          <xdr:nvSpPr>
            <xdr:cNvPr id="3504" name="Option Button 432" hidden="1">
              <a:extLst>
                <a:ext uri="{63B3BB69-23CF-44E3-9099-C40C66FF867C}">
                  <a14:compatExt spid="_x0000_s3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396</xdr:row>
          <xdr:rowOff>9525</xdr:rowOff>
        </xdr:from>
        <xdr:to>
          <xdr:col>9</xdr:col>
          <xdr:colOff>1123950</xdr:colOff>
          <xdr:row>396</xdr:row>
          <xdr:rowOff>314325</xdr:rowOff>
        </xdr:to>
        <xdr:sp macro="" textlink="">
          <xdr:nvSpPr>
            <xdr:cNvPr id="3505" name="Group Box 433" hidden="1">
              <a:extLst>
                <a:ext uri="{63B3BB69-23CF-44E3-9099-C40C66FF867C}">
                  <a14:compatExt spid="_x0000_s3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393</xdr:row>
          <xdr:rowOff>66675</xdr:rowOff>
        </xdr:from>
        <xdr:to>
          <xdr:col>7</xdr:col>
          <xdr:colOff>866775</xdr:colOff>
          <xdr:row>393</xdr:row>
          <xdr:rowOff>295275</xdr:rowOff>
        </xdr:to>
        <xdr:sp macro="" textlink="">
          <xdr:nvSpPr>
            <xdr:cNvPr id="3506" name="Option Button 434" hidden="1">
              <a:extLst>
                <a:ext uri="{63B3BB69-23CF-44E3-9099-C40C66FF867C}">
                  <a14:compatExt spid="_x0000_s3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393</xdr:row>
          <xdr:rowOff>57150</xdr:rowOff>
        </xdr:from>
        <xdr:to>
          <xdr:col>8</xdr:col>
          <xdr:colOff>885825</xdr:colOff>
          <xdr:row>393</xdr:row>
          <xdr:rowOff>276225</xdr:rowOff>
        </xdr:to>
        <xdr:sp macro="" textlink="">
          <xdr:nvSpPr>
            <xdr:cNvPr id="3507" name="Option Button 435" hidden="1">
              <a:extLst>
                <a:ext uri="{63B3BB69-23CF-44E3-9099-C40C66FF867C}">
                  <a14:compatExt spid="_x0000_s3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393</xdr:row>
          <xdr:rowOff>57150</xdr:rowOff>
        </xdr:from>
        <xdr:to>
          <xdr:col>9</xdr:col>
          <xdr:colOff>866775</xdr:colOff>
          <xdr:row>393</xdr:row>
          <xdr:rowOff>276225</xdr:rowOff>
        </xdr:to>
        <xdr:sp macro="" textlink="">
          <xdr:nvSpPr>
            <xdr:cNvPr id="3508" name="Option Button 436" hidden="1">
              <a:extLst>
                <a:ext uri="{63B3BB69-23CF-44E3-9099-C40C66FF867C}">
                  <a14:compatExt spid="_x0000_s3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393</xdr:row>
          <xdr:rowOff>9525</xdr:rowOff>
        </xdr:from>
        <xdr:to>
          <xdr:col>9</xdr:col>
          <xdr:colOff>1123950</xdr:colOff>
          <xdr:row>393</xdr:row>
          <xdr:rowOff>314325</xdr:rowOff>
        </xdr:to>
        <xdr:sp macro="" textlink="">
          <xdr:nvSpPr>
            <xdr:cNvPr id="3509" name="Group Box 437" hidden="1">
              <a:extLst>
                <a:ext uri="{63B3BB69-23CF-44E3-9099-C40C66FF867C}">
                  <a14:compatExt spid="_x0000_s3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395</xdr:row>
          <xdr:rowOff>57150</xdr:rowOff>
        </xdr:from>
        <xdr:to>
          <xdr:col>7</xdr:col>
          <xdr:colOff>866775</xdr:colOff>
          <xdr:row>395</xdr:row>
          <xdr:rowOff>276225</xdr:rowOff>
        </xdr:to>
        <xdr:sp macro="" textlink="">
          <xdr:nvSpPr>
            <xdr:cNvPr id="3510" name="Option Button 438" hidden="1">
              <a:extLst>
                <a:ext uri="{63B3BB69-23CF-44E3-9099-C40C66FF867C}">
                  <a14:compatExt spid="_x0000_s3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395</xdr:row>
          <xdr:rowOff>47625</xdr:rowOff>
        </xdr:from>
        <xdr:to>
          <xdr:col>8</xdr:col>
          <xdr:colOff>885825</xdr:colOff>
          <xdr:row>395</xdr:row>
          <xdr:rowOff>266700</xdr:rowOff>
        </xdr:to>
        <xdr:sp macro="" textlink="">
          <xdr:nvSpPr>
            <xdr:cNvPr id="3511" name="Option Button 439" hidden="1">
              <a:extLst>
                <a:ext uri="{63B3BB69-23CF-44E3-9099-C40C66FF867C}">
                  <a14:compatExt spid="_x0000_s3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395</xdr:row>
          <xdr:rowOff>47625</xdr:rowOff>
        </xdr:from>
        <xdr:to>
          <xdr:col>9</xdr:col>
          <xdr:colOff>866775</xdr:colOff>
          <xdr:row>395</xdr:row>
          <xdr:rowOff>266700</xdr:rowOff>
        </xdr:to>
        <xdr:sp macro="" textlink="">
          <xdr:nvSpPr>
            <xdr:cNvPr id="3512" name="Option Button 440" hidden="1">
              <a:extLst>
                <a:ext uri="{63B3BB69-23CF-44E3-9099-C40C66FF867C}">
                  <a14:compatExt spid="_x0000_s3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395</xdr:row>
          <xdr:rowOff>0</xdr:rowOff>
        </xdr:from>
        <xdr:to>
          <xdr:col>9</xdr:col>
          <xdr:colOff>1123950</xdr:colOff>
          <xdr:row>395</xdr:row>
          <xdr:rowOff>304800</xdr:rowOff>
        </xdr:to>
        <xdr:sp macro="" textlink="">
          <xdr:nvSpPr>
            <xdr:cNvPr id="3513" name="Group Box 441" hidden="1">
              <a:extLst>
                <a:ext uri="{63B3BB69-23CF-44E3-9099-C40C66FF867C}">
                  <a14:compatExt spid="_x0000_s3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399</xdr:row>
          <xdr:rowOff>57150</xdr:rowOff>
        </xdr:from>
        <xdr:to>
          <xdr:col>7</xdr:col>
          <xdr:colOff>866775</xdr:colOff>
          <xdr:row>399</xdr:row>
          <xdr:rowOff>276225</xdr:rowOff>
        </xdr:to>
        <xdr:sp macro="" textlink="">
          <xdr:nvSpPr>
            <xdr:cNvPr id="3514" name="Option Button 442" hidden="1">
              <a:extLst>
                <a:ext uri="{63B3BB69-23CF-44E3-9099-C40C66FF867C}">
                  <a14:compatExt spid="_x0000_s35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399</xdr:row>
          <xdr:rowOff>47625</xdr:rowOff>
        </xdr:from>
        <xdr:to>
          <xdr:col>8</xdr:col>
          <xdr:colOff>885825</xdr:colOff>
          <xdr:row>399</xdr:row>
          <xdr:rowOff>266700</xdr:rowOff>
        </xdr:to>
        <xdr:sp macro="" textlink="">
          <xdr:nvSpPr>
            <xdr:cNvPr id="3515" name="Option Button 443" hidden="1">
              <a:extLst>
                <a:ext uri="{63B3BB69-23CF-44E3-9099-C40C66FF867C}">
                  <a14:compatExt spid="_x0000_s35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399</xdr:row>
          <xdr:rowOff>47625</xdr:rowOff>
        </xdr:from>
        <xdr:to>
          <xdr:col>9</xdr:col>
          <xdr:colOff>866775</xdr:colOff>
          <xdr:row>399</xdr:row>
          <xdr:rowOff>266700</xdr:rowOff>
        </xdr:to>
        <xdr:sp macro="" textlink="">
          <xdr:nvSpPr>
            <xdr:cNvPr id="3516" name="Option Button 444" hidden="1">
              <a:extLst>
                <a:ext uri="{63B3BB69-23CF-44E3-9099-C40C66FF867C}">
                  <a14:compatExt spid="_x0000_s35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399</xdr:row>
          <xdr:rowOff>0</xdr:rowOff>
        </xdr:from>
        <xdr:to>
          <xdr:col>9</xdr:col>
          <xdr:colOff>1123950</xdr:colOff>
          <xdr:row>399</xdr:row>
          <xdr:rowOff>304800</xdr:rowOff>
        </xdr:to>
        <xdr:sp macro="" textlink="">
          <xdr:nvSpPr>
            <xdr:cNvPr id="3517" name="Group Box 445" hidden="1">
              <a:extLst>
                <a:ext uri="{63B3BB69-23CF-44E3-9099-C40C66FF867C}">
                  <a14:compatExt spid="_x0000_s3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400</xdr:row>
          <xdr:rowOff>66675</xdr:rowOff>
        </xdr:from>
        <xdr:to>
          <xdr:col>7</xdr:col>
          <xdr:colOff>866775</xdr:colOff>
          <xdr:row>400</xdr:row>
          <xdr:rowOff>295275</xdr:rowOff>
        </xdr:to>
        <xdr:sp macro="" textlink="">
          <xdr:nvSpPr>
            <xdr:cNvPr id="3518" name="Option Button 446" hidden="1">
              <a:extLst>
                <a:ext uri="{63B3BB69-23CF-44E3-9099-C40C66FF867C}">
                  <a14:compatExt spid="_x0000_s3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400</xdr:row>
          <xdr:rowOff>57150</xdr:rowOff>
        </xdr:from>
        <xdr:to>
          <xdr:col>8</xdr:col>
          <xdr:colOff>885825</xdr:colOff>
          <xdr:row>400</xdr:row>
          <xdr:rowOff>276225</xdr:rowOff>
        </xdr:to>
        <xdr:sp macro="" textlink="">
          <xdr:nvSpPr>
            <xdr:cNvPr id="3519" name="Option Button 447" hidden="1">
              <a:extLst>
                <a:ext uri="{63B3BB69-23CF-44E3-9099-C40C66FF867C}">
                  <a14:compatExt spid="_x0000_s35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400</xdr:row>
          <xdr:rowOff>57150</xdr:rowOff>
        </xdr:from>
        <xdr:to>
          <xdr:col>9</xdr:col>
          <xdr:colOff>866775</xdr:colOff>
          <xdr:row>400</xdr:row>
          <xdr:rowOff>276225</xdr:rowOff>
        </xdr:to>
        <xdr:sp macro="" textlink="">
          <xdr:nvSpPr>
            <xdr:cNvPr id="3520" name="Option Button 448" hidden="1">
              <a:extLst>
                <a:ext uri="{63B3BB69-23CF-44E3-9099-C40C66FF867C}">
                  <a14:compatExt spid="_x0000_s35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400</xdr:row>
          <xdr:rowOff>9525</xdr:rowOff>
        </xdr:from>
        <xdr:to>
          <xdr:col>9</xdr:col>
          <xdr:colOff>1123950</xdr:colOff>
          <xdr:row>400</xdr:row>
          <xdr:rowOff>314325</xdr:rowOff>
        </xdr:to>
        <xdr:sp macro="" textlink="">
          <xdr:nvSpPr>
            <xdr:cNvPr id="3521" name="Group Box 449" hidden="1">
              <a:extLst>
                <a:ext uri="{63B3BB69-23CF-44E3-9099-C40C66FF867C}">
                  <a14:compatExt spid="_x0000_s35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401</xdr:row>
          <xdr:rowOff>66675</xdr:rowOff>
        </xdr:from>
        <xdr:to>
          <xdr:col>7</xdr:col>
          <xdr:colOff>866775</xdr:colOff>
          <xdr:row>401</xdr:row>
          <xdr:rowOff>295275</xdr:rowOff>
        </xdr:to>
        <xdr:sp macro="" textlink="">
          <xdr:nvSpPr>
            <xdr:cNvPr id="3522" name="Option Button 450" hidden="1">
              <a:extLst>
                <a:ext uri="{63B3BB69-23CF-44E3-9099-C40C66FF867C}">
                  <a14:compatExt spid="_x0000_s35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401</xdr:row>
          <xdr:rowOff>57150</xdr:rowOff>
        </xdr:from>
        <xdr:to>
          <xdr:col>8</xdr:col>
          <xdr:colOff>885825</xdr:colOff>
          <xdr:row>401</xdr:row>
          <xdr:rowOff>276225</xdr:rowOff>
        </xdr:to>
        <xdr:sp macro="" textlink="">
          <xdr:nvSpPr>
            <xdr:cNvPr id="3523" name="Option Button 451" hidden="1">
              <a:extLst>
                <a:ext uri="{63B3BB69-23CF-44E3-9099-C40C66FF867C}">
                  <a14:compatExt spid="_x0000_s35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401</xdr:row>
          <xdr:rowOff>57150</xdr:rowOff>
        </xdr:from>
        <xdr:to>
          <xdr:col>9</xdr:col>
          <xdr:colOff>866775</xdr:colOff>
          <xdr:row>401</xdr:row>
          <xdr:rowOff>276225</xdr:rowOff>
        </xdr:to>
        <xdr:sp macro="" textlink="">
          <xdr:nvSpPr>
            <xdr:cNvPr id="3524" name="Option Button 452" hidden="1">
              <a:extLst>
                <a:ext uri="{63B3BB69-23CF-44E3-9099-C40C66FF867C}">
                  <a14:compatExt spid="_x0000_s35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401</xdr:row>
          <xdr:rowOff>9525</xdr:rowOff>
        </xdr:from>
        <xdr:to>
          <xdr:col>9</xdr:col>
          <xdr:colOff>1123950</xdr:colOff>
          <xdr:row>401</xdr:row>
          <xdr:rowOff>314325</xdr:rowOff>
        </xdr:to>
        <xdr:sp macro="" textlink="">
          <xdr:nvSpPr>
            <xdr:cNvPr id="3525" name="Group Box 453" hidden="1">
              <a:extLst>
                <a:ext uri="{63B3BB69-23CF-44E3-9099-C40C66FF867C}">
                  <a14:compatExt spid="_x0000_s35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402</xdr:row>
          <xdr:rowOff>66675</xdr:rowOff>
        </xdr:from>
        <xdr:to>
          <xdr:col>7</xdr:col>
          <xdr:colOff>866775</xdr:colOff>
          <xdr:row>402</xdr:row>
          <xdr:rowOff>295275</xdr:rowOff>
        </xdr:to>
        <xdr:sp macro="" textlink="">
          <xdr:nvSpPr>
            <xdr:cNvPr id="3526" name="Option Button 454" hidden="1">
              <a:extLst>
                <a:ext uri="{63B3BB69-23CF-44E3-9099-C40C66FF867C}">
                  <a14:compatExt spid="_x0000_s35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402</xdr:row>
          <xdr:rowOff>57150</xdr:rowOff>
        </xdr:from>
        <xdr:to>
          <xdr:col>8</xdr:col>
          <xdr:colOff>885825</xdr:colOff>
          <xdr:row>402</xdr:row>
          <xdr:rowOff>276225</xdr:rowOff>
        </xdr:to>
        <xdr:sp macro="" textlink="">
          <xdr:nvSpPr>
            <xdr:cNvPr id="3527" name="Option Button 455" hidden="1">
              <a:extLst>
                <a:ext uri="{63B3BB69-23CF-44E3-9099-C40C66FF867C}">
                  <a14:compatExt spid="_x0000_s35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402</xdr:row>
          <xdr:rowOff>57150</xdr:rowOff>
        </xdr:from>
        <xdr:to>
          <xdr:col>9</xdr:col>
          <xdr:colOff>866775</xdr:colOff>
          <xdr:row>402</xdr:row>
          <xdr:rowOff>276225</xdr:rowOff>
        </xdr:to>
        <xdr:sp macro="" textlink="">
          <xdr:nvSpPr>
            <xdr:cNvPr id="3528" name="Option Button 456" hidden="1">
              <a:extLst>
                <a:ext uri="{63B3BB69-23CF-44E3-9099-C40C66FF867C}">
                  <a14:compatExt spid="_x0000_s35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402</xdr:row>
          <xdr:rowOff>9525</xdr:rowOff>
        </xdr:from>
        <xdr:to>
          <xdr:col>9</xdr:col>
          <xdr:colOff>1123950</xdr:colOff>
          <xdr:row>402</xdr:row>
          <xdr:rowOff>314325</xdr:rowOff>
        </xdr:to>
        <xdr:sp macro="" textlink="">
          <xdr:nvSpPr>
            <xdr:cNvPr id="3529" name="Group Box 457" hidden="1">
              <a:extLst>
                <a:ext uri="{63B3BB69-23CF-44E3-9099-C40C66FF867C}">
                  <a14:compatExt spid="_x0000_s3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403</xdr:row>
          <xdr:rowOff>66675</xdr:rowOff>
        </xdr:from>
        <xdr:to>
          <xdr:col>7</xdr:col>
          <xdr:colOff>866775</xdr:colOff>
          <xdr:row>403</xdr:row>
          <xdr:rowOff>295275</xdr:rowOff>
        </xdr:to>
        <xdr:sp macro="" textlink="">
          <xdr:nvSpPr>
            <xdr:cNvPr id="3530" name="Option Button 458" hidden="1">
              <a:extLst>
                <a:ext uri="{63B3BB69-23CF-44E3-9099-C40C66FF867C}">
                  <a14:compatExt spid="_x0000_s3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403</xdr:row>
          <xdr:rowOff>57150</xdr:rowOff>
        </xdr:from>
        <xdr:to>
          <xdr:col>8</xdr:col>
          <xdr:colOff>885825</xdr:colOff>
          <xdr:row>403</xdr:row>
          <xdr:rowOff>276225</xdr:rowOff>
        </xdr:to>
        <xdr:sp macro="" textlink="">
          <xdr:nvSpPr>
            <xdr:cNvPr id="3531" name="Option Button 459" hidden="1">
              <a:extLst>
                <a:ext uri="{63B3BB69-23CF-44E3-9099-C40C66FF867C}">
                  <a14:compatExt spid="_x0000_s3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403</xdr:row>
          <xdr:rowOff>57150</xdr:rowOff>
        </xdr:from>
        <xdr:to>
          <xdr:col>9</xdr:col>
          <xdr:colOff>866775</xdr:colOff>
          <xdr:row>403</xdr:row>
          <xdr:rowOff>276225</xdr:rowOff>
        </xdr:to>
        <xdr:sp macro="" textlink="">
          <xdr:nvSpPr>
            <xdr:cNvPr id="3532" name="Option Button 460" hidden="1">
              <a:extLst>
                <a:ext uri="{63B3BB69-23CF-44E3-9099-C40C66FF867C}">
                  <a14:compatExt spid="_x0000_s3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403</xdr:row>
          <xdr:rowOff>9525</xdr:rowOff>
        </xdr:from>
        <xdr:to>
          <xdr:col>9</xdr:col>
          <xdr:colOff>1123950</xdr:colOff>
          <xdr:row>403</xdr:row>
          <xdr:rowOff>314325</xdr:rowOff>
        </xdr:to>
        <xdr:sp macro="" textlink="">
          <xdr:nvSpPr>
            <xdr:cNvPr id="3533" name="Group Box 461" hidden="1">
              <a:extLst>
                <a:ext uri="{63B3BB69-23CF-44E3-9099-C40C66FF867C}">
                  <a14:compatExt spid="_x0000_s3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404</xdr:row>
          <xdr:rowOff>66675</xdr:rowOff>
        </xdr:from>
        <xdr:to>
          <xdr:col>7</xdr:col>
          <xdr:colOff>866775</xdr:colOff>
          <xdr:row>404</xdr:row>
          <xdr:rowOff>295275</xdr:rowOff>
        </xdr:to>
        <xdr:sp macro="" textlink="">
          <xdr:nvSpPr>
            <xdr:cNvPr id="3534" name="Option Button 462" hidden="1">
              <a:extLst>
                <a:ext uri="{63B3BB69-23CF-44E3-9099-C40C66FF867C}">
                  <a14:compatExt spid="_x0000_s3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404</xdr:row>
          <xdr:rowOff>57150</xdr:rowOff>
        </xdr:from>
        <xdr:to>
          <xdr:col>8</xdr:col>
          <xdr:colOff>885825</xdr:colOff>
          <xdr:row>404</xdr:row>
          <xdr:rowOff>276225</xdr:rowOff>
        </xdr:to>
        <xdr:sp macro="" textlink="">
          <xdr:nvSpPr>
            <xdr:cNvPr id="3535" name="Option Button 463" hidden="1">
              <a:extLst>
                <a:ext uri="{63B3BB69-23CF-44E3-9099-C40C66FF867C}">
                  <a14:compatExt spid="_x0000_s3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404</xdr:row>
          <xdr:rowOff>57150</xdr:rowOff>
        </xdr:from>
        <xdr:to>
          <xdr:col>9</xdr:col>
          <xdr:colOff>866775</xdr:colOff>
          <xdr:row>404</xdr:row>
          <xdr:rowOff>276225</xdr:rowOff>
        </xdr:to>
        <xdr:sp macro="" textlink="">
          <xdr:nvSpPr>
            <xdr:cNvPr id="3536" name="Option Button 464" hidden="1">
              <a:extLst>
                <a:ext uri="{63B3BB69-23CF-44E3-9099-C40C66FF867C}">
                  <a14:compatExt spid="_x0000_s3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404</xdr:row>
          <xdr:rowOff>9525</xdr:rowOff>
        </xdr:from>
        <xdr:to>
          <xdr:col>9</xdr:col>
          <xdr:colOff>1123950</xdr:colOff>
          <xdr:row>404</xdr:row>
          <xdr:rowOff>314325</xdr:rowOff>
        </xdr:to>
        <xdr:sp macro="" textlink="">
          <xdr:nvSpPr>
            <xdr:cNvPr id="3537" name="Group Box 465" hidden="1">
              <a:extLst>
                <a:ext uri="{63B3BB69-23CF-44E3-9099-C40C66FF867C}">
                  <a14:compatExt spid="_x0000_s35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406</xdr:row>
          <xdr:rowOff>66675</xdr:rowOff>
        </xdr:from>
        <xdr:to>
          <xdr:col>7</xdr:col>
          <xdr:colOff>866775</xdr:colOff>
          <xdr:row>406</xdr:row>
          <xdr:rowOff>295275</xdr:rowOff>
        </xdr:to>
        <xdr:sp macro="" textlink="">
          <xdr:nvSpPr>
            <xdr:cNvPr id="3538" name="Option Button 466" hidden="1">
              <a:extLst>
                <a:ext uri="{63B3BB69-23CF-44E3-9099-C40C66FF867C}">
                  <a14:compatExt spid="_x0000_s35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406</xdr:row>
          <xdr:rowOff>57150</xdr:rowOff>
        </xdr:from>
        <xdr:to>
          <xdr:col>8</xdr:col>
          <xdr:colOff>885825</xdr:colOff>
          <xdr:row>406</xdr:row>
          <xdr:rowOff>276225</xdr:rowOff>
        </xdr:to>
        <xdr:sp macro="" textlink="">
          <xdr:nvSpPr>
            <xdr:cNvPr id="3539" name="Option Button 467" hidden="1">
              <a:extLst>
                <a:ext uri="{63B3BB69-23CF-44E3-9099-C40C66FF867C}">
                  <a14:compatExt spid="_x0000_s35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406</xdr:row>
          <xdr:rowOff>57150</xdr:rowOff>
        </xdr:from>
        <xdr:to>
          <xdr:col>9</xdr:col>
          <xdr:colOff>866775</xdr:colOff>
          <xdr:row>406</xdr:row>
          <xdr:rowOff>276225</xdr:rowOff>
        </xdr:to>
        <xdr:sp macro="" textlink="">
          <xdr:nvSpPr>
            <xdr:cNvPr id="3540" name="Option Button 468" hidden="1">
              <a:extLst>
                <a:ext uri="{63B3BB69-23CF-44E3-9099-C40C66FF867C}">
                  <a14:compatExt spid="_x0000_s35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406</xdr:row>
          <xdr:rowOff>9525</xdr:rowOff>
        </xdr:from>
        <xdr:to>
          <xdr:col>9</xdr:col>
          <xdr:colOff>1123950</xdr:colOff>
          <xdr:row>406</xdr:row>
          <xdr:rowOff>314325</xdr:rowOff>
        </xdr:to>
        <xdr:sp macro="" textlink="">
          <xdr:nvSpPr>
            <xdr:cNvPr id="3541" name="Group Box 469" hidden="1">
              <a:extLst>
                <a:ext uri="{63B3BB69-23CF-44E3-9099-C40C66FF867C}">
                  <a14:compatExt spid="_x0000_s35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408</xdr:row>
          <xdr:rowOff>66675</xdr:rowOff>
        </xdr:from>
        <xdr:to>
          <xdr:col>7</xdr:col>
          <xdr:colOff>866775</xdr:colOff>
          <xdr:row>408</xdr:row>
          <xdr:rowOff>295275</xdr:rowOff>
        </xdr:to>
        <xdr:sp macro="" textlink="">
          <xdr:nvSpPr>
            <xdr:cNvPr id="3542" name="Option Button 470" hidden="1">
              <a:extLst>
                <a:ext uri="{63B3BB69-23CF-44E3-9099-C40C66FF867C}">
                  <a14:compatExt spid="_x0000_s35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408</xdr:row>
          <xdr:rowOff>57150</xdr:rowOff>
        </xdr:from>
        <xdr:to>
          <xdr:col>8</xdr:col>
          <xdr:colOff>885825</xdr:colOff>
          <xdr:row>408</xdr:row>
          <xdr:rowOff>276225</xdr:rowOff>
        </xdr:to>
        <xdr:sp macro="" textlink="">
          <xdr:nvSpPr>
            <xdr:cNvPr id="3543" name="Option Button 471" hidden="1">
              <a:extLst>
                <a:ext uri="{63B3BB69-23CF-44E3-9099-C40C66FF867C}">
                  <a14:compatExt spid="_x0000_s35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408</xdr:row>
          <xdr:rowOff>57150</xdr:rowOff>
        </xdr:from>
        <xdr:to>
          <xdr:col>9</xdr:col>
          <xdr:colOff>866775</xdr:colOff>
          <xdr:row>408</xdr:row>
          <xdr:rowOff>276225</xdr:rowOff>
        </xdr:to>
        <xdr:sp macro="" textlink="">
          <xdr:nvSpPr>
            <xdr:cNvPr id="3544" name="Option Button 472" hidden="1">
              <a:extLst>
                <a:ext uri="{63B3BB69-23CF-44E3-9099-C40C66FF867C}">
                  <a14:compatExt spid="_x0000_s35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408</xdr:row>
          <xdr:rowOff>9525</xdr:rowOff>
        </xdr:from>
        <xdr:to>
          <xdr:col>9</xdr:col>
          <xdr:colOff>1123950</xdr:colOff>
          <xdr:row>408</xdr:row>
          <xdr:rowOff>314325</xdr:rowOff>
        </xdr:to>
        <xdr:sp macro="" textlink="">
          <xdr:nvSpPr>
            <xdr:cNvPr id="3545" name="Group Box 473" hidden="1">
              <a:extLst>
                <a:ext uri="{63B3BB69-23CF-44E3-9099-C40C66FF867C}">
                  <a14:compatExt spid="_x0000_s35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405</xdr:row>
          <xdr:rowOff>66675</xdr:rowOff>
        </xdr:from>
        <xdr:to>
          <xdr:col>7</xdr:col>
          <xdr:colOff>866775</xdr:colOff>
          <xdr:row>405</xdr:row>
          <xdr:rowOff>295275</xdr:rowOff>
        </xdr:to>
        <xdr:sp macro="" textlink="">
          <xdr:nvSpPr>
            <xdr:cNvPr id="3546" name="Option Button 474" hidden="1">
              <a:extLst>
                <a:ext uri="{63B3BB69-23CF-44E3-9099-C40C66FF867C}">
                  <a14:compatExt spid="_x0000_s35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405</xdr:row>
          <xdr:rowOff>57150</xdr:rowOff>
        </xdr:from>
        <xdr:to>
          <xdr:col>8</xdr:col>
          <xdr:colOff>885825</xdr:colOff>
          <xdr:row>405</xdr:row>
          <xdr:rowOff>276225</xdr:rowOff>
        </xdr:to>
        <xdr:sp macro="" textlink="">
          <xdr:nvSpPr>
            <xdr:cNvPr id="3547" name="Option Button 475" hidden="1">
              <a:extLst>
                <a:ext uri="{63B3BB69-23CF-44E3-9099-C40C66FF867C}">
                  <a14:compatExt spid="_x0000_s35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405</xdr:row>
          <xdr:rowOff>57150</xdr:rowOff>
        </xdr:from>
        <xdr:to>
          <xdr:col>9</xdr:col>
          <xdr:colOff>866775</xdr:colOff>
          <xdr:row>405</xdr:row>
          <xdr:rowOff>276225</xdr:rowOff>
        </xdr:to>
        <xdr:sp macro="" textlink="">
          <xdr:nvSpPr>
            <xdr:cNvPr id="3548" name="Option Button 476" hidden="1">
              <a:extLst>
                <a:ext uri="{63B3BB69-23CF-44E3-9099-C40C66FF867C}">
                  <a14:compatExt spid="_x0000_s35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405</xdr:row>
          <xdr:rowOff>9525</xdr:rowOff>
        </xdr:from>
        <xdr:to>
          <xdr:col>9</xdr:col>
          <xdr:colOff>1123950</xdr:colOff>
          <xdr:row>405</xdr:row>
          <xdr:rowOff>314325</xdr:rowOff>
        </xdr:to>
        <xdr:sp macro="" textlink="">
          <xdr:nvSpPr>
            <xdr:cNvPr id="3549" name="Group Box 477" hidden="1">
              <a:extLst>
                <a:ext uri="{63B3BB69-23CF-44E3-9099-C40C66FF867C}">
                  <a14:compatExt spid="_x0000_s35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407</xdr:row>
          <xdr:rowOff>57150</xdr:rowOff>
        </xdr:from>
        <xdr:to>
          <xdr:col>7</xdr:col>
          <xdr:colOff>866775</xdr:colOff>
          <xdr:row>407</xdr:row>
          <xdr:rowOff>276225</xdr:rowOff>
        </xdr:to>
        <xdr:sp macro="" textlink="">
          <xdr:nvSpPr>
            <xdr:cNvPr id="3550" name="Option Button 478" hidden="1">
              <a:extLst>
                <a:ext uri="{63B3BB69-23CF-44E3-9099-C40C66FF867C}">
                  <a14:compatExt spid="_x0000_s35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407</xdr:row>
          <xdr:rowOff>47625</xdr:rowOff>
        </xdr:from>
        <xdr:to>
          <xdr:col>8</xdr:col>
          <xdr:colOff>885825</xdr:colOff>
          <xdr:row>407</xdr:row>
          <xdr:rowOff>266700</xdr:rowOff>
        </xdr:to>
        <xdr:sp macro="" textlink="">
          <xdr:nvSpPr>
            <xdr:cNvPr id="3551" name="Option Button 479" hidden="1">
              <a:extLst>
                <a:ext uri="{63B3BB69-23CF-44E3-9099-C40C66FF867C}">
                  <a14:compatExt spid="_x0000_s35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407</xdr:row>
          <xdr:rowOff>47625</xdr:rowOff>
        </xdr:from>
        <xdr:to>
          <xdr:col>9</xdr:col>
          <xdr:colOff>866775</xdr:colOff>
          <xdr:row>407</xdr:row>
          <xdr:rowOff>266700</xdr:rowOff>
        </xdr:to>
        <xdr:sp macro="" textlink="">
          <xdr:nvSpPr>
            <xdr:cNvPr id="3552" name="Option Button 480" hidden="1">
              <a:extLst>
                <a:ext uri="{63B3BB69-23CF-44E3-9099-C40C66FF867C}">
                  <a14:compatExt spid="_x0000_s35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407</xdr:row>
          <xdr:rowOff>0</xdr:rowOff>
        </xdr:from>
        <xdr:to>
          <xdr:col>9</xdr:col>
          <xdr:colOff>1123950</xdr:colOff>
          <xdr:row>407</xdr:row>
          <xdr:rowOff>304800</xdr:rowOff>
        </xdr:to>
        <xdr:sp macro="" textlink="">
          <xdr:nvSpPr>
            <xdr:cNvPr id="3553" name="Group Box 481" hidden="1">
              <a:extLst>
                <a:ext uri="{63B3BB69-23CF-44E3-9099-C40C66FF867C}">
                  <a14:compatExt spid="_x0000_s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411</xdr:row>
          <xdr:rowOff>57150</xdr:rowOff>
        </xdr:from>
        <xdr:to>
          <xdr:col>7</xdr:col>
          <xdr:colOff>866775</xdr:colOff>
          <xdr:row>411</xdr:row>
          <xdr:rowOff>276225</xdr:rowOff>
        </xdr:to>
        <xdr:sp macro="" textlink="">
          <xdr:nvSpPr>
            <xdr:cNvPr id="3554" name="Option Button 482" hidden="1">
              <a:extLst>
                <a:ext uri="{63B3BB69-23CF-44E3-9099-C40C66FF867C}">
                  <a14:compatExt spid="_x0000_s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411</xdr:row>
          <xdr:rowOff>47625</xdr:rowOff>
        </xdr:from>
        <xdr:to>
          <xdr:col>8</xdr:col>
          <xdr:colOff>885825</xdr:colOff>
          <xdr:row>411</xdr:row>
          <xdr:rowOff>266700</xdr:rowOff>
        </xdr:to>
        <xdr:sp macro="" textlink="">
          <xdr:nvSpPr>
            <xdr:cNvPr id="3555" name="Option Button 483" hidden="1">
              <a:extLst>
                <a:ext uri="{63B3BB69-23CF-44E3-9099-C40C66FF867C}">
                  <a14:compatExt spid="_x0000_s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411</xdr:row>
          <xdr:rowOff>47625</xdr:rowOff>
        </xdr:from>
        <xdr:to>
          <xdr:col>9</xdr:col>
          <xdr:colOff>866775</xdr:colOff>
          <xdr:row>411</xdr:row>
          <xdr:rowOff>266700</xdr:rowOff>
        </xdr:to>
        <xdr:sp macro="" textlink="">
          <xdr:nvSpPr>
            <xdr:cNvPr id="3556" name="Option Button 484" hidden="1">
              <a:extLst>
                <a:ext uri="{63B3BB69-23CF-44E3-9099-C40C66FF867C}">
                  <a14:compatExt spid="_x0000_s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411</xdr:row>
          <xdr:rowOff>0</xdr:rowOff>
        </xdr:from>
        <xdr:to>
          <xdr:col>9</xdr:col>
          <xdr:colOff>1123950</xdr:colOff>
          <xdr:row>411</xdr:row>
          <xdr:rowOff>304800</xdr:rowOff>
        </xdr:to>
        <xdr:sp macro="" textlink="">
          <xdr:nvSpPr>
            <xdr:cNvPr id="3557" name="Group Box 485" hidden="1">
              <a:extLst>
                <a:ext uri="{63B3BB69-23CF-44E3-9099-C40C66FF867C}">
                  <a14:compatExt spid="_x0000_s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412</xdr:row>
          <xdr:rowOff>66675</xdr:rowOff>
        </xdr:from>
        <xdr:to>
          <xdr:col>7</xdr:col>
          <xdr:colOff>866775</xdr:colOff>
          <xdr:row>412</xdr:row>
          <xdr:rowOff>295275</xdr:rowOff>
        </xdr:to>
        <xdr:sp macro="" textlink="">
          <xdr:nvSpPr>
            <xdr:cNvPr id="3558" name="Option Button 486" hidden="1">
              <a:extLst>
                <a:ext uri="{63B3BB69-23CF-44E3-9099-C40C66FF867C}">
                  <a14:compatExt spid="_x0000_s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412</xdr:row>
          <xdr:rowOff>57150</xdr:rowOff>
        </xdr:from>
        <xdr:to>
          <xdr:col>8</xdr:col>
          <xdr:colOff>885825</xdr:colOff>
          <xdr:row>412</xdr:row>
          <xdr:rowOff>276225</xdr:rowOff>
        </xdr:to>
        <xdr:sp macro="" textlink="">
          <xdr:nvSpPr>
            <xdr:cNvPr id="3559" name="Option Button 487" hidden="1">
              <a:extLst>
                <a:ext uri="{63B3BB69-23CF-44E3-9099-C40C66FF867C}">
                  <a14:compatExt spid="_x0000_s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412</xdr:row>
          <xdr:rowOff>57150</xdr:rowOff>
        </xdr:from>
        <xdr:to>
          <xdr:col>9</xdr:col>
          <xdr:colOff>866775</xdr:colOff>
          <xdr:row>412</xdr:row>
          <xdr:rowOff>276225</xdr:rowOff>
        </xdr:to>
        <xdr:sp macro="" textlink="">
          <xdr:nvSpPr>
            <xdr:cNvPr id="3560" name="Option Button 488" hidden="1">
              <a:extLst>
                <a:ext uri="{63B3BB69-23CF-44E3-9099-C40C66FF867C}">
                  <a14:compatExt spid="_x0000_s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412</xdr:row>
          <xdr:rowOff>9525</xdr:rowOff>
        </xdr:from>
        <xdr:to>
          <xdr:col>9</xdr:col>
          <xdr:colOff>1123950</xdr:colOff>
          <xdr:row>412</xdr:row>
          <xdr:rowOff>314325</xdr:rowOff>
        </xdr:to>
        <xdr:sp macro="" textlink="">
          <xdr:nvSpPr>
            <xdr:cNvPr id="3561" name="Group Box 489" hidden="1">
              <a:extLst>
                <a:ext uri="{63B3BB69-23CF-44E3-9099-C40C66FF867C}">
                  <a14:compatExt spid="_x0000_s35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413</xdr:row>
          <xdr:rowOff>66675</xdr:rowOff>
        </xdr:from>
        <xdr:to>
          <xdr:col>7</xdr:col>
          <xdr:colOff>866775</xdr:colOff>
          <xdr:row>413</xdr:row>
          <xdr:rowOff>295275</xdr:rowOff>
        </xdr:to>
        <xdr:sp macro="" textlink="">
          <xdr:nvSpPr>
            <xdr:cNvPr id="3562" name="Option Button 490" hidden="1">
              <a:extLst>
                <a:ext uri="{63B3BB69-23CF-44E3-9099-C40C66FF867C}">
                  <a14:compatExt spid="_x0000_s35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413</xdr:row>
          <xdr:rowOff>57150</xdr:rowOff>
        </xdr:from>
        <xdr:to>
          <xdr:col>8</xdr:col>
          <xdr:colOff>885825</xdr:colOff>
          <xdr:row>413</xdr:row>
          <xdr:rowOff>276225</xdr:rowOff>
        </xdr:to>
        <xdr:sp macro="" textlink="">
          <xdr:nvSpPr>
            <xdr:cNvPr id="3563" name="Option Button 491" hidden="1">
              <a:extLst>
                <a:ext uri="{63B3BB69-23CF-44E3-9099-C40C66FF867C}">
                  <a14:compatExt spid="_x0000_s35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413</xdr:row>
          <xdr:rowOff>57150</xdr:rowOff>
        </xdr:from>
        <xdr:to>
          <xdr:col>9</xdr:col>
          <xdr:colOff>866775</xdr:colOff>
          <xdr:row>413</xdr:row>
          <xdr:rowOff>276225</xdr:rowOff>
        </xdr:to>
        <xdr:sp macro="" textlink="">
          <xdr:nvSpPr>
            <xdr:cNvPr id="3564" name="Option Button 492" hidden="1">
              <a:extLst>
                <a:ext uri="{63B3BB69-23CF-44E3-9099-C40C66FF867C}">
                  <a14:compatExt spid="_x0000_s35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413</xdr:row>
          <xdr:rowOff>9525</xdr:rowOff>
        </xdr:from>
        <xdr:to>
          <xdr:col>9</xdr:col>
          <xdr:colOff>1123950</xdr:colOff>
          <xdr:row>413</xdr:row>
          <xdr:rowOff>314325</xdr:rowOff>
        </xdr:to>
        <xdr:sp macro="" textlink="">
          <xdr:nvSpPr>
            <xdr:cNvPr id="3565" name="Group Box 493" hidden="1">
              <a:extLst>
                <a:ext uri="{63B3BB69-23CF-44E3-9099-C40C66FF867C}">
                  <a14:compatExt spid="_x0000_s35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414</xdr:row>
          <xdr:rowOff>66675</xdr:rowOff>
        </xdr:from>
        <xdr:to>
          <xdr:col>7</xdr:col>
          <xdr:colOff>866775</xdr:colOff>
          <xdr:row>414</xdr:row>
          <xdr:rowOff>295275</xdr:rowOff>
        </xdr:to>
        <xdr:sp macro="" textlink="">
          <xdr:nvSpPr>
            <xdr:cNvPr id="3566" name="Option Button 494" hidden="1">
              <a:extLst>
                <a:ext uri="{63B3BB69-23CF-44E3-9099-C40C66FF867C}">
                  <a14:compatExt spid="_x0000_s35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414</xdr:row>
          <xdr:rowOff>57150</xdr:rowOff>
        </xdr:from>
        <xdr:to>
          <xdr:col>8</xdr:col>
          <xdr:colOff>885825</xdr:colOff>
          <xdr:row>414</xdr:row>
          <xdr:rowOff>276225</xdr:rowOff>
        </xdr:to>
        <xdr:sp macro="" textlink="">
          <xdr:nvSpPr>
            <xdr:cNvPr id="3567" name="Option Button 495" hidden="1">
              <a:extLst>
                <a:ext uri="{63B3BB69-23CF-44E3-9099-C40C66FF867C}">
                  <a14:compatExt spid="_x0000_s35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414</xdr:row>
          <xdr:rowOff>57150</xdr:rowOff>
        </xdr:from>
        <xdr:to>
          <xdr:col>9</xdr:col>
          <xdr:colOff>866775</xdr:colOff>
          <xdr:row>414</xdr:row>
          <xdr:rowOff>276225</xdr:rowOff>
        </xdr:to>
        <xdr:sp macro="" textlink="">
          <xdr:nvSpPr>
            <xdr:cNvPr id="3568" name="Option Button 496" hidden="1">
              <a:extLst>
                <a:ext uri="{63B3BB69-23CF-44E3-9099-C40C66FF867C}">
                  <a14:compatExt spid="_x0000_s35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414</xdr:row>
          <xdr:rowOff>9525</xdr:rowOff>
        </xdr:from>
        <xdr:to>
          <xdr:col>9</xdr:col>
          <xdr:colOff>1123950</xdr:colOff>
          <xdr:row>414</xdr:row>
          <xdr:rowOff>314325</xdr:rowOff>
        </xdr:to>
        <xdr:sp macro="" textlink="">
          <xdr:nvSpPr>
            <xdr:cNvPr id="3569" name="Group Box 497" hidden="1">
              <a:extLst>
                <a:ext uri="{63B3BB69-23CF-44E3-9099-C40C66FF867C}">
                  <a14:compatExt spid="_x0000_s35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415</xdr:row>
          <xdr:rowOff>66675</xdr:rowOff>
        </xdr:from>
        <xdr:to>
          <xdr:col>7</xdr:col>
          <xdr:colOff>866775</xdr:colOff>
          <xdr:row>415</xdr:row>
          <xdr:rowOff>295275</xdr:rowOff>
        </xdr:to>
        <xdr:sp macro="" textlink="">
          <xdr:nvSpPr>
            <xdr:cNvPr id="3570" name="Option Button 498" hidden="1">
              <a:extLst>
                <a:ext uri="{63B3BB69-23CF-44E3-9099-C40C66FF867C}">
                  <a14:compatExt spid="_x0000_s35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415</xdr:row>
          <xdr:rowOff>57150</xdr:rowOff>
        </xdr:from>
        <xdr:to>
          <xdr:col>8</xdr:col>
          <xdr:colOff>885825</xdr:colOff>
          <xdr:row>415</xdr:row>
          <xdr:rowOff>276225</xdr:rowOff>
        </xdr:to>
        <xdr:sp macro="" textlink="">
          <xdr:nvSpPr>
            <xdr:cNvPr id="3571" name="Option Button 499" hidden="1">
              <a:extLst>
                <a:ext uri="{63B3BB69-23CF-44E3-9099-C40C66FF867C}">
                  <a14:compatExt spid="_x0000_s35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415</xdr:row>
          <xdr:rowOff>57150</xdr:rowOff>
        </xdr:from>
        <xdr:to>
          <xdr:col>9</xdr:col>
          <xdr:colOff>866775</xdr:colOff>
          <xdr:row>415</xdr:row>
          <xdr:rowOff>276225</xdr:rowOff>
        </xdr:to>
        <xdr:sp macro="" textlink="">
          <xdr:nvSpPr>
            <xdr:cNvPr id="3572" name="Option Button 500" hidden="1">
              <a:extLst>
                <a:ext uri="{63B3BB69-23CF-44E3-9099-C40C66FF867C}">
                  <a14:compatExt spid="_x0000_s35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415</xdr:row>
          <xdr:rowOff>9525</xdr:rowOff>
        </xdr:from>
        <xdr:to>
          <xdr:col>9</xdr:col>
          <xdr:colOff>1123950</xdr:colOff>
          <xdr:row>415</xdr:row>
          <xdr:rowOff>314325</xdr:rowOff>
        </xdr:to>
        <xdr:sp macro="" textlink="">
          <xdr:nvSpPr>
            <xdr:cNvPr id="3573" name="Group Box 501" hidden="1">
              <a:extLst>
                <a:ext uri="{63B3BB69-23CF-44E3-9099-C40C66FF867C}">
                  <a14:compatExt spid="_x0000_s35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416</xdr:row>
          <xdr:rowOff>66675</xdr:rowOff>
        </xdr:from>
        <xdr:to>
          <xdr:col>7</xdr:col>
          <xdr:colOff>866775</xdr:colOff>
          <xdr:row>416</xdr:row>
          <xdr:rowOff>295275</xdr:rowOff>
        </xdr:to>
        <xdr:sp macro="" textlink="">
          <xdr:nvSpPr>
            <xdr:cNvPr id="3574" name="Option Button 502" hidden="1">
              <a:extLst>
                <a:ext uri="{63B3BB69-23CF-44E3-9099-C40C66FF867C}">
                  <a14:compatExt spid="_x0000_s35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416</xdr:row>
          <xdr:rowOff>57150</xdr:rowOff>
        </xdr:from>
        <xdr:to>
          <xdr:col>8</xdr:col>
          <xdr:colOff>885825</xdr:colOff>
          <xdr:row>416</xdr:row>
          <xdr:rowOff>276225</xdr:rowOff>
        </xdr:to>
        <xdr:sp macro="" textlink="">
          <xdr:nvSpPr>
            <xdr:cNvPr id="3575" name="Option Button 503" hidden="1">
              <a:extLst>
                <a:ext uri="{63B3BB69-23CF-44E3-9099-C40C66FF867C}">
                  <a14:compatExt spid="_x0000_s35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416</xdr:row>
          <xdr:rowOff>57150</xdr:rowOff>
        </xdr:from>
        <xdr:to>
          <xdr:col>9</xdr:col>
          <xdr:colOff>866775</xdr:colOff>
          <xdr:row>416</xdr:row>
          <xdr:rowOff>276225</xdr:rowOff>
        </xdr:to>
        <xdr:sp macro="" textlink="">
          <xdr:nvSpPr>
            <xdr:cNvPr id="3576" name="Option Button 504" hidden="1">
              <a:extLst>
                <a:ext uri="{63B3BB69-23CF-44E3-9099-C40C66FF867C}">
                  <a14:compatExt spid="_x0000_s35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416</xdr:row>
          <xdr:rowOff>9525</xdr:rowOff>
        </xdr:from>
        <xdr:to>
          <xdr:col>9</xdr:col>
          <xdr:colOff>1123950</xdr:colOff>
          <xdr:row>416</xdr:row>
          <xdr:rowOff>314325</xdr:rowOff>
        </xdr:to>
        <xdr:sp macro="" textlink="">
          <xdr:nvSpPr>
            <xdr:cNvPr id="3577" name="Group Box 505" hidden="1">
              <a:extLst>
                <a:ext uri="{63B3BB69-23CF-44E3-9099-C40C66FF867C}">
                  <a14:compatExt spid="_x0000_s3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418</xdr:row>
          <xdr:rowOff>66675</xdr:rowOff>
        </xdr:from>
        <xdr:to>
          <xdr:col>7</xdr:col>
          <xdr:colOff>866775</xdr:colOff>
          <xdr:row>418</xdr:row>
          <xdr:rowOff>295275</xdr:rowOff>
        </xdr:to>
        <xdr:sp macro="" textlink="">
          <xdr:nvSpPr>
            <xdr:cNvPr id="3578" name="Option Button 506" hidden="1">
              <a:extLst>
                <a:ext uri="{63B3BB69-23CF-44E3-9099-C40C66FF867C}">
                  <a14:compatExt spid="_x0000_s3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418</xdr:row>
          <xdr:rowOff>57150</xdr:rowOff>
        </xdr:from>
        <xdr:to>
          <xdr:col>8</xdr:col>
          <xdr:colOff>885825</xdr:colOff>
          <xdr:row>418</xdr:row>
          <xdr:rowOff>276225</xdr:rowOff>
        </xdr:to>
        <xdr:sp macro="" textlink="">
          <xdr:nvSpPr>
            <xdr:cNvPr id="3579" name="Option Button 507" hidden="1">
              <a:extLst>
                <a:ext uri="{63B3BB69-23CF-44E3-9099-C40C66FF867C}">
                  <a14:compatExt spid="_x0000_s3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418</xdr:row>
          <xdr:rowOff>57150</xdr:rowOff>
        </xdr:from>
        <xdr:to>
          <xdr:col>9</xdr:col>
          <xdr:colOff>866775</xdr:colOff>
          <xdr:row>418</xdr:row>
          <xdr:rowOff>276225</xdr:rowOff>
        </xdr:to>
        <xdr:sp macro="" textlink="">
          <xdr:nvSpPr>
            <xdr:cNvPr id="3580" name="Option Button 508" hidden="1">
              <a:extLst>
                <a:ext uri="{63B3BB69-23CF-44E3-9099-C40C66FF867C}">
                  <a14:compatExt spid="_x0000_s3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418</xdr:row>
          <xdr:rowOff>9525</xdr:rowOff>
        </xdr:from>
        <xdr:to>
          <xdr:col>9</xdr:col>
          <xdr:colOff>1123950</xdr:colOff>
          <xdr:row>418</xdr:row>
          <xdr:rowOff>314325</xdr:rowOff>
        </xdr:to>
        <xdr:sp macro="" textlink="">
          <xdr:nvSpPr>
            <xdr:cNvPr id="3581" name="Group Box 509" hidden="1">
              <a:extLst>
                <a:ext uri="{63B3BB69-23CF-44E3-9099-C40C66FF867C}">
                  <a14:compatExt spid="_x0000_s3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420</xdr:row>
          <xdr:rowOff>66675</xdr:rowOff>
        </xdr:from>
        <xdr:to>
          <xdr:col>7</xdr:col>
          <xdr:colOff>866775</xdr:colOff>
          <xdr:row>420</xdr:row>
          <xdr:rowOff>295275</xdr:rowOff>
        </xdr:to>
        <xdr:sp macro="" textlink="">
          <xdr:nvSpPr>
            <xdr:cNvPr id="3582" name="Option Button 510" hidden="1">
              <a:extLst>
                <a:ext uri="{63B3BB69-23CF-44E3-9099-C40C66FF867C}">
                  <a14:compatExt spid="_x0000_s3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420</xdr:row>
          <xdr:rowOff>57150</xdr:rowOff>
        </xdr:from>
        <xdr:to>
          <xdr:col>8</xdr:col>
          <xdr:colOff>885825</xdr:colOff>
          <xdr:row>420</xdr:row>
          <xdr:rowOff>276225</xdr:rowOff>
        </xdr:to>
        <xdr:sp macro="" textlink="">
          <xdr:nvSpPr>
            <xdr:cNvPr id="3583" name="Option Button 511" hidden="1">
              <a:extLst>
                <a:ext uri="{63B3BB69-23CF-44E3-9099-C40C66FF867C}">
                  <a14:compatExt spid="_x0000_s3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420</xdr:row>
          <xdr:rowOff>57150</xdr:rowOff>
        </xdr:from>
        <xdr:to>
          <xdr:col>9</xdr:col>
          <xdr:colOff>866775</xdr:colOff>
          <xdr:row>420</xdr:row>
          <xdr:rowOff>276225</xdr:rowOff>
        </xdr:to>
        <xdr:sp macro="" textlink="">
          <xdr:nvSpPr>
            <xdr:cNvPr id="3584" name="Option Button 512" hidden="1">
              <a:extLst>
                <a:ext uri="{63B3BB69-23CF-44E3-9099-C40C66FF867C}">
                  <a14:compatExt spid="_x0000_s3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420</xdr:row>
          <xdr:rowOff>9525</xdr:rowOff>
        </xdr:from>
        <xdr:to>
          <xdr:col>9</xdr:col>
          <xdr:colOff>1123950</xdr:colOff>
          <xdr:row>420</xdr:row>
          <xdr:rowOff>314325</xdr:rowOff>
        </xdr:to>
        <xdr:sp macro="" textlink="">
          <xdr:nvSpPr>
            <xdr:cNvPr id="3585" name="Group Box 513" hidden="1">
              <a:extLst>
                <a:ext uri="{63B3BB69-23CF-44E3-9099-C40C66FF867C}">
                  <a14:compatExt spid="_x0000_s3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417</xdr:row>
          <xdr:rowOff>66675</xdr:rowOff>
        </xdr:from>
        <xdr:to>
          <xdr:col>7</xdr:col>
          <xdr:colOff>866775</xdr:colOff>
          <xdr:row>417</xdr:row>
          <xdr:rowOff>295275</xdr:rowOff>
        </xdr:to>
        <xdr:sp macro="" textlink="">
          <xdr:nvSpPr>
            <xdr:cNvPr id="3586" name="Option Button 514" hidden="1">
              <a:extLst>
                <a:ext uri="{63B3BB69-23CF-44E3-9099-C40C66FF867C}">
                  <a14:compatExt spid="_x0000_s3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417</xdr:row>
          <xdr:rowOff>57150</xdr:rowOff>
        </xdr:from>
        <xdr:to>
          <xdr:col>8</xdr:col>
          <xdr:colOff>885825</xdr:colOff>
          <xdr:row>417</xdr:row>
          <xdr:rowOff>276225</xdr:rowOff>
        </xdr:to>
        <xdr:sp macro="" textlink="">
          <xdr:nvSpPr>
            <xdr:cNvPr id="3587" name="Option Button 515" hidden="1">
              <a:extLst>
                <a:ext uri="{63B3BB69-23CF-44E3-9099-C40C66FF867C}">
                  <a14:compatExt spid="_x0000_s3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417</xdr:row>
          <xdr:rowOff>57150</xdr:rowOff>
        </xdr:from>
        <xdr:to>
          <xdr:col>9</xdr:col>
          <xdr:colOff>866775</xdr:colOff>
          <xdr:row>417</xdr:row>
          <xdr:rowOff>276225</xdr:rowOff>
        </xdr:to>
        <xdr:sp macro="" textlink="">
          <xdr:nvSpPr>
            <xdr:cNvPr id="3588" name="Option Button 516" hidden="1">
              <a:extLst>
                <a:ext uri="{63B3BB69-23CF-44E3-9099-C40C66FF867C}">
                  <a14:compatExt spid="_x0000_s3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417</xdr:row>
          <xdr:rowOff>9525</xdr:rowOff>
        </xdr:from>
        <xdr:to>
          <xdr:col>9</xdr:col>
          <xdr:colOff>1123950</xdr:colOff>
          <xdr:row>417</xdr:row>
          <xdr:rowOff>314325</xdr:rowOff>
        </xdr:to>
        <xdr:sp macro="" textlink="">
          <xdr:nvSpPr>
            <xdr:cNvPr id="3589" name="Group Box 517" hidden="1">
              <a:extLst>
                <a:ext uri="{63B3BB69-23CF-44E3-9099-C40C66FF867C}">
                  <a14:compatExt spid="_x0000_s3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419</xdr:row>
          <xdr:rowOff>57150</xdr:rowOff>
        </xdr:from>
        <xdr:to>
          <xdr:col>7</xdr:col>
          <xdr:colOff>866775</xdr:colOff>
          <xdr:row>419</xdr:row>
          <xdr:rowOff>276225</xdr:rowOff>
        </xdr:to>
        <xdr:sp macro="" textlink="">
          <xdr:nvSpPr>
            <xdr:cNvPr id="3590" name="Option Button 518" hidden="1">
              <a:extLst>
                <a:ext uri="{63B3BB69-23CF-44E3-9099-C40C66FF867C}">
                  <a14:compatExt spid="_x0000_s3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419</xdr:row>
          <xdr:rowOff>47625</xdr:rowOff>
        </xdr:from>
        <xdr:to>
          <xdr:col>8</xdr:col>
          <xdr:colOff>885825</xdr:colOff>
          <xdr:row>419</xdr:row>
          <xdr:rowOff>266700</xdr:rowOff>
        </xdr:to>
        <xdr:sp macro="" textlink="">
          <xdr:nvSpPr>
            <xdr:cNvPr id="3591" name="Option Button 519" hidden="1">
              <a:extLst>
                <a:ext uri="{63B3BB69-23CF-44E3-9099-C40C66FF867C}">
                  <a14:compatExt spid="_x0000_s3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419</xdr:row>
          <xdr:rowOff>47625</xdr:rowOff>
        </xdr:from>
        <xdr:to>
          <xdr:col>9</xdr:col>
          <xdr:colOff>866775</xdr:colOff>
          <xdr:row>419</xdr:row>
          <xdr:rowOff>266700</xdr:rowOff>
        </xdr:to>
        <xdr:sp macro="" textlink="">
          <xdr:nvSpPr>
            <xdr:cNvPr id="3592" name="Option Button 520" hidden="1">
              <a:extLst>
                <a:ext uri="{63B3BB69-23CF-44E3-9099-C40C66FF867C}">
                  <a14:compatExt spid="_x0000_s3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419</xdr:row>
          <xdr:rowOff>0</xdr:rowOff>
        </xdr:from>
        <xdr:to>
          <xdr:col>9</xdr:col>
          <xdr:colOff>1123950</xdr:colOff>
          <xdr:row>419</xdr:row>
          <xdr:rowOff>304800</xdr:rowOff>
        </xdr:to>
        <xdr:sp macro="" textlink="">
          <xdr:nvSpPr>
            <xdr:cNvPr id="3593" name="Group Box 521" hidden="1">
              <a:extLst>
                <a:ext uri="{63B3BB69-23CF-44E3-9099-C40C66FF867C}">
                  <a14:compatExt spid="_x0000_s3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423</xdr:row>
          <xdr:rowOff>57150</xdr:rowOff>
        </xdr:from>
        <xdr:to>
          <xdr:col>7</xdr:col>
          <xdr:colOff>866775</xdr:colOff>
          <xdr:row>423</xdr:row>
          <xdr:rowOff>276225</xdr:rowOff>
        </xdr:to>
        <xdr:sp macro="" textlink="">
          <xdr:nvSpPr>
            <xdr:cNvPr id="3594" name="Option Button 522" hidden="1">
              <a:extLst>
                <a:ext uri="{63B3BB69-23CF-44E3-9099-C40C66FF867C}">
                  <a14:compatExt spid="_x0000_s3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423</xdr:row>
          <xdr:rowOff>47625</xdr:rowOff>
        </xdr:from>
        <xdr:to>
          <xdr:col>8</xdr:col>
          <xdr:colOff>885825</xdr:colOff>
          <xdr:row>423</xdr:row>
          <xdr:rowOff>266700</xdr:rowOff>
        </xdr:to>
        <xdr:sp macro="" textlink="">
          <xdr:nvSpPr>
            <xdr:cNvPr id="3595" name="Option Button 523" hidden="1">
              <a:extLst>
                <a:ext uri="{63B3BB69-23CF-44E3-9099-C40C66FF867C}">
                  <a14:compatExt spid="_x0000_s3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423</xdr:row>
          <xdr:rowOff>47625</xdr:rowOff>
        </xdr:from>
        <xdr:to>
          <xdr:col>9</xdr:col>
          <xdr:colOff>866775</xdr:colOff>
          <xdr:row>423</xdr:row>
          <xdr:rowOff>266700</xdr:rowOff>
        </xdr:to>
        <xdr:sp macro="" textlink="">
          <xdr:nvSpPr>
            <xdr:cNvPr id="3596" name="Option Button 524" hidden="1">
              <a:extLst>
                <a:ext uri="{63B3BB69-23CF-44E3-9099-C40C66FF867C}">
                  <a14:compatExt spid="_x0000_s3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423</xdr:row>
          <xdr:rowOff>0</xdr:rowOff>
        </xdr:from>
        <xdr:to>
          <xdr:col>9</xdr:col>
          <xdr:colOff>1123950</xdr:colOff>
          <xdr:row>423</xdr:row>
          <xdr:rowOff>304800</xdr:rowOff>
        </xdr:to>
        <xdr:sp macro="" textlink="">
          <xdr:nvSpPr>
            <xdr:cNvPr id="3597" name="Group Box 525" hidden="1">
              <a:extLst>
                <a:ext uri="{63B3BB69-23CF-44E3-9099-C40C66FF867C}">
                  <a14:compatExt spid="_x0000_s3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424</xdr:row>
          <xdr:rowOff>66675</xdr:rowOff>
        </xdr:from>
        <xdr:to>
          <xdr:col>7</xdr:col>
          <xdr:colOff>866775</xdr:colOff>
          <xdr:row>424</xdr:row>
          <xdr:rowOff>295275</xdr:rowOff>
        </xdr:to>
        <xdr:sp macro="" textlink="">
          <xdr:nvSpPr>
            <xdr:cNvPr id="3598" name="Option Button 526" hidden="1">
              <a:extLst>
                <a:ext uri="{63B3BB69-23CF-44E3-9099-C40C66FF867C}">
                  <a14:compatExt spid="_x0000_s3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424</xdr:row>
          <xdr:rowOff>57150</xdr:rowOff>
        </xdr:from>
        <xdr:to>
          <xdr:col>8</xdr:col>
          <xdr:colOff>885825</xdr:colOff>
          <xdr:row>424</xdr:row>
          <xdr:rowOff>276225</xdr:rowOff>
        </xdr:to>
        <xdr:sp macro="" textlink="">
          <xdr:nvSpPr>
            <xdr:cNvPr id="3599" name="Option Button 527" hidden="1">
              <a:extLst>
                <a:ext uri="{63B3BB69-23CF-44E3-9099-C40C66FF867C}">
                  <a14:compatExt spid="_x0000_s3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424</xdr:row>
          <xdr:rowOff>57150</xdr:rowOff>
        </xdr:from>
        <xdr:to>
          <xdr:col>9</xdr:col>
          <xdr:colOff>866775</xdr:colOff>
          <xdr:row>424</xdr:row>
          <xdr:rowOff>276225</xdr:rowOff>
        </xdr:to>
        <xdr:sp macro="" textlink="">
          <xdr:nvSpPr>
            <xdr:cNvPr id="3600" name="Option Button 528" hidden="1">
              <a:extLst>
                <a:ext uri="{63B3BB69-23CF-44E3-9099-C40C66FF867C}">
                  <a14:compatExt spid="_x0000_s3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424</xdr:row>
          <xdr:rowOff>9525</xdr:rowOff>
        </xdr:from>
        <xdr:to>
          <xdr:col>9</xdr:col>
          <xdr:colOff>1123950</xdr:colOff>
          <xdr:row>424</xdr:row>
          <xdr:rowOff>314325</xdr:rowOff>
        </xdr:to>
        <xdr:sp macro="" textlink="">
          <xdr:nvSpPr>
            <xdr:cNvPr id="3601" name="Group Box 529" hidden="1">
              <a:extLst>
                <a:ext uri="{63B3BB69-23CF-44E3-9099-C40C66FF867C}">
                  <a14:compatExt spid="_x0000_s3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425</xdr:row>
          <xdr:rowOff>66675</xdr:rowOff>
        </xdr:from>
        <xdr:to>
          <xdr:col>7</xdr:col>
          <xdr:colOff>866775</xdr:colOff>
          <xdr:row>425</xdr:row>
          <xdr:rowOff>295275</xdr:rowOff>
        </xdr:to>
        <xdr:sp macro="" textlink="">
          <xdr:nvSpPr>
            <xdr:cNvPr id="3602" name="Option Button 530" hidden="1">
              <a:extLst>
                <a:ext uri="{63B3BB69-23CF-44E3-9099-C40C66FF867C}">
                  <a14:compatExt spid="_x0000_s3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425</xdr:row>
          <xdr:rowOff>57150</xdr:rowOff>
        </xdr:from>
        <xdr:to>
          <xdr:col>8</xdr:col>
          <xdr:colOff>885825</xdr:colOff>
          <xdr:row>425</xdr:row>
          <xdr:rowOff>276225</xdr:rowOff>
        </xdr:to>
        <xdr:sp macro="" textlink="">
          <xdr:nvSpPr>
            <xdr:cNvPr id="3603" name="Option Button 531" hidden="1">
              <a:extLst>
                <a:ext uri="{63B3BB69-23CF-44E3-9099-C40C66FF867C}">
                  <a14:compatExt spid="_x0000_s3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425</xdr:row>
          <xdr:rowOff>57150</xdr:rowOff>
        </xdr:from>
        <xdr:to>
          <xdr:col>9</xdr:col>
          <xdr:colOff>866775</xdr:colOff>
          <xdr:row>425</xdr:row>
          <xdr:rowOff>276225</xdr:rowOff>
        </xdr:to>
        <xdr:sp macro="" textlink="">
          <xdr:nvSpPr>
            <xdr:cNvPr id="3604" name="Option Button 532" hidden="1">
              <a:extLst>
                <a:ext uri="{63B3BB69-23CF-44E3-9099-C40C66FF867C}">
                  <a14:compatExt spid="_x0000_s3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425</xdr:row>
          <xdr:rowOff>9525</xdr:rowOff>
        </xdr:from>
        <xdr:to>
          <xdr:col>9</xdr:col>
          <xdr:colOff>1123950</xdr:colOff>
          <xdr:row>425</xdr:row>
          <xdr:rowOff>314325</xdr:rowOff>
        </xdr:to>
        <xdr:sp macro="" textlink="">
          <xdr:nvSpPr>
            <xdr:cNvPr id="3605" name="Group Box 533" hidden="1">
              <a:extLst>
                <a:ext uri="{63B3BB69-23CF-44E3-9099-C40C66FF867C}">
                  <a14:compatExt spid="_x0000_s3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426</xdr:row>
          <xdr:rowOff>66675</xdr:rowOff>
        </xdr:from>
        <xdr:to>
          <xdr:col>7</xdr:col>
          <xdr:colOff>866775</xdr:colOff>
          <xdr:row>426</xdr:row>
          <xdr:rowOff>295275</xdr:rowOff>
        </xdr:to>
        <xdr:sp macro="" textlink="">
          <xdr:nvSpPr>
            <xdr:cNvPr id="3606" name="Option Button 534" hidden="1">
              <a:extLst>
                <a:ext uri="{63B3BB69-23CF-44E3-9099-C40C66FF867C}">
                  <a14:compatExt spid="_x0000_s3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426</xdr:row>
          <xdr:rowOff>57150</xdr:rowOff>
        </xdr:from>
        <xdr:to>
          <xdr:col>8</xdr:col>
          <xdr:colOff>885825</xdr:colOff>
          <xdr:row>426</xdr:row>
          <xdr:rowOff>276225</xdr:rowOff>
        </xdr:to>
        <xdr:sp macro="" textlink="">
          <xdr:nvSpPr>
            <xdr:cNvPr id="3607" name="Option Button 535" hidden="1">
              <a:extLst>
                <a:ext uri="{63B3BB69-23CF-44E3-9099-C40C66FF867C}">
                  <a14:compatExt spid="_x0000_s3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426</xdr:row>
          <xdr:rowOff>57150</xdr:rowOff>
        </xdr:from>
        <xdr:to>
          <xdr:col>9</xdr:col>
          <xdr:colOff>866775</xdr:colOff>
          <xdr:row>426</xdr:row>
          <xdr:rowOff>276225</xdr:rowOff>
        </xdr:to>
        <xdr:sp macro="" textlink="">
          <xdr:nvSpPr>
            <xdr:cNvPr id="3608" name="Option Button 536" hidden="1">
              <a:extLst>
                <a:ext uri="{63B3BB69-23CF-44E3-9099-C40C66FF867C}">
                  <a14:compatExt spid="_x0000_s3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426</xdr:row>
          <xdr:rowOff>9525</xdr:rowOff>
        </xdr:from>
        <xdr:to>
          <xdr:col>9</xdr:col>
          <xdr:colOff>1123950</xdr:colOff>
          <xdr:row>426</xdr:row>
          <xdr:rowOff>314325</xdr:rowOff>
        </xdr:to>
        <xdr:sp macro="" textlink="">
          <xdr:nvSpPr>
            <xdr:cNvPr id="3609" name="Group Box 537" hidden="1">
              <a:extLst>
                <a:ext uri="{63B3BB69-23CF-44E3-9099-C40C66FF867C}">
                  <a14:compatExt spid="_x0000_s3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427</xdr:row>
          <xdr:rowOff>66675</xdr:rowOff>
        </xdr:from>
        <xdr:to>
          <xdr:col>7</xdr:col>
          <xdr:colOff>866775</xdr:colOff>
          <xdr:row>427</xdr:row>
          <xdr:rowOff>295275</xdr:rowOff>
        </xdr:to>
        <xdr:sp macro="" textlink="">
          <xdr:nvSpPr>
            <xdr:cNvPr id="3610" name="Option Button 538" hidden="1">
              <a:extLst>
                <a:ext uri="{63B3BB69-23CF-44E3-9099-C40C66FF867C}">
                  <a14:compatExt spid="_x0000_s3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427</xdr:row>
          <xdr:rowOff>57150</xdr:rowOff>
        </xdr:from>
        <xdr:to>
          <xdr:col>8</xdr:col>
          <xdr:colOff>885825</xdr:colOff>
          <xdr:row>427</xdr:row>
          <xdr:rowOff>276225</xdr:rowOff>
        </xdr:to>
        <xdr:sp macro="" textlink="">
          <xdr:nvSpPr>
            <xdr:cNvPr id="3611" name="Option Button 539" hidden="1">
              <a:extLst>
                <a:ext uri="{63B3BB69-23CF-44E3-9099-C40C66FF867C}">
                  <a14:compatExt spid="_x0000_s3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427</xdr:row>
          <xdr:rowOff>57150</xdr:rowOff>
        </xdr:from>
        <xdr:to>
          <xdr:col>9</xdr:col>
          <xdr:colOff>866775</xdr:colOff>
          <xdr:row>427</xdr:row>
          <xdr:rowOff>276225</xdr:rowOff>
        </xdr:to>
        <xdr:sp macro="" textlink="">
          <xdr:nvSpPr>
            <xdr:cNvPr id="3612" name="Option Button 540" hidden="1">
              <a:extLst>
                <a:ext uri="{63B3BB69-23CF-44E3-9099-C40C66FF867C}">
                  <a14:compatExt spid="_x0000_s3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427</xdr:row>
          <xdr:rowOff>9525</xdr:rowOff>
        </xdr:from>
        <xdr:to>
          <xdr:col>9</xdr:col>
          <xdr:colOff>1123950</xdr:colOff>
          <xdr:row>427</xdr:row>
          <xdr:rowOff>314325</xdr:rowOff>
        </xdr:to>
        <xdr:sp macro="" textlink="">
          <xdr:nvSpPr>
            <xdr:cNvPr id="3613" name="Group Box 541" hidden="1">
              <a:extLst>
                <a:ext uri="{63B3BB69-23CF-44E3-9099-C40C66FF867C}">
                  <a14:compatExt spid="_x0000_s3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428</xdr:row>
          <xdr:rowOff>66675</xdr:rowOff>
        </xdr:from>
        <xdr:to>
          <xdr:col>7</xdr:col>
          <xdr:colOff>866775</xdr:colOff>
          <xdr:row>428</xdr:row>
          <xdr:rowOff>295275</xdr:rowOff>
        </xdr:to>
        <xdr:sp macro="" textlink="">
          <xdr:nvSpPr>
            <xdr:cNvPr id="3614" name="Option Button 542" hidden="1">
              <a:extLst>
                <a:ext uri="{63B3BB69-23CF-44E3-9099-C40C66FF867C}">
                  <a14:compatExt spid="_x0000_s3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428</xdr:row>
          <xdr:rowOff>57150</xdr:rowOff>
        </xdr:from>
        <xdr:to>
          <xdr:col>8</xdr:col>
          <xdr:colOff>885825</xdr:colOff>
          <xdr:row>428</xdr:row>
          <xdr:rowOff>276225</xdr:rowOff>
        </xdr:to>
        <xdr:sp macro="" textlink="">
          <xdr:nvSpPr>
            <xdr:cNvPr id="3615" name="Option Button 543" hidden="1">
              <a:extLst>
                <a:ext uri="{63B3BB69-23CF-44E3-9099-C40C66FF867C}">
                  <a14:compatExt spid="_x0000_s3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428</xdr:row>
          <xdr:rowOff>57150</xdr:rowOff>
        </xdr:from>
        <xdr:to>
          <xdr:col>9</xdr:col>
          <xdr:colOff>866775</xdr:colOff>
          <xdr:row>428</xdr:row>
          <xdr:rowOff>276225</xdr:rowOff>
        </xdr:to>
        <xdr:sp macro="" textlink="">
          <xdr:nvSpPr>
            <xdr:cNvPr id="3616" name="Option Button 544" hidden="1">
              <a:extLst>
                <a:ext uri="{63B3BB69-23CF-44E3-9099-C40C66FF867C}">
                  <a14:compatExt spid="_x0000_s3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428</xdr:row>
          <xdr:rowOff>9525</xdr:rowOff>
        </xdr:from>
        <xdr:to>
          <xdr:col>9</xdr:col>
          <xdr:colOff>1123950</xdr:colOff>
          <xdr:row>428</xdr:row>
          <xdr:rowOff>314325</xdr:rowOff>
        </xdr:to>
        <xdr:sp macro="" textlink="">
          <xdr:nvSpPr>
            <xdr:cNvPr id="3617" name="Group Box 545" hidden="1">
              <a:extLst>
                <a:ext uri="{63B3BB69-23CF-44E3-9099-C40C66FF867C}">
                  <a14:compatExt spid="_x0000_s3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430</xdr:row>
          <xdr:rowOff>66675</xdr:rowOff>
        </xdr:from>
        <xdr:to>
          <xdr:col>7</xdr:col>
          <xdr:colOff>866775</xdr:colOff>
          <xdr:row>430</xdr:row>
          <xdr:rowOff>295275</xdr:rowOff>
        </xdr:to>
        <xdr:sp macro="" textlink="">
          <xdr:nvSpPr>
            <xdr:cNvPr id="3618" name="Option Button 546" hidden="1">
              <a:extLst>
                <a:ext uri="{63B3BB69-23CF-44E3-9099-C40C66FF867C}">
                  <a14:compatExt spid="_x0000_s3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430</xdr:row>
          <xdr:rowOff>57150</xdr:rowOff>
        </xdr:from>
        <xdr:to>
          <xdr:col>8</xdr:col>
          <xdr:colOff>885825</xdr:colOff>
          <xdr:row>430</xdr:row>
          <xdr:rowOff>276225</xdr:rowOff>
        </xdr:to>
        <xdr:sp macro="" textlink="">
          <xdr:nvSpPr>
            <xdr:cNvPr id="3619" name="Option Button 547" hidden="1">
              <a:extLst>
                <a:ext uri="{63B3BB69-23CF-44E3-9099-C40C66FF867C}">
                  <a14:compatExt spid="_x0000_s3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430</xdr:row>
          <xdr:rowOff>57150</xdr:rowOff>
        </xdr:from>
        <xdr:to>
          <xdr:col>9</xdr:col>
          <xdr:colOff>866775</xdr:colOff>
          <xdr:row>430</xdr:row>
          <xdr:rowOff>276225</xdr:rowOff>
        </xdr:to>
        <xdr:sp macro="" textlink="">
          <xdr:nvSpPr>
            <xdr:cNvPr id="3620" name="Option Button 548" hidden="1">
              <a:extLst>
                <a:ext uri="{63B3BB69-23CF-44E3-9099-C40C66FF867C}">
                  <a14:compatExt spid="_x0000_s3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430</xdr:row>
          <xdr:rowOff>9525</xdr:rowOff>
        </xdr:from>
        <xdr:to>
          <xdr:col>9</xdr:col>
          <xdr:colOff>1123950</xdr:colOff>
          <xdr:row>430</xdr:row>
          <xdr:rowOff>314325</xdr:rowOff>
        </xdr:to>
        <xdr:sp macro="" textlink="">
          <xdr:nvSpPr>
            <xdr:cNvPr id="3621" name="Group Box 549" hidden="1">
              <a:extLst>
                <a:ext uri="{63B3BB69-23CF-44E3-9099-C40C66FF867C}">
                  <a14:compatExt spid="_x0000_s3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432</xdr:row>
          <xdr:rowOff>66675</xdr:rowOff>
        </xdr:from>
        <xdr:to>
          <xdr:col>7</xdr:col>
          <xdr:colOff>866775</xdr:colOff>
          <xdr:row>432</xdr:row>
          <xdr:rowOff>295275</xdr:rowOff>
        </xdr:to>
        <xdr:sp macro="" textlink="">
          <xdr:nvSpPr>
            <xdr:cNvPr id="3622" name="Option Button 550" hidden="1">
              <a:extLst>
                <a:ext uri="{63B3BB69-23CF-44E3-9099-C40C66FF867C}">
                  <a14:compatExt spid="_x0000_s3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432</xdr:row>
          <xdr:rowOff>57150</xdr:rowOff>
        </xdr:from>
        <xdr:to>
          <xdr:col>8</xdr:col>
          <xdr:colOff>885825</xdr:colOff>
          <xdr:row>432</xdr:row>
          <xdr:rowOff>276225</xdr:rowOff>
        </xdr:to>
        <xdr:sp macro="" textlink="">
          <xdr:nvSpPr>
            <xdr:cNvPr id="3623" name="Option Button 551" hidden="1">
              <a:extLst>
                <a:ext uri="{63B3BB69-23CF-44E3-9099-C40C66FF867C}">
                  <a14:compatExt spid="_x0000_s3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432</xdr:row>
          <xdr:rowOff>57150</xdr:rowOff>
        </xdr:from>
        <xdr:to>
          <xdr:col>9</xdr:col>
          <xdr:colOff>866775</xdr:colOff>
          <xdr:row>432</xdr:row>
          <xdr:rowOff>276225</xdr:rowOff>
        </xdr:to>
        <xdr:sp macro="" textlink="">
          <xdr:nvSpPr>
            <xdr:cNvPr id="3624" name="Option Button 552" hidden="1">
              <a:extLst>
                <a:ext uri="{63B3BB69-23CF-44E3-9099-C40C66FF867C}">
                  <a14:compatExt spid="_x0000_s3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432</xdr:row>
          <xdr:rowOff>9525</xdr:rowOff>
        </xdr:from>
        <xdr:to>
          <xdr:col>9</xdr:col>
          <xdr:colOff>1123950</xdr:colOff>
          <xdr:row>432</xdr:row>
          <xdr:rowOff>314325</xdr:rowOff>
        </xdr:to>
        <xdr:sp macro="" textlink="">
          <xdr:nvSpPr>
            <xdr:cNvPr id="3625" name="Group Box 553" hidden="1">
              <a:extLst>
                <a:ext uri="{63B3BB69-23CF-44E3-9099-C40C66FF867C}">
                  <a14:compatExt spid="_x0000_s3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429</xdr:row>
          <xdr:rowOff>66675</xdr:rowOff>
        </xdr:from>
        <xdr:to>
          <xdr:col>7</xdr:col>
          <xdr:colOff>866775</xdr:colOff>
          <xdr:row>429</xdr:row>
          <xdr:rowOff>295275</xdr:rowOff>
        </xdr:to>
        <xdr:sp macro="" textlink="">
          <xdr:nvSpPr>
            <xdr:cNvPr id="3626" name="Option Button 554" hidden="1">
              <a:extLst>
                <a:ext uri="{63B3BB69-23CF-44E3-9099-C40C66FF867C}">
                  <a14:compatExt spid="_x0000_s3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429</xdr:row>
          <xdr:rowOff>57150</xdr:rowOff>
        </xdr:from>
        <xdr:to>
          <xdr:col>8</xdr:col>
          <xdr:colOff>885825</xdr:colOff>
          <xdr:row>429</xdr:row>
          <xdr:rowOff>276225</xdr:rowOff>
        </xdr:to>
        <xdr:sp macro="" textlink="">
          <xdr:nvSpPr>
            <xdr:cNvPr id="3627" name="Option Button 555" hidden="1">
              <a:extLst>
                <a:ext uri="{63B3BB69-23CF-44E3-9099-C40C66FF867C}">
                  <a14:compatExt spid="_x0000_s3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429</xdr:row>
          <xdr:rowOff>57150</xdr:rowOff>
        </xdr:from>
        <xdr:to>
          <xdr:col>9</xdr:col>
          <xdr:colOff>866775</xdr:colOff>
          <xdr:row>429</xdr:row>
          <xdr:rowOff>276225</xdr:rowOff>
        </xdr:to>
        <xdr:sp macro="" textlink="">
          <xdr:nvSpPr>
            <xdr:cNvPr id="3628" name="Option Button 556" hidden="1">
              <a:extLst>
                <a:ext uri="{63B3BB69-23CF-44E3-9099-C40C66FF867C}">
                  <a14:compatExt spid="_x0000_s3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429</xdr:row>
          <xdr:rowOff>9525</xdr:rowOff>
        </xdr:from>
        <xdr:to>
          <xdr:col>9</xdr:col>
          <xdr:colOff>1123950</xdr:colOff>
          <xdr:row>429</xdr:row>
          <xdr:rowOff>314325</xdr:rowOff>
        </xdr:to>
        <xdr:sp macro="" textlink="">
          <xdr:nvSpPr>
            <xdr:cNvPr id="3629" name="Group Box 557" hidden="1">
              <a:extLst>
                <a:ext uri="{63B3BB69-23CF-44E3-9099-C40C66FF867C}">
                  <a14:compatExt spid="_x0000_s3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431</xdr:row>
          <xdr:rowOff>57150</xdr:rowOff>
        </xdr:from>
        <xdr:to>
          <xdr:col>7</xdr:col>
          <xdr:colOff>866775</xdr:colOff>
          <xdr:row>431</xdr:row>
          <xdr:rowOff>276225</xdr:rowOff>
        </xdr:to>
        <xdr:sp macro="" textlink="">
          <xdr:nvSpPr>
            <xdr:cNvPr id="3630" name="Option Button 558" hidden="1">
              <a:extLst>
                <a:ext uri="{63B3BB69-23CF-44E3-9099-C40C66FF867C}">
                  <a14:compatExt spid="_x0000_s3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431</xdr:row>
          <xdr:rowOff>47625</xdr:rowOff>
        </xdr:from>
        <xdr:to>
          <xdr:col>8</xdr:col>
          <xdr:colOff>885825</xdr:colOff>
          <xdr:row>431</xdr:row>
          <xdr:rowOff>266700</xdr:rowOff>
        </xdr:to>
        <xdr:sp macro="" textlink="">
          <xdr:nvSpPr>
            <xdr:cNvPr id="3631" name="Option Button 559" hidden="1">
              <a:extLst>
                <a:ext uri="{63B3BB69-23CF-44E3-9099-C40C66FF867C}">
                  <a14:compatExt spid="_x0000_s3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431</xdr:row>
          <xdr:rowOff>47625</xdr:rowOff>
        </xdr:from>
        <xdr:to>
          <xdr:col>9</xdr:col>
          <xdr:colOff>866775</xdr:colOff>
          <xdr:row>431</xdr:row>
          <xdr:rowOff>266700</xdr:rowOff>
        </xdr:to>
        <xdr:sp macro="" textlink="">
          <xdr:nvSpPr>
            <xdr:cNvPr id="3632" name="Option Button 560" hidden="1">
              <a:extLst>
                <a:ext uri="{63B3BB69-23CF-44E3-9099-C40C66FF867C}">
                  <a14:compatExt spid="_x0000_s3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431</xdr:row>
          <xdr:rowOff>0</xdr:rowOff>
        </xdr:from>
        <xdr:to>
          <xdr:col>9</xdr:col>
          <xdr:colOff>1123950</xdr:colOff>
          <xdr:row>431</xdr:row>
          <xdr:rowOff>304800</xdr:rowOff>
        </xdr:to>
        <xdr:sp macro="" textlink="">
          <xdr:nvSpPr>
            <xdr:cNvPr id="3633" name="Group Box 561" hidden="1">
              <a:extLst>
                <a:ext uri="{63B3BB69-23CF-44E3-9099-C40C66FF867C}">
                  <a14:compatExt spid="_x0000_s3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435</xdr:row>
          <xdr:rowOff>57150</xdr:rowOff>
        </xdr:from>
        <xdr:to>
          <xdr:col>7</xdr:col>
          <xdr:colOff>866775</xdr:colOff>
          <xdr:row>435</xdr:row>
          <xdr:rowOff>276225</xdr:rowOff>
        </xdr:to>
        <xdr:sp macro="" textlink="">
          <xdr:nvSpPr>
            <xdr:cNvPr id="3634" name="Option Button 562" hidden="1">
              <a:extLst>
                <a:ext uri="{63B3BB69-23CF-44E3-9099-C40C66FF867C}">
                  <a14:compatExt spid="_x0000_s3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435</xdr:row>
          <xdr:rowOff>47625</xdr:rowOff>
        </xdr:from>
        <xdr:to>
          <xdr:col>8</xdr:col>
          <xdr:colOff>885825</xdr:colOff>
          <xdr:row>435</xdr:row>
          <xdr:rowOff>266700</xdr:rowOff>
        </xdr:to>
        <xdr:sp macro="" textlink="">
          <xdr:nvSpPr>
            <xdr:cNvPr id="3635" name="Option Button 563" hidden="1">
              <a:extLst>
                <a:ext uri="{63B3BB69-23CF-44E3-9099-C40C66FF867C}">
                  <a14:compatExt spid="_x0000_s3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435</xdr:row>
          <xdr:rowOff>47625</xdr:rowOff>
        </xdr:from>
        <xdr:to>
          <xdr:col>9</xdr:col>
          <xdr:colOff>866775</xdr:colOff>
          <xdr:row>435</xdr:row>
          <xdr:rowOff>266700</xdr:rowOff>
        </xdr:to>
        <xdr:sp macro="" textlink="">
          <xdr:nvSpPr>
            <xdr:cNvPr id="3636" name="Option Button 564" hidden="1">
              <a:extLst>
                <a:ext uri="{63B3BB69-23CF-44E3-9099-C40C66FF867C}">
                  <a14:compatExt spid="_x0000_s3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435</xdr:row>
          <xdr:rowOff>0</xdr:rowOff>
        </xdr:from>
        <xdr:to>
          <xdr:col>9</xdr:col>
          <xdr:colOff>1123950</xdr:colOff>
          <xdr:row>435</xdr:row>
          <xdr:rowOff>304800</xdr:rowOff>
        </xdr:to>
        <xdr:sp macro="" textlink="">
          <xdr:nvSpPr>
            <xdr:cNvPr id="3637" name="Group Box 565" hidden="1">
              <a:extLst>
                <a:ext uri="{63B3BB69-23CF-44E3-9099-C40C66FF867C}">
                  <a14:compatExt spid="_x0000_s3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436</xdr:row>
          <xdr:rowOff>66675</xdr:rowOff>
        </xdr:from>
        <xdr:to>
          <xdr:col>7</xdr:col>
          <xdr:colOff>866775</xdr:colOff>
          <xdr:row>436</xdr:row>
          <xdr:rowOff>295275</xdr:rowOff>
        </xdr:to>
        <xdr:sp macro="" textlink="">
          <xdr:nvSpPr>
            <xdr:cNvPr id="3638" name="Option Button 566" hidden="1">
              <a:extLst>
                <a:ext uri="{63B3BB69-23CF-44E3-9099-C40C66FF867C}">
                  <a14:compatExt spid="_x0000_s3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436</xdr:row>
          <xdr:rowOff>57150</xdr:rowOff>
        </xdr:from>
        <xdr:to>
          <xdr:col>8</xdr:col>
          <xdr:colOff>885825</xdr:colOff>
          <xdr:row>436</xdr:row>
          <xdr:rowOff>276225</xdr:rowOff>
        </xdr:to>
        <xdr:sp macro="" textlink="">
          <xdr:nvSpPr>
            <xdr:cNvPr id="3639" name="Option Button 567" hidden="1">
              <a:extLst>
                <a:ext uri="{63B3BB69-23CF-44E3-9099-C40C66FF867C}">
                  <a14:compatExt spid="_x0000_s3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436</xdr:row>
          <xdr:rowOff>57150</xdr:rowOff>
        </xdr:from>
        <xdr:to>
          <xdr:col>9</xdr:col>
          <xdr:colOff>866775</xdr:colOff>
          <xdr:row>436</xdr:row>
          <xdr:rowOff>276225</xdr:rowOff>
        </xdr:to>
        <xdr:sp macro="" textlink="">
          <xdr:nvSpPr>
            <xdr:cNvPr id="3640" name="Option Button 568" hidden="1">
              <a:extLst>
                <a:ext uri="{63B3BB69-23CF-44E3-9099-C40C66FF867C}">
                  <a14:compatExt spid="_x0000_s3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436</xdr:row>
          <xdr:rowOff>9525</xdr:rowOff>
        </xdr:from>
        <xdr:to>
          <xdr:col>9</xdr:col>
          <xdr:colOff>1123950</xdr:colOff>
          <xdr:row>436</xdr:row>
          <xdr:rowOff>314325</xdr:rowOff>
        </xdr:to>
        <xdr:sp macro="" textlink="">
          <xdr:nvSpPr>
            <xdr:cNvPr id="3641" name="Group Box 569" hidden="1">
              <a:extLst>
                <a:ext uri="{63B3BB69-23CF-44E3-9099-C40C66FF867C}">
                  <a14:compatExt spid="_x0000_s3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437</xdr:row>
          <xdr:rowOff>66675</xdr:rowOff>
        </xdr:from>
        <xdr:to>
          <xdr:col>7</xdr:col>
          <xdr:colOff>866775</xdr:colOff>
          <xdr:row>437</xdr:row>
          <xdr:rowOff>295275</xdr:rowOff>
        </xdr:to>
        <xdr:sp macro="" textlink="">
          <xdr:nvSpPr>
            <xdr:cNvPr id="3642" name="Option Button 570" hidden="1">
              <a:extLst>
                <a:ext uri="{63B3BB69-23CF-44E3-9099-C40C66FF867C}">
                  <a14:compatExt spid="_x0000_s3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437</xdr:row>
          <xdr:rowOff>57150</xdr:rowOff>
        </xdr:from>
        <xdr:to>
          <xdr:col>8</xdr:col>
          <xdr:colOff>885825</xdr:colOff>
          <xdr:row>437</xdr:row>
          <xdr:rowOff>276225</xdr:rowOff>
        </xdr:to>
        <xdr:sp macro="" textlink="">
          <xdr:nvSpPr>
            <xdr:cNvPr id="3643" name="Option Button 571" hidden="1">
              <a:extLst>
                <a:ext uri="{63B3BB69-23CF-44E3-9099-C40C66FF867C}">
                  <a14:compatExt spid="_x0000_s3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437</xdr:row>
          <xdr:rowOff>57150</xdr:rowOff>
        </xdr:from>
        <xdr:to>
          <xdr:col>9</xdr:col>
          <xdr:colOff>866775</xdr:colOff>
          <xdr:row>437</xdr:row>
          <xdr:rowOff>276225</xdr:rowOff>
        </xdr:to>
        <xdr:sp macro="" textlink="">
          <xdr:nvSpPr>
            <xdr:cNvPr id="3644" name="Option Button 572" hidden="1">
              <a:extLst>
                <a:ext uri="{63B3BB69-23CF-44E3-9099-C40C66FF867C}">
                  <a14:compatExt spid="_x0000_s3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437</xdr:row>
          <xdr:rowOff>9525</xdr:rowOff>
        </xdr:from>
        <xdr:to>
          <xdr:col>9</xdr:col>
          <xdr:colOff>1123950</xdr:colOff>
          <xdr:row>437</xdr:row>
          <xdr:rowOff>314325</xdr:rowOff>
        </xdr:to>
        <xdr:sp macro="" textlink="">
          <xdr:nvSpPr>
            <xdr:cNvPr id="3645" name="Group Box 573" hidden="1">
              <a:extLst>
                <a:ext uri="{63B3BB69-23CF-44E3-9099-C40C66FF867C}">
                  <a14:compatExt spid="_x0000_s3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438</xdr:row>
          <xdr:rowOff>66675</xdr:rowOff>
        </xdr:from>
        <xdr:to>
          <xdr:col>7</xdr:col>
          <xdr:colOff>866775</xdr:colOff>
          <xdr:row>438</xdr:row>
          <xdr:rowOff>295275</xdr:rowOff>
        </xdr:to>
        <xdr:sp macro="" textlink="">
          <xdr:nvSpPr>
            <xdr:cNvPr id="3646" name="Option Button 574" hidden="1">
              <a:extLst>
                <a:ext uri="{63B3BB69-23CF-44E3-9099-C40C66FF867C}">
                  <a14:compatExt spid="_x0000_s3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438</xdr:row>
          <xdr:rowOff>57150</xdr:rowOff>
        </xdr:from>
        <xdr:to>
          <xdr:col>8</xdr:col>
          <xdr:colOff>885825</xdr:colOff>
          <xdr:row>438</xdr:row>
          <xdr:rowOff>276225</xdr:rowOff>
        </xdr:to>
        <xdr:sp macro="" textlink="">
          <xdr:nvSpPr>
            <xdr:cNvPr id="3647" name="Option Button 575" hidden="1">
              <a:extLst>
                <a:ext uri="{63B3BB69-23CF-44E3-9099-C40C66FF867C}">
                  <a14:compatExt spid="_x0000_s3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438</xdr:row>
          <xdr:rowOff>57150</xdr:rowOff>
        </xdr:from>
        <xdr:to>
          <xdr:col>9</xdr:col>
          <xdr:colOff>866775</xdr:colOff>
          <xdr:row>438</xdr:row>
          <xdr:rowOff>276225</xdr:rowOff>
        </xdr:to>
        <xdr:sp macro="" textlink="">
          <xdr:nvSpPr>
            <xdr:cNvPr id="3648" name="Option Button 576" hidden="1">
              <a:extLst>
                <a:ext uri="{63B3BB69-23CF-44E3-9099-C40C66FF867C}">
                  <a14:compatExt spid="_x0000_s3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438</xdr:row>
          <xdr:rowOff>9525</xdr:rowOff>
        </xdr:from>
        <xdr:to>
          <xdr:col>9</xdr:col>
          <xdr:colOff>1123950</xdr:colOff>
          <xdr:row>438</xdr:row>
          <xdr:rowOff>314325</xdr:rowOff>
        </xdr:to>
        <xdr:sp macro="" textlink="">
          <xdr:nvSpPr>
            <xdr:cNvPr id="3649" name="Group Box 577" hidden="1">
              <a:extLst>
                <a:ext uri="{63B3BB69-23CF-44E3-9099-C40C66FF867C}">
                  <a14:compatExt spid="_x0000_s3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439</xdr:row>
          <xdr:rowOff>66675</xdr:rowOff>
        </xdr:from>
        <xdr:to>
          <xdr:col>7</xdr:col>
          <xdr:colOff>866775</xdr:colOff>
          <xdr:row>439</xdr:row>
          <xdr:rowOff>295275</xdr:rowOff>
        </xdr:to>
        <xdr:sp macro="" textlink="">
          <xdr:nvSpPr>
            <xdr:cNvPr id="3650" name="Option Button 578" hidden="1">
              <a:extLst>
                <a:ext uri="{63B3BB69-23CF-44E3-9099-C40C66FF867C}">
                  <a14:compatExt spid="_x0000_s3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439</xdr:row>
          <xdr:rowOff>57150</xdr:rowOff>
        </xdr:from>
        <xdr:to>
          <xdr:col>8</xdr:col>
          <xdr:colOff>885825</xdr:colOff>
          <xdr:row>439</xdr:row>
          <xdr:rowOff>276225</xdr:rowOff>
        </xdr:to>
        <xdr:sp macro="" textlink="">
          <xdr:nvSpPr>
            <xdr:cNvPr id="3651" name="Option Button 579" hidden="1">
              <a:extLst>
                <a:ext uri="{63B3BB69-23CF-44E3-9099-C40C66FF867C}">
                  <a14:compatExt spid="_x0000_s3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439</xdr:row>
          <xdr:rowOff>57150</xdr:rowOff>
        </xdr:from>
        <xdr:to>
          <xdr:col>9</xdr:col>
          <xdr:colOff>866775</xdr:colOff>
          <xdr:row>439</xdr:row>
          <xdr:rowOff>276225</xdr:rowOff>
        </xdr:to>
        <xdr:sp macro="" textlink="">
          <xdr:nvSpPr>
            <xdr:cNvPr id="3652" name="Option Button 580" hidden="1">
              <a:extLst>
                <a:ext uri="{63B3BB69-23CF-44E3-9099-C40C66FF867C}">
                  <a14:compatExt spid="_x0000_s3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439</xdr:row>
          <xdr:rowOff>9525</xdr:rowOff>
        </xdr:from>
        <xdr:to>
          <xdr:col>9</xdr:col>
          <xdr:colOff>1123950</xdr:colOff>
          <xdr:row>439</xdr:row>
          <xdr:rowOff>314325</xdr:rowOff>
        </xdr:to>
        <xdr:sp macro="" textlink="">
          <xdr:nvSpPr>
            <xdr:cNvPr id="3653" name="Group Box 581" hidden="1">
              <a:extLst>
                <a:ext uri="{63B3BB69-23CF-44E3-9099-C40C66FF867C}">
                  <a14:compatExt spid="_x0000_s3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440</xdr:row>
          <xdr:rowOff>66675</xdr:rowOff>
        </xdr:from>
        <xdr:to>
          <xdr:col>7</xdr:col>
          <xdr:colOff>866775</xdr:colOff>
          <xdr:row>440</xdr:row>
          <xdr:rowOff>295275</xdr:rowOff>
        </xdr:to>
        <xdr:sp macro="" textlink="">
          <xdr:nvSpPr>
            <xdr:cNvPr id="3654" name="Option Button 582" hidden="1">
              <a:extLst>
                <a:ext uri="{63B3BB69-23CF-44E3-9099-C40C66FF867C}">
                  <a14:compatExt spid="_x0000_s3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440</xdr:row>
          <xdr:rowOff>57150</xdr:rowOff>
        </xdr:from>
        <xdr:to>
          <xdr:col>8</xdr:col>
          <xdr:colOff>885825</xdr:colOff>
          <xdr:row>440</xdr:row>
          <xdr:rowOff>276225</xdr:rowOff>
        </xdr:to>
        <xdr:sp macro="" textlink="">
          <xdr:nvSpPr>
            <xdr:cNvPr id="3655" name="Option Button 583" hidden="1">
              <a:extLst>
                <a:ext uri="{63B3BB69-23CF-44E3-9099-C40C66FF867C}">
                  <a14:compatExt spid="_x0000_s3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440</xdr:row>
          <xdr:rowOff>57150</xdr:rowOff>
        </xdr:from>
        <xdr:to>
          <xdr:col>9</xdr:col>
          <xdr:colOff>866775</xdr:colOff>
          <xdr:row>440</xdr:row>
          <xdr:rowOff>276225</xdr:rowOff>
        </xdr:to>
        <xdr:sp macro="" textlink="">
          <xdr:nvSpPr>
            <xdr:cNvPr id="3656" name="Option Button 584" hidden="1">
              <a:extLst>
                <a:ext uri="{63B3BB69-23CF-44E3-9099-C40C66FF867C}">
                  <a14:compatExt spid="_x0000_s3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440</xdr:row>
          <xdr:rowOff>9525</xdr:rowOff>
        </xdr:from>
        <xdr:to>
          <xdr:col>9</xdr:col>
          <xdr:colOff>1123950</xdr:colOff>
          <xdr:row>440</xdr:row>
          <xdr:rowOff>314325</xdr:rowOff>
        </xdr:to>
        <xdr:sp macro="" textlink="">
          <xdr:nvSpPr>
            <xdr:cNvPr id="3657" name="Group Box 585" hidden="1">
              <a:extLst>
                <a:ext uri="{63B3BB69-23CF-44E3-9099-C40C66FF867C}">
                  <a14:compatExt spid="_x0000_s3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442</xdr:row>
          <xdr:rowOff>66675</xdr:rowOff>
        </xdr:from>
        <xdr:to>
          <xdr:col>7</xdr:col>
          <xdr:colOff>866775</xdr:colOff>
          <xdr:row>442</xdr:row>
          <xdr:rowOff>295275</xdr:rowOff>
        </xdr:to>
        <xdr:sp macro="" textlink="">
          <xdr:nvSpPr>
            <xdr:cNvPr id="3658" name="Option Button 586" hidden="1">
              <a:extLst>
                <a:ext uri="{63B3BB69-23CF-44E3-9099-C40C66FF867C}">
                  <a14:compatExt spid="_x0000_s3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442</xdr:row>
          <xdr:rowOff>57150</xdr:rowOff>
        </xdr:from>
        <xdr:to>
          <xdr:col>8</xdr:col>
          <xdr:colOff>885825</xdr:colOff>
          <xdr:row>442</xdr:row>
          <xdr:rowOff>276225</xdr:rowOff>
        </xdr:to>
        <xdr:sp macro="" textlink="">
          <xdr:nvSpPr>
            <xdr:cNvPr id="3659" name="Option Button 587" hidden="1">
              <a:extLst>
                <a:ext uri="{63B3BB69-23CF-44E3-9099-C40C66FF867C}">
                  <a14:compatExt spid="_x0000_s3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442</xdr:row>
          <xdr:rowOff>57150</xdr:rowOff>
        </xdr:from>
        <xdr:to>
          <xdr:col>9</xdr:col>
          <xdr:colOff>866775</xdr:colOff>
          <xdr:row>442</xdr:row>
          <xdr:rowOff>276225</xdr:rowOff>
        </xdr:to>
        <xdr:sp macro="" textlink="">
          <xdr:nvSpPr>
            <xdr:cNvPr id="3660" name="Option Button 588" hidden="1">
              <a:extLst>
                <a:ext uri="{63B3BB69-23CF-44E3-9099-C40C66FF867C}">
                  <a14:compatExt spid="_x0000_s3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442</xdr:row>
          <xdr:rowOff>9525</xdr:rowOff>
        </xdr:from>
        <xdr:to>
          <xdr:col>9</xdr:col>
          <xdr:colOff>1123950</xdr:colOff>
          <xdr:row>442</xdr:row>
          <xdr:rowOff>314325</xdr:rowOff>
        </xdr:to>
        <xdr:sp macro="" textlink="">
          <xdr:nvSpPr>
            <xdr:cNvPr id="3661" name="Group Box 589" hidden="1">
              <a:extLst>
                <a:ext uri="{63B3BB69-23CF-44E3-9099-C40C66FF867C}">
                  <a14:compatExt spid="_x0000_s3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444</xdr:row>
          <xdr:rowOff>66675</xdr:rowOff>
        </xdr:from>
        <xdr:to>
          <xdr:col>7</xdr:col>
          <xdr:colOff>866775</xdr:colOff>
          <xdr:row>444</xdr:row>
          <xdr:rowOff>295275</xdr:rowOff>
        </xdr:to>
        <xdr:sp macro="" textlink="">
          <xdr:nvSpPr>
            <xdr:cNvPr id="3662" name="Option Button 590" hidden="1">
              <a:extLst>
                <a:ext uri="{63B3BB69-23CF-44E3-9099-C40C66FF867C}">
                  <a14:compatExt spid="_x0000_s3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444</xdr:row>
          <xdr:rowOff>57150</xdr:rowOff>
        </xdr:from>
        <xdr:to>
          <xdr:col>8</xdr:col>
          <xdr:colOff>885825</xdr:colOff>
          <xdr:row>444</xdr:row>
          <xdr:rowOff>276225</xdr:rowOff>
        </xdr:to>
        <xdr:sp macro="" textlink="">
          <xdr:nvSpPr>
            <xdr:cNvPr id="3663" name="Option Button 591" hidden="1">
              <a:extLst>
                <a:ext uri="{63B3BB69-23CF-44E3-9099-C40C66FF867C}">
                  <a14:compatExt spid="_x0000_s3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444</xdr:row>
          <xdr:rowOff>57150</xdr:rowOff>
        </xdr:from>
        <xdr:to>
          <xdr:col>9</xdr:col>
          <xdr:colOff>866775</xdr:colOff>
          <xdr:row>444</xdr:row>
          <xdr:rowOff>276225</xdr:rowOff>
        </xdr:to>
        <xdr:sp macro="" textlink="">
          <xdr:nvSpPr>
            <xdr:cNvPr id="3664" name="Option Button 592" hidden="1">
              <a:extLst>
                <a:ext uri="{63B3BB69-23CF-44E3-9099-C40C66FF867C}">
                  <a14:compatExt spid="_x0000_s3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444</xdr:row>
          <xdr:rowOff>9525</xdr:rowOff>
        </xdr:from>
        <xdr:to>
          <xdr:col>9</xdr:col>
          <xdr:colOff>1123950</xdr:colOff>
          <xdr:row>444</xdr:row>
          <xdr:rowOff>314325</xdr:rowOff>
        </xdr:to>
        <xdr:sp macro="" textlink="">
          <xdr:nvSpPr>
            <xdr:cNvPr id="3665" name="Group Box 593" hidden="1">
              <a:extLst>
                <a:ext uri="{63B3BB69-23CF-44E3-9099-C40C66FF867C}">
                  <a14:compatExt spid="_x0000_s3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441</xdr:row>
          <xdr:rowOff>66675</xdr:rowOff>
        </xdr:from>
        <xdr:to>
          <xdr:col>7</xdr:col>
          <xdr:colOff>866775</xdr:colOff>
          <xdr:row>441</xdr:row>
          <xdr:rowOff>295275</xdr:rowOff>
        </xdr:to>
        <xdr:sp macro="" textlink="">
          <xdr:nvSpPr>
            <xdr:cNvPr id="3666" name="Option Button 594" hidden="1">
              <a:extLst>
                <a:ext uri="{63B3BB69-23CF-44E3-9099-C40C66FF867C}">
                  <a14:compatExt spid="_x0000_s3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441</xdr:row>
          <xdr:rowOff>57150</xdr:rowOff>
        </xdr:from>
        <xdr:to>
          <xdr:col>8</xdr:col>
          <xdr:colOff>885825</xdr:colOff>
          <xdr:row>441</xdr:row>
          <xdr:rowOff>276225</xdr:rowOff>
        </xdr:to>
        <xdr:sp macro="" textlink="">
          <xdr:nvSpPr>
            <xdr:cNvPr id="3667" name="Option Button 595" hidden="1">
              <a:extLst>
                <a:ext uri="{63B3BB69-23CF-44E3-9099-C40C66FF867C}">
                  <a14:compatExt spid="_x0000_s3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441</xdr:row>
          <xdr:rowOff>57150</xdr:rowOff>
        </xdr:from>
        <xdr:to>
          <xdr:col>9</xdr:col>
          <xdr:colOff>866775</xdr:colOff>
          <xdr:row>441</xdr:row>
          <xdr:rowOff>276225</xdr:rowOff>
        </xdr:to>
        <xdr:sp macro="" textlink="">
          <xdr:nvSpPr>
            <xdr:cNvPr id="3668" name="Option Button 596" hidden="1">
              <a:extLst>
                <a:ext uri="{63B3BB69-23CF-44E3-9099-C40C66FF867C}">
                  <a14:compatExt spid="_x0000_s3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441</xdr:row>
          <xdr:rowOff>9525</xdr:rowOff>
        </xdr:from>
        <xdr:to>
          <xdr:col>9</xdr:col>
          <xdr:colOff>1123950</xdr:colOff>
          <xdr:row>441</xdr:row>
          <xdr:rowOff>314325</xdr:rowOff>
        </xdr:to>
        <xdr:sp macro="" textlink="">
          <xdr:nvSpPr>
            <xdr:cNvPr id="3669" name="Group Box 597" hidden="1">
              <a:extLst>
                <a:ext uri="{63B3BB69-23CF-44E3-9099-C40C66FF867C}">
                  <a14:compatExt spid="_x0000_s3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443</xdr:row>
          <xdr:rowOff>57150</xdr:rowOff>
        </xdr:from>
        <xdr:to>
          <xdr:col>7</xdr:col>
          <xdr:colOff>866775</xdr:colOff>
          <xdr:row>443</xdr:row>
          <xdr:rowOff>276225</xdr:rowOff>
        </xdr:to>
        <xdr:sp macro="" textlink="">
          <xdr:nvSpPr>
            <xdr:cNvPr id="3670" name="Option Button 598" hidden="1">
              <a:extLst>
                <a:ext uri="{63B3BB69-23CF-44E3-9099-C40C66FF867C}">
                  <a14:compatExt spid="_x0000_s3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443</xdr:row>
          <xdr:rowOff>47625</xdr:rowOff>
        </xdr:from>
        <xdr:to>
          <xdr:col>8</xdr:col>
          <xdr:colOff>885825</xdr:colOff>
          <xdr:row>443</xdr:row>
          <xdr:rowOff>266700</xdr:rowOff>
        </xdr:to>
        <xdr:sp macro="" textlink="">
          <xdr:nvSpPr>
            <xdr:cNvPr id="3671" name="Option Button 599" hidden="1">
              <a:extLst>
                <a:ext uri="{63B3BB69-23CF-44E3-9099-C40C66FF867C}">
                  <a14:compatExt spid="_x0000_s3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443</xdr:row>
          <xdr:rowOff>47625</xdr:rowOff>
        </xdr:from>
        <xdr:to>
          <xdr:col>9</xdr:col>
          <xdr:colOff>866775</xdr:colOff>
          <xdr:row>443</xdr:row>
          <xdr:rowOff>266700</xdr:rowOff>
        </xdr:to>
        <xdr:sp macro="" textlink="">
          <xdr:nvSpPr>
            <xdr:cNvPr id="3672" name="Option Button 600" hidden="1">
              <a:extLst>
                <a:ext uri="{63B3BB69-23CF-44E3-9099-C40C66FF867C}">
                  <a14:compatExt spid="_x0000_s3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443</xdr:row>
          <xdr:rowOff>0</xdr:rowOff>
        </xdr:from>
        <xdr:to>
          <xdr:col>9</xdr:col>
          <xdr:colOff>1123950</xdr:colOff>
          <xdr:row>443</xdr:row>
          <xdr:rowOff>304800</xdr:rowOff>
        </xdr:to>
        <xdr:sp macro="" textlink="">
          <xdr:nvSpPr>
            <xdr:cNvPr id="3673" name="Group Box 601" hidden="1">
              <a:extLst>
                <a:ext uri="{63B3BB69-23CF-44E3-9099-C40C66FF867C}">
                  <a14:compatExt spid="_x0000_s3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447</xdr:row>
          <xdr:rowOff>57150</xdr:rowOff>
        </xdr:from>
        <xdr:to>
          <xdr:col>7</xdr:col>
          <xdr:colOff>866775</xdr:colOff>
          <xdr:row>447</xdr:row>
          <xdr:rowOff>276225</xdr:rowOff>
        </xdr:to>
        <xdr:sp macro="" textlink="">
          <xdr:nvSpPr>
            <xdr:cNvPr id="3674" name="Option Button 602" hidden="1">
              <a:extLst>
                <a:ext uri="{63B3BB69-23CF-44E3-9099-C40C66FF867C}">
                  <a14:compatExt spid="_x0000_s3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447</xdr:row>
          <xdr:rowOff>47625</xdr:rowOff>
        </xdr:from>
        <xdr:to>
          <xdr:col>8</xdr:col>
          <xdr:colOff>885825</xdr:colOff>
          <xdr:row>447</xdr:row>
          <xdr:rowOff>266700</xdr:rowOff>
        </xdr:to>
        <xdr:sp macro="" textlink="">
          <xdr:nvSpPr>
            <xdr:cNvPr id="3675" name="Option Button 603" hidden="1">
              <a:extLst>
                <a:ext uri="{63B3BB69-23CF-44E3-9099-C40C66FF867C}">
                  <a14:compatExt spid="_x0000_s3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447</xdr:row>
          <xdr:rowOff>47625</xdr:rowOff>
        </xdr:from>
        <xdr:to>
          <xdr:col>9</xdr:col>
          <xdr:colOff>866775</xdr:colOff>
          <xdr:row>447</xdr:row>
          <xdr:rowOff>266700</xdr:rowOff>
        </xdr:to>
        <xdr:sp macro="" textlink="">
          <xdr:nvSpPr>
            <xdr:cNvPr id="3676" name="Option Button 604" hidden="1">
              <a:extLst>
                <a:ext uri="{63B3BB69-23CF-44E3-9099-C40C66FF867C}">
                  <a14:compatExt spid="_x0000_s3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447</xdr:row>
          <xdr:rowOff>0</xdr:rowOff>
        </xdr:from>
        <xdr:to>
          <xdr:col>9</xdr:col>
          <xdr:colOff>1123950</xdr:colOff>
          <xdr:row>447</xdr:row>
          <xdr:rowOff>304800</xdr:rowOff>
        </xdr:to>
        <xdr:sp macro="" textlink="">
          <xdr:nvSpPr>
            <xdr:cNvPr id="3677" name="Group Box 605" hidden="1">
              <a:extLst>
                <a:ext uri="{63B3BB69-23CF-44E3-9099-C40C66FF867C}">
                  <a14:compatExt spid="_x0000_s3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448</xdr:row>
          <xdr:rowOff>66675</xdr:rowOff>
        </xdr:from>
        <xdr:to>
          <xdr:col>7</xdr:col>
          <xdr:colOff>866775</xdr:colOff>
          <xdr:row>448</xdr:row>
          <xdr:rowOff>295275</xdr:rowOff>
        </xdr:to>
        <xdr:sp macro="" textlink="">
          <xdr:nvSpPr>
            <xdr:cNvPr id="3678" name="Option Button 606" hidden="1">
              <a:extLst>
                <a:ext uri="{63B3BB69-23CF-44E3-9099-C40C66FF867C}">
                  <a14:compatExt spid="_x0000_s3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448</xdr:row>
          <xdr:rowOff>57150</xdr:rowOff>
        </xdr:from>
        <xdr:to>
          <xdr:col>8</xdr:col>
          <xdr:colOff>885825</xdr:colOff>
          <xdr:row>448</xdr:row>
          <xdr:rowOff>276225</xdr:rowOff>
        </xdr:to>
        <xdr:sp macro="" textlink="">
          <xdr:nvSpPr>
            <xdr:cNvPr id="3679" name="Option Button 607" hidden="1">
              <a:extLst>
                <a:ext uri="{63B3BB69-23CF-44E3-9099-C40C66FF867C}">
                  <a14:compatExt spid="_x0000_s3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448</xdr:row>
          <xdr:rowOff>57150</xdr:rowOff>
        </xdr:from>
        <xdr:to>
          <xdr:col>9</xdr:col>
          <xdr:colOff>866775</xdr:colOff>
          <xdr:row>448</xdr:row>
          <xdr:rowOff>276225</xdr:rowOff>
        </xdr:to>
        <xdr:sp macro="" textlink="">
          <xdr:nvSpPr>
            <xdr:cNvPr id="3680" name="Option Button 608" hidden="1">
              <a:extLst>
                <a:ext uri="{63B3BB69-23CF-44E3-9099-C40C66FF867C}">
                  <a14:compatExt spid="_x0000_s3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448</xdr:row>
          <xdr:rowOff>9525</xdr:rowOff>
        </xdr:from>
        <xdr:to>
          <xdr:col>9</xdr:col>
          <xdr:colOff>1123950</xdr:colOff>
          <xdr:row>448</xdr:row>
          <xdr:rowOff>314325</xdr:rowOff>
        </xdr:to>
        <xdr:sp macro="" textlink="">
          <xdr:nvSpPr>
            <xdr:cNvPr id="3681" name="Group Box 609" hidden="1">
              <a:extLst>
                <a:ext uri="{63B3BB69-23CF-44E3-9099-C40C66FF867C}">
                  <a14:compatExt spid="_x0000_s3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449</xdr:row>
          <xdr:rowOff>66675</xdr:rowOff>
        </xdr:from>
        <xdr:to>
          <xdr:col>7</xdr:col>
          <xdr:colOff>866775</xdr:colOff>
          <xdr:row>449</xdr:row>
          <xdr:rowOff>295275</xdr:rowOff>
        </xdr:to>
        <xdr:sp macro="" textlink="">
          <xdr:nvSpPr>
            <xdr:cNvPr id="3682" name="Option Button 610" hidden="1">
              <a:extLst>
                <a:ext uri="{63B3BB69-23CF-44E3-9099-C40C66FF867C}">
                  <a14:compatExt spid="_x0000_s3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449</xdr:row>
          <xdr:rowOff>57150</xdr:rowOff>
        </xdr:from>
        <xdr:to>
          <xdr:col>8</xdr:col>
          <xdr:colOff>885825</xdr:colOff>
          <xdr:row>449</xdr:row>
          <xdr:rowOff>276225</xdr:rowOff>
        </xdr:to>
        <xdr:sp macro="" textlink="">
          <xdr:nvSpPr>
            <xdr:cNvPr id="3683" name="Option Button 611" hidden="1">
              <a:extLst>
                <a:ext uri="{63B3BB69-23CF-44E3-9099-C40C66FF867C}">
                  <a14:compatExt spid="_x0000_s3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449</xdr:row>
          <xdr:rowOff>57150</xdr:rowOff>
        </xdr:from>
        <xdr:to>
          <xdr:col>9</xdr:col>
          <xdr:colOff>866775</xdr:colOff>
          <xdr:row>449</xdr:row>
          <xdr:rowOff>276225</xdr:rowOff>
        </xdr:to>
        <xdr:sp macro="" textlink="">
          <xdr:nvSpPr>
            <xdr:cNvPr id="3684" name="Option Button 612" hidden="1">
              <a:extLst>
                <a:ext uri="{63B3BB69-23CF-44E3-9099-C40C66FF867C}">
                  <a14:compatExt spid="_x0000_s3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449</xdr:row>
          <xdr:rowOff>9525</xdr:rowOff>
        </xdr:from>
        <xdr:to>
          <xdr:col>9</xdr:col>
          <xdr:colOff>1123950</xdr:colOff>
          <xdr:row>449</xdr:row>
          <xdr:rowOff>314325</xdr:rowOff>
        </xdr:to>
        <xdr:sp macro="" textlink="">
          <xdr:nvSpPr>
            <xdr:cNvPr id="3685" name="Group Box 613" hidden="1">
              <a:extLst>
                <a:ext uri="{63B3BB69-23CF-44E3-9099-C40C66FF867C}">
                  <a14:compatExt spid="_x0000_s3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450</xdr:row>
          <xdr:rowOff>66675</xdr:rowOff>
        </xdr:from>
        <xdr:to>
          <xdr:col>7</xdr:col>
          <xdr:colOff>866775</xdr:colOff>
          <xdr:row>450</xdr:row>
          <xdr:rowOff>295275</xdr:rowOff>
        </xdr:to>
        <xdr:sp macro="" textlink="">
          <xdr:nvSpPr>
            <xdr:cNvPr id="3686" name="Option Button 614" hidden="1">
              <a:extLst>
                <a:ext uri="{63B3BB69-23CF-44E3-9099-C40C66FF867C}">
                  <a14:compatExt spid="_x0000_s3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450</xdr:row>
          <xdr:rowOff>57150</xdr:rowOff>
        </xdr:from>
        <xdr:to>
          <xdr:col>8</xdr:col>
          <xdr:colOff>885825</xdr:colOff>
          <xdr:row>450</xdr:row>
          <xdr:rowOff>276225</xdr:rowOff>
        </xdr:to>
        <xdr:sp macro="" textlink="">
          <xdr:nvSpPr>
            <xdr:cNvPr id="3687" name="Option Button 615" hidden="1">
              <a:extLst>
                <a:ext uri="{63B3BB69-23CF-44E3-9099-C40C66FF867C}">
                  <a14:compatExt spid="_x0000_s3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450</xdr:row>
          <xdr:rowOff>57150</xdr:rowOff>
        </xdr:from>
        <xdr:to>
          <xdr:col>9</xdr:col>
          <xdr:colOff>866775</xdr:colOff>
          <xdr:row>450</xdr:row>
          <xdr:rowOff>276225</xdr:rowOff>
        </xdr:to>
        <xdr:sp macro="" textlink="">
          <xdr:nvSpPr>
            <xdr:cNvPr id="3688" name="Option Button 616" hidden="1">
              <a:extLst>
                <a:ext uri="{63B3BB69-23CF-44E3-9099-C40C66FF867C}">
                  <a14:compatExt spid="_x0000_s3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450</xdr:row>
          <xdr:rowOff>9525</xdr:rowOff>
        </xdr:from>
        <xdr:to>
          <xdr:col>9</xdr:col>
          <xdr:colOff>1123950</xdr:colOff>
          <xdr:row>450</xdr:row>
          <xdr:rowOff>314325</xdr:rowOff>
        </xdr:to>
        <xdr:sp macro="" textlink="">
          <xdr:nvSpPr>
            <xdr:cNvPr id="3689" name="Group Box 617" hidden="1">
              <a:extLst>
                <a:ext uri="{63B3BB69-23CF-44E3-9099-C40C66FF867C}">
                  <a14:compatExt spid="_x0000_s3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451</xdr:row>
          <xdr:rowOff>66675</xdr:rowOff>
        </xdr:from>
        <xdr:to>
          <xdr:col>7</xdr:col>
          <xdr:colOff>866775</xdr:colOff>
          <xdr:row>451</xdr:row>
          <xdr:rowOff>295275</xdr:rowOff>
        </xdr:to>
        <xdr:sp macro="" textlink="">
          <xdr:nvSpPr>
            <xdr:cNvPr id="3690" name="Option Button 618" hidden="1">
              <a:extLst>
                <a:ext uri="{63B3BB69-23CF-44E3-9099-C40C66FF867C}">
                  <a14:compatExt spid="_x0000_s3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451</xdr:row>
          <xdr:rowOff>57150</xdr:rowOff>
        </xdr:from>
        <xdr:to>
          <xdr:col>8</xdr:col>
          <xdr:colOff>885825</xdr:colOff>
          <xdr:row>451</xdr:row>
          <xdr:rowOff>276225</xdr:rowOff>
        </xdr:to>
        <xdr:sp macro="" textlink="">
          <xdr:nvSpPr>
            <xdr:cNvPr id="3691" name="Option Button 619" hidden="1">
              <a:extLst>
                <a:ext uri="{63B3BB69-23CF-44E3-9099-C40C66FF867C}">
                  <a14:compatExt spid="_x0000_s3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451</xdr:row>
          <xdr:rowOff>57150</xdr:rowOff>
        </xdr:from>
        <xdr:to>
          <xdr:col>9</xdr:col>
          <xdr:colOff>866775</xdr:colOff>
          <xdr:row>451</xdr:row>
          <xdr:rowOff>276225</xdr:rowOff>
        </xdr:to>
        <xdr:sp macro="" textlink="">
          <xdr:nvSpPr>
            <xdr:cNvPr id="3692" name="Option Button 620" hidden="1">
              <a:extLst>
                <a:ext uri="{63B3BB69-23CF-44E3-9099-C40C66FF867C}">
                  <a14:compatExt spid="_x0000_s3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451</xdr:row>
          <xdr:rowOff>9525</xdr:rowOff>
        </xdr:from>
        <xdr:to>
          <xdr:col>9</xdr:col>
          <xdr:colOff>1123950</xdr:colOff>
          <xdr:row>451</xdr:row>
          <xdr:rowOff>314325</xdr:rowOff>
        </xdr:to>
        <xdr:sp macro="" textlink="">
          <xdr:nvSpPr>
            <xdr:cNvPr id="3693" name="Group Box 621" hidden="1">
              <a:extLst>
                <a:ext uri="{63B3BB69-23CF-44E3-9099-C40C66FF867C}">
                  <a14:compatExt spid="_x0000_s3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452</xdr:row>
          <xdr:rowOff>66675</xdr:rowOff>
        </xdr:from>
        <xdr:to>
          <xdr:col>7</xdr:col>
          <xdr:colOff>866775</xdr:colOff>
          <xdr:row>452</xdr:row>
          <xdr:rowOff>295275</xdr:rowOff>
        </xdr:to>
        <xdr:sp macro="" textlink="">
          <xdr:nvSpPr>
            <xdr:cNvPr id="3694" name="Option Button 622" hidden="1">
              <a:extLst>
                <a:ext uri="{63B3BB69-23CF-44E3-9099-C40C66FF867C}">
                  <a14:compatExt spid="_x0000_s3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452</xdr:row>
          <xdr:rowOff>57150</xdr:rowOff>
        </xdr:from>
        <xdr:to>
          <xdr:col>8</xdr:col>
          <xdr:colOff>885825</xdr:colOff>
          <xdr:row>452</xdr:row>
          <xdr:rowOff>276225</xdr:rowOff>
        </xdr:to>
        <xdr:sp macro="" textlink="">
          <xdr:nvSpPr>
            <xdr:cNvPr id="3695" name="Option Button 623" hidden="1">
              <a:extLst>
                <a:ext uri="{63B3BB69-23CF-44E3-9099-C40C66FF867C}">
                  <a14:compatExt spid="_x0000_s3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452</xdr:row>
          <xdr:rowOff>57150</xdr:rowOff>
        </xdr:from>
        <xdr:to>
          <xdr:col>9</xdr:col>
          <xdr:colOff>866775</xdr:colOff>
          <xdr:row>452</xdr:row>
          <xdr:rowOff>276225</xdr:rowOff>
        </xdr:to>
        <xdr:sp macro="" textlink="">
          <xdr:nvSpPr>
            <xdr:cNvPr id="3696" name="Option Button 624" hidden="1">
              <a:extLst>
                <a:ext uri="{63B3BB69-23CF-44E3-9099-C40C66FF867C}">
                  <a14:compatExt spid="_x0000_s3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452</xdr:row>
          <xdr:rowOff>9525</xdr:rowOff>
        </xdr:from>
        <xdr:to>
          <xdr:col>9</xdr:col>
          <xdr:colOff>1123950</xdr:colOff>
          <xdr:row>452</xdr:row>
          <xdr:rowOff>314325</xdr:rowOff>
        </xdr:to>
        <xdr:sp macro="" textlink="">
          <xdr:nvSpPr>
            <xdr:cNvPr id="3697" name="Group Box 625" hidden="1">
              <a:extLst>
                <a:ext uri="{63B3BB69-23CF-44E3-9099-C40C66FF867C}">
                  <a14:compatExt spid="_x0000_s3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454</xdr:row>
          <xdr:rowOff>66675</xdr:rowOff>
        </xdr:from>
        <xdr:to>
          <xdr:col>7</xdr:col>
          <xdr:colOff>866775</xdr:colOff>
          <xdr:row>454</xdr:row>
          <xdr:rowOff>295275</xdr:rowOff>
        </xdr:to>
        <xdr:sp macro="" textlink="">
          <xdr:nvSpPr>
            <xdr:cNvPr id="3698" name="Option Button 626" hidden="1">
              <a:extLst>
                <a:ext uri="{63B3BB69-23CF-44E3-9099-C40C66FF867C}">
                  <a14:compatExt spid="_x0000_s3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454</xdr:row>
          <xdr:rowOff>57150</xdr:rowOff>
        </xdr:from>
        <xdr:to>
          <xdr:col>8</xdr:col>
          <xdr:colOff>885825</xdr:colOff>
          <xdr:row>454</xdr:row>
          <xdr:rowOff>276225</xdr:rowOff>
        </xdr:to>
        <xdr:sp macro="" textlink="">
          <xdr:nvSpPr>
            <xdr:cNvPr id="3699" name="Option Button 627" hidden="1">
              <a:extLst>
                <a:ext uri="{63B3BB69-23CF-44E3-9099-C40C66FF867C}">
                  <a14:compatExt spid="_x0000_s3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454</xdr:row>
          <xdr:rowOff>57150</xdr:rowOff>
        </xdr:from>
        <xdr:to>
          <xdr:col>9</xdr:col>
          <xdr:colOff>866775</xdr:colOff>
          <xdr:row>454</xdr:row>
          <xdr:rowOff>276225</xdr:rowOff>
        </xdr:to>
        <xdr:sp macro="" textlink="">
          <xdr:nvSpPr>
            <xdr:cNvPr id="3700" name="Option Button 628" hidden="1">
              <a:extLst>
                <a:ext uri="{63B3BB69-23CF-44E3-9099-C40C66FF867C}">
                  <a14:compatExt spid="_x0000_s3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454</xdr:row>
          <xdr:rowOff>9525</xdr:rowOff>
        </xdr:from>
        <xdr:to>
          <xdr:col>9</xdr:col>
          <xdr:colOff>1123950</xdr:colOff>
          <xdr:row>454</xdr:row>
          <xdr:rowOff>314325</xdr:rowOff>
        </xdr:to>
        <xdr:sp macro="" textlink="">
          <xdr:nvSpPr>
            <xdr:cNvPr id="3701" name="Group Box 629" hidden="1">
              <a:extLst>
                <a:ext uri="{63B3BB69-23CF-44E3-9099-C40C66FF867C}">
                  <a14:compatExt spid="_x0000_s3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456</xdr:row>
          <xdr:rowOff>66675</xdr:rowOff>
        </xdr:from>
        <xdr:to>
          <xdr:col>7</xdr:col>
          <xdr:colOff>866775</xdr:colOff>
          <xdr:row>456</xdr:row>
          <xdr:rowOff>295275</xdr:rowOff>
        </xdr:to>
        <xdr:sp macro="" textlink="">
          <xdr:nvSpPr>
            <xdr:cNvPr id="3702" name="Option Button 630" hidden="1">
              <a:extLst>
                <a:ext uri="{63B3BB69-23CF-44E3-9099-C40C66FF867C}">
                  <a14:compatExt spid="_x0000_s3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456</xdr:row>
          <xdr:rowOff>57150</xdr:rowOff>
        </xdr:from>
        <xdr:to>
          <xdr:col>8</xdr:col>
          <xdr:colOff>885825</xdr:colOff>
          <xdr:row>456</xdr:row>
          <xdr:rowOff>276225</xdr:rowOff>
        </xdr:to>
        <xdr:sp macro="" textlink="">
          <xdr:nvSpPr>
            <xdr:cNvPr id="3703" name="Option Button 631" hidden="1">
              <a:extLst>
                <a:ext uri="{63B3BB69-23CF-44E3-9099-C40C66FF867C}">
                  <a14:compatExt spid="_x0000_s3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456</xdr:row>
          <xdr:rowOff>57150</xdr:rowOff>
        </xdr:from>
        <xdr:to>
          <xdr:col>9</xdr:col>
          <xdr:colOff>866775</xdr:colOff>
          <xdr:row>456</xdr:row>
          <xdr:rowOff>276225</xdr:rowOff>
        </xdr:to>
        <xdr:sp macro="" textlink="">
          <xdr:nvSpPr>
            <xdr:cNvPr id="3704" name="Option Button 632" hidden="1">
              <a:extLst>
                <a:ext uri="{63B3BB69-23CF-44E3-9099-C40C66FF867C}">
                  <a14:compatExt spid="_x0000_s3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9525</xdr:rowOff>
        </xdr:from>
        <xdr:to>
          <xdr:col>9</xdr:col>
          <xdr:colOff>1123950</xdr:colOff>
          <xdr:row>456</xdr:row>
          <xdr:rowOff>314325</xdr:rowOff>
        </xdr:to>
        <xdr:sp macro="" textlink="">
          <xdr:nvSpPr>
            <xdr:cNvPr id="3705" name="Group Box 633" hidden="1">
              <a:extLst>
                <a:ext uri="{63B3BB69-23CF-44E3-9099-C40C66FF867C}">
                  <a14:compatExt spid="_x0000_s3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453</xdr:row>
          <xdr:rowOff>66675</xdr:rowOff>
        </xdr:from>
        <xdr:to>
          <xdr:col>7</xdr:col>
          <xdr:colOff>866775</xdr:colOff>
          <xdr:row>453</xdr:row>
          <xdr:rowOff>295275</xdr:rowOff>
        </xdr:to>
        <xdr:sp macro="" textlink="">
          <xdr:nvSpPr>
            <xdr:cNvPr id="3706" name="Option Button 634" hidden="1">
              <a:extLst>
                <a:ext uri="{63B3BB69-23CF-44E3-9099-C40C66FF867C}">
                  <a14:compatExt spid="_x0000_s3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453</xdr:row>
          <xdr:rowOff>57150</xdr:rowOff>
        </xdr:from>
        <xdr:to>
          <xdr:col>8</xdr:col>
          <xdr:colOff>885825</xdr:colOff>
          <xdr:row>453</xdr:row>
          <xdr:rowOff>276225</xdr:rowOff>
        </xdr:to>
        <xdr:sp macro="" textlink="">
          <xdr:nvSpPr>
            <xdr:cNvPr id="3707" name="Option Button 635" hidden="1">
              <a:extLst>
                <a:ext uri="{63B3BB69-23CF-44E3-9099-C40C66FF867C}">
                  <a14:compatExt spid="_x0000_s3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453</xdr:row>
          <xdr:rowOff>57150</xdr:rowOff>
        </xdr:from>
        <xdr:to>
          <xdr:col>9</xdr:col>
          <xdr:colOff>866775</xdr:colOff>
          <xdr:row>453</xdr:row>
          <xdr:rowOff>276225</xdr:rowOff>
        </xdr:to>
        <xdr:sp macro="" textlink="">
          <xdr:nvSpPr>
            <xdr:cNvPr id="3708" name="Option Button 636" hidden="1">
              <a:extLst>
                <a:ext uri="{63B3BB69-23CF-44E3-9099-C40C66FF867C}">
                  <a14:compatExt spid="_x0000_s3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453</xdr:row>
          <xdr:rowOff>9525</xdr:rowOff>
        </xdr:from>
        <xdr:to>
          <xdr:col>9</xdr:col>
          <xdr:colOff>1123950</xdr:colOff>
          <xdr:row>453</xdr:row>
          <xdr:rowOff>314325</xdr:rowOff>
        </xdr:to>
        <xdr:sp macro="" textlink="">
          <xdr:nvSpPr>
            <xdr:cNvPr id="3709" name="Group Box 637" hidden="1">
              <a:extLst>
                <a:ext uri="{63B3BB69-23CF-44E3-9099-C40C66FF867C}">
                  <a14:compatExt spid="_x0000_s3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455</xdr:row>
          <xdr:rowOff>57150</xdr:rowOff>
        </xdr:from>
        <xdr:to>
          <xdr:col>7</xdr:col>
          <xdr:colOff>866775</xdr:colOff>
          <xdr:row>455</xdr:row>
          <xdr:rowOff>276225</xdr:rowOff>
        </xdr:to>
        <xdr:sp macro="" textlink="">
          <xdr:nvSpPr>
            <xdr:cNvPr id="3710" name="Option Button 638" hidden="1">
              <a:extLst>
                <a:ext uri="{63B3BB69-23CF-44E3-9099-C40C66FF867C}">
                  <a14:compatExt spid="_x0000_s3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455</xdr:row>
          <xdr:rowOff>47625</xdr:rowOff>
        </xdr:from>
        <xdr:to>
          <xdr:col>8</xdr:col>
          <xdr:colOff>885825</xdr:colOff>
          <xdr:row>455</xdr:row>
          <xdr:rowOff>266700</xdr:rowOff>
        </xdr:to>
        <xdr:sp macro="" textlink="">
          <xdr:nvSpPr>
            <xdr:cNvPr id="3711" name="Option Button 639" hidden="1">
              <a:extLst>
                <a:ext uri="{63B3BB69-23CF-44E3-9099-C40C66FF867C}">
                  <a14:compatExt spid="_x0000_s3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455</xdr:row>
          <xdr:rowOff>47625</xdr:rowOff>
        </xdr:from>
        <xdr:to>
          <xdr:col>9</xdr:col>
          <xdr:colOff>866775</xdr:colOff>
          <xdr:row>455</xdr:row>
          <xdr:rowOff>266700</xdr:rowOff>
        </xdr:to>
        <xdr:sp macro="" textlink="">
          <xdr:nvSpPr>
            <xdr:cNvPr id="3712" name="Option Button 640" hidden="1">
              <a:extLst>
                <a:ext uri="{63B3BB69-23CF-44E3-9099-C40C66FF867C}">
                  <a14:compatExt spid="_x0000_s3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455</xdr:row>
          <xdr:rowOff>0</xdr:rowOff>
        </xdr:from>
        <xdr:to>
          <xdr:col>9</xdr:col>
          <xdr:colOff>1123950</xdr:colOff>
          <xdr:row>455</xdr:row>
          <xdr:rowOff>304800</xdr:rowOff>
        </xdr:to>
        <xdr:sp macro="" textlink="">
          <xdr:nvSpPr>
            <xdr:cNvPr id="3713" name="Group Box 641" hidden="1">
              <a:extLst>
                <a:ext uri="{63B3BB69-23CF-44E3-9099-C40C66FF867C}">
                  <a14:compatExt spid="_x0000_s3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371475</xdr:colOff>
          <xdr:row>290</xdr:row>
          <xdr:rowOff>180975</xdr:rowOff>
        </xdr:from>
        <xdr:to>
          <xdr:col>30</xdr:col>
          <xdr:colOff>0</xdr:colOff>
          <xdr:row>292</xdr:row>
          <xdr:rowOff>0</xdr:rowOff>
        </xdr:to>
        <xdr:sp macro="" textlink="">
          <xdr:nvSpPr>
            <xdr:cNvPr id="3717" name="Button 645" hidden="1">
              <a:extLst>
                <a:ext uri="{63B3BB69-23CF-44E3-9099-C40C66FF867C}">
                  <a14:compatExt spid="_x0000_s3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</a:rPr>
                <a:t>Submit Round 25 Predictions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0</xdr:colOff>
          <xdr:row>293</xdr:row>
          <xdr:rowOff>0</xdr:rowOff>
        </xdr:from>
        <xdr:to>
          <xdr:col>30</xdr:col>
          <xdr:colOff>0</xdr:colOff>
          <xdr:row>294</xdr:row>
          <xdr:rowOff>0</xdr:rowOff>
        </xdr:to>
        <xdr:sp macro="" textlink="">
          <xdr:nvSpPr>
            <xdr:cNvPr id="3718" name="Button 646" hidden="1">
              <a:extLst>
                <a:ext uri="{63B3BB69-23CF-44E3-9099-C40C66FF867C}">
                  <a14:compatExt spid="_x0000_s3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</a:rPr>
                <a:t>Update Round 25 Predictions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0</xdr:colOff>
          <xdr:row>303</xdr:row>
          <xdr:rowOff>0</xdr:rowOff>
        </xdr:from>
        <xdr:to>
          <xdr:col>30</xdr:col>
          <xdr:colOff>0</xdr:colOff>
          <xdr:row>304</xdr:row>
          <xdr:rowOff>9525</xdr:rowOff>
        </xdr:to>
        <xdr:sp macro="" textlink="">
          <xdr:nvSpPr>
            <xdr:cNvPr id="3719" name="Button 647" hidden="1">
              <a:extLst>
                <a:ext uri="{63B3BB69-23CF-44E3-9099-C40C66FF867C}">
                  <a14:compatExt spid="_x0000_s3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</a:rPr>
                <a:t>Submit Round 26 Predictions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9525</xdr:colOff>
          <xdr:row>305</xdr:row>
          <xdr:rowOff>9525</xdr:rowOff>
        </xdr:from>
        <xdr:to>
          <xdr:col>30</xdr:col>
          <xdr:colOff>9525</xdr:colOff>
          <xdr:row>306</xdr:row>
          <xdr:rowOff>9525</xdr:rowOff>
        </xdr:to>
        <xdr:sp macro="" textlink="">
          <xdr:nvSpPr>
            <xdr:cNvPr id="3720" name="Button 648" hidden="1">
              <a:extLst>
                <a:ext uri="{63B3BB69-23CF-44E3-9099-C40C66FF867C}">
                  <a14:compatExt spid="_x0000_s3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</a:rPr>
                <a:t>Update Round 26 Predictions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0</xdr:colOff>
          <xdr:row>315</xdr:row>
          <xdr:rowOff>0</xdr:rowOff>
        </xdr:from>
        <xdr:to>
          <xdr:col>30</xdr:col>
          <xdr:colOff>0</xdr:colOff>
          <xdr:row>316</xdr:row>
          <xdr:rowOff>9525</xdr:rowOff>
        </xdr:to>
        <xdr:sp macro="" textlink="">
          <xdr:nvSpPr>
            <xdr:cNvPr id="3721" name="Button 649" hidden="1">
              <a:extLst>
                <a:ext uri="{63B3BB69-23CF-44E3-9099-C40C66FF867C}">
                  <a14:compatExt spid="_x0000_s3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</a:rPr>
                <a:t>Submit Round 27 Predictions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9525</xdr:colOff>
          <xdr:row>317</xdr:row>
          <xdr:rowOff>9525</xdr:rowOff>
        </xdr:from>
        <xdr:to>
          <xdr:col>30</xdr:col>
          <xdr:colOff>9525</xdr:colOff>
          <xdr:row>318</xdr:row>
          <xdr:rowOff>9525</xdr:rowOff>
        </xdr:to>
        <xdr:sp macro="" textlink="">
          <xdr:nvSpPr>
            <xdr:cNvPr id="3722" name="Button 650" hidden="1">
              <a:extLst>
                <a:ext uri="{63B3BB69-23CF-44E3-9099-C40C66FF867C}">
                  <a14:compatExt spid="_x0000_s3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</a:rPr>
                <a:t>Update Round 27 Predictions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371475</xdr:colOff>
          <xdr:row>327</xdr:row>
          <xdr:rowOff>0</xdr:rowOff>
        </xdr:from>
        <xdr:to>
          <xdr:col>30</xdr:col>
          <xdr:colOff>0</xdr:colOff>
          <xdr:row>328</xdr:row>
          <xdr:rowOff>9525</xdr:rowOff>
        </xdr:to>
        <xdr:sp macro="" textlink="">
          <xdr:nvSpPr>
            <xdr:cNvPr id="3723" name="Button 651" hidden="1">
              <a:extLst>
                <a:ext uri="{63B3BB69-23CF-44E3-9099-C40C66FF867C}">
                  <a14:compatExt spid="_x0000_s3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</a:rPr>
                <a:t>Submit Round 28 Predictions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0</xdr:colOff>
          <xdr:row>329</xdr:row>
          <xdr:rowOff>9525</xdr:rowOff>
        </xdr:from>
        <xdr:to>
          <xdr:col>30</xdr:col>
          <xdr:colOff>0</xdr:colOff>
          <xdr:row>330</xdr:row>
          <xdr:rowOff>9525</xdr:rowOff>
        </xdr:to>
        <xdr:sp macro="" textlink="">
          <xdr:nvSpPr>
            <xdr:cNvPr id="3724" name="Button 652" hidden="1">
              <a:extLst>
                <a:ext uri="{63B3BB69-23CF-44E3-9099-C40C66FF867C}">
                  <a14:compatExt spid="_x0000_s3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</a:rPr>
                <a:t>Update Round 28 Predictions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0</xdr:colOff>
          <xdr:row>339</xdr:row>
          <xdr:rowOff>0</xdr:rowOff>
        </xdr:from>
        <xdr:to>
          <xdr:col>30</xdr:col>
          <xdr:colOff>0</xdr:colOff>
          <xdr:row>340</xdr:row>
          <xdr:rowOff>9525</xdr:rowOff>
        </xdr:to>
        <xdr:sp macro="" textlink="">
          <xdr:nvSpPr>
            <xdr:cNvPr id="3725" name="Button 653" hidden="1">
              <a:extLst>
                <a:ext uri="{63B3BB69-23CF-44E3-9099-C40C66FF867C}">
                  <a14:compatExt spid="_x0000_s3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</a:rPr>
                <a:t>Submit Round 29 Predictions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9525</xdr:colOff>
          <xdr:row>341</xdr:row>
          <xdr:rowOff>9525</xdr:rowOff>
        </xdr:from>
        <xdr:to>
          <xdr:col>30</xdr:col>
          <xdr:colOff>9525</xdr:colOff>
          <xdr:row>342</xdr:row>
          <xdr:rowOff>9525</xdr:rowOff>
        </xdr:to>
        <xdr:sp macro="" textlink="">
          <xdr:nvSpPr>
            <xdr:cNvPr id="3726" name="Button 654" hidden="1">
              <a:extLst>
                <a:ext uri="{63B3BB69-23CF-44E3-9099-C40C66FF867C}">
                  <a14:compatExt spid="_x0000_s3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</a:rPr>
                <a:t>Update Round 29 Predictions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371475</xdr:colOff>
          <xdr:row>350</xdr:row>
          <xdr:rowOff>180975</xdr:rowOff>
        </xdr:from>
        <xdr:to>
          <xdr:col>30</xdr:col>
          <xdr:colOff>0</xdr:colOff>
          <xdr:row>352</xdr:row>
          <xdr:rowOff>0</xdr:rowOff>
        </xdr:to>
        <xdr:sp macro="" textlink="">
          <xdr:nvSpPr>
            <xdr:cNvPr id="3727" name="Button 655" hidden="1">
              <a:extLst>
                <a:ext uri="{63B3BB69-23CF-44E3-9099-C40C66FF867C}">
                  <a14:compatExt spid="_x0000_s3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</a:rPr>
                <a:t>Submit Round 30 Predictions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0</xdr:colOff>
          <xdr:row>353</xdr:row>
          <xdr:rowOff>0</xdr:rowOff>
        </xdr:from>
        <xdr:to>
          <xdr:col>30</xdr:col>
          <xdr:colOff>0</xdr:colOff>
          <xdr:row>354</xdr:row>
          <xdr:rowOff>0</xdr:rowOff>
        </xdr:to>
        <xdr:sp macro="" textlink="">
          <xdr:nvSpPr>
            <xdr:cNvPr id="3728" name="Button 656" hidden="1">
              <a:extLst>
                <a:ext uri="{63B3BB69-23CF-44E3-9099-C40C66FF867C}">
                  <a14:compatExt spid="_x0000_s3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</a:rPr>
                <a:t>Update Round 30 Predictions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0</xdr:colOff>
          <xdr:row>363</xdr:row>
          <xdr:rowOff>0</xdr:rowOff>
        </xdr:from>
        <xdr:to>
          <xdr:col>30</xdr:col>
          <xdr:colOff>0</xdr:colOff>
          <xdr:row>364</xdr:row>
          <xdr:rowOff>9525</xdr:rowOff>
        </xdr:to>
        <xdr:sp macro="" textlink="">
          <xdr:nvSpPr>
            <xdr:cNvPr id="3729" name="Button 657" hidden="1">
              <a:extLst>
                <a:ext uri="{63B3BB69-23CF-44E3-9099-C40C66FF867C}">
                  <a14:compatExt spid="_x0000_s3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</a:rPr>
                <a:t>Submit Round 31 Predictions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9525</xdr:colOff>
          <xdr:row>365</xdr:row>
          <xdr:rowOff>9525</xdr:rowOff>
        </xdr:from>
        <xdr:to>
          <xdr:col>30</xdr:col>
          <xdr:colOff>9525</xdr:colOff>
          <xdr:row>366</xdr:row>
          <xdr:rowOff>9525</xdr:rowOff>
        </xdr:to>
        <xdr:sp macro="" textlink="">
          <xdr:nvSpPr>
            <xdr:cNvPr id="3730" name="Button 658" hidden="1">
              <a:extLst>
                <a:ext uri="{63B3BB69-23CF-44E3-9099-C40C66FF867C}">
                  <a14:compatExt spid="_x0000_s3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</a:rPr>
                <a:t>Update Round 31 Predictions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361950</xdr:colOff>
          <xdr:row>375</xdr:row>
          <xdr:rowOff>0</xdr:rowOff>
        </xdr:from>
        <xdr:to>
          <xdr:col>30</xdr:col>
          <xdr:colOff>0</xdr:colOff>
          <xdr:row>376</xdr:row>
          <xdr:rowOff>9525</xdr:rowOff>
        </xdr:to>
        <xdr:sp macro="" textlink="">
          <xdr:nvSpPr>
            <xdr:cNvPr id="3731" name="Button 659" hidden="1">
              <a:extLst>
                <a:ext uri="{63B3BB69-23CF-44E3-9099-C40C66FF867C}">
                  <a14:compatExt spid="_x0000_s3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</a:rPr>
                <a:t>Submit Round 32 Predictions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371475</xdr:colOff>
          <xdr:row>377</xdr:row>
          <xdr:rowOff>9525</xdr:rowOff>
        </xdr:from>
        <xdr:to>
          <xdr:col>30</xdr:col>
          <xdr:colOff>0</xdr:colOff>
          <xdr:row>378</xdr:row>
          <xdr:rowOff>9525</xdr:rowOff>
        </xdr:to>
        <xdr:sp macro="" textlink="">
          <xdr:nvSpPr>
            <xdr:cNvPr id="3732" name="Button 660" hidden="1">
              <a:extLst>
                <a:ext uri="{63B3BB69-23CF-44E3-9099-C40C66FF867C}">
                  <a14:compatExt spid="_x0000_s3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</a:rPr>
                <a:t>Update Round 32 Predictions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371475</xdr:colOff>
          <xdr:row>387</xdr:row>
          <xdr:rowOff>0</xdr:rowOff>
        </xdr:from>
        <xdr:to>
          <xdr:col>30</xdr:col>
          <xdr:colOff>0</xdr:colOff>
          <xdr:row>388</xdr:row>
          <xdr:rowOff>9525</xdr:rowOff>
        </xdr:to>
        <xdr:sp macro="" textlink="">
          <xdr:nvSpPr>
            <xdr:cNvPr id="3733" name="Button 661" hidden="1">
              <a:extLst>
                <a:ext uri="{63B3BB69-23CF-44E3-9099-C40C66FF867C}">
                  <a14:compatExt spid="_x0000_s3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</a:rPr>
                <a:t>Submit Round 33 Predictions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0</xdr:colOff>
          <xdr:row>389</xdr:row>
          <xdr:rowOff>9525</xdr:rowOff>
        </xdr:from>
        <xdr:to>
          <xdr:col>30</xdr:col>
          <xdr:colOff>0</xdr:colOff>
          <xdr:row>390</xdr:row>
          <xdr:rowOff>9525</xdr:rowOff>
        </xdr:to>
        <xdr:sp macro="" textlink="">
          <xdr:nvSpPr>
            <xdr:cNvPr id="3734" name="Button 662" hidden="1">
              <a:extLst>
                <a:ext uri="{63B3BB69-23CF-44E3-9099-C40C66FF867C}">
                  <a14:compatExt spid="_x0000_s3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</a:rPr>
                <a:t>Update Round 33 Predictions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371475</xdr:colOff>
          <xdr:row>399</xdr:row>
          <xdr:rowOff>0</xdr:rowOff>
        </xdr:from>
        <xdr:to>
          <xdr:col>30</xdr:col>
          <xdr:colOff>0</xdr:colOff>
          <xdr:row>400</xdr:row>
          <xdr:rowOff>9525</xdr:rowOff>
        </xdr:to>
        <xdr:sp macro="" textlink="">
          <xdr:nvSpPr>
            <xdr:cNvPr id="3735" name="Button 663" hidden="1">
              <a:extLst>
                <a:ext uri="{63B3BB69-23CF-44E3-9099-C40C66FF867C}">
                  <a14:compatExt spid="_x0000_s3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</a:rPr>
                <a:t>Submit Round 34 Predictions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0</xdr:colOff>
          <xdr:row>401</xdr:row>
          <xdr:rowOff>9525</xdr:rowOff>
        </xdr:from>
        <xdr:to>
          <xdr:col>30</xdr:col>
          <xdr:colOff>0</xdr:colOff>
          <xdr:row>402</xdr:row>
          <xdr:rowOff>9525</xdr:rowOff>
        </xdr:to>
        <xdr:sp macro="" textlink="">
          <xdr:nvSpPr>
            <xdr:cNvPr id="3736" name="Button 664" hidden="1">
              <a:extLst>
                <a:ext uri="{63B3BB69-23CF-44E3-9099-C40C66FF867C}">
                  <a14:compatExt spid="_x0000_s3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</a:rPr>
                <a:t>Update Round 34 Predictions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371475</xdr:colOff>
          <xdr:row>411</xdr:row>
          <xdr:rowOff>0</xdr:rowOff>
        </xdr:from>
        <xdr:to>
          <xdr:col>30</xdr:col>
          <xdr:colOff>0</xdr:colOff>
          <xdr:row>412</xdr:row>
          <xdr:rowOff>9525</xdr:rowOff>
        </xdr:to>
        <xdr:sp macro="" textlink="">
          <xdr:nvSpPr>
            <xdr:cNvPr id="3737" name="Button 665" hidden="1">
              <a:extLst>
                <a:ext uri="{63B3BB69-23CF-44E3-9099-C40C66FF867C}">
                  <a14:compatExt spid="_x0000_s3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</a:rPr>
                <a:t>Submit Round 35 Predictions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0</xdr:colOff>
          <xdr:row>413</xdr:row>
          <xdr:rowOff>9525</xdr:rowOff>
        </xdr:from>
        <xdr:to>
          <xdr:col>30</xdr:col>
          <xdr:colOff>0</xdr:colOff>
          <xdr:row>414</xdr:row>
          <xdr:rowOff>9525</xdr:rowOff>
        </xdr:to>
        <xdr:sp macro="" textlink="">
          <xdr:nvSpPr>
            <xdr:cNvPr id="3738" name="Button 666" hidden="1">
              <a:extLst>
                <a:ext uri="{63B3BB69-23CF-44E3-9099-C40C66FF867C}">
                  <a14:compatExt spid="_x0000_s3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</a:rPr>
                <a:t>Update Round 35 Predictions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371475</xdr:colOff>
          <xdr:row>423</xdr:row>
          <xdr:rowOff>0</xdr:rowOff>
        </xdr:from>
        <xdr:to>
          <xdr:col>30</xdr:col>
          <xdr:colOff>0</xdr:colOff>
          <xdr:row>424</xdr:row>
          <xdr:rowOff>9525</xdr:rowOff>
        </xdr:to>
        <xdr:sp macro="" textlink="">
          <xdr:nvSpPr>
            <xdr:cNvPr id="3739" name="Button 667" hidden="1">
              <a:extLst>
                <a:ext uri="{63B3BB69-23CF-44E3-9099-C40C66FF867C}">
                  <a14:compatExt spid="_x0000_s3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</a:rPr>
                <a:t>Submit Round 36 Predictions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0</xdr:colOff>
          <xdr:row>425</xdr:row>
          <xdr:rowOff>9525</xdr:rowOff>
        </xdr:from>
        <xdr:to>
          <xdr:col>30</xdr:col>
          <xdr:colOff>0</xdr:colOff>
          <xdr:row>426</xdr:row>
          <xdr:rowOff>9525</xdr:rowOff>
        </xdr:to>
        <xdr:sp macro="" textlink="">
          <xdr:nvSpPr>
            <xdr:cNvPr id="3740" name="Button 668" hidden="1">
              <a:extLst>
                <a:ext uri="{63B3BB69-23CF-44E3-9099-C40C66FF867C}">
                  <a14:compatExt spid="_x0000_s3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</a:rPr>
                <a:t>Update Round 36 Predictions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371475</xdr:colOff>
          <xdr:row>434</xdr:row>
          <xdr:rowOff>180975</xdr:rowOff>
        </xdr:from>
        <xdr:to>
          <xdr:col>30</xdr:col>
          <xdr:colOff>0</xdr:colOff>
          <xdr:row>436</xdr:row>
          <xdr:rowOff>0</xdr:rowOff>
        </xdr:to>
        <xdr:sp macro="" textlink="">
          <xdr:nvSpPr>
            <xdr:cNvPr id="3741" name="Button 669" hidden="1">
              <a:extLst>
                <a:ext uri="{63B3BB69-23CF-44E3-9099-C40C66FF867C}">
                  <a14:compatExt spid="_x0000_s3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</a:rPr>
                <a:t>Submit Round 37 Predictions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0</xdr:colOff>
          <xdr:row>437</xdr:row>
          <xdr:rowOff>0</xdr:rowOff>
        </xdr:from>
        <xdr:to>
          <xdr:col>30</xdr:col>
          <xdr:colOff>0</xdr:colOff>
          <xdr:row>438</xdr:row>
          <xdr:rowOff>0</xdr:rowOff>
        </xdr:to>
        <xdr:sp macro="" textlink="">
          <xdr:nvSpPr>
            <xdr:cNvPr id="3742" name="Button 670" hidden="1">
              <a:extLst>
                <a:ext uri="{63B3BB69-23CF-44E3-9099-C40C66FF867C}">
                  <a14:compatExt spid="_x0000_s3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</a:rPr>
                <a:t>Update Round 37 Predictions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371475</xdr:colOff>
          <xdr:row>447</xdr:row>
          <xdr:rowOff>0</xdr:rowOff>
        </xdr:from>
        <xdr:to>
          <xdr:col>30</xdr:col>
          <xdr:colOff>0</xdr:colOff>
          <xdr:row>448</xdr:row>
          <xdr:rowOff>9525</xdr:rowOff>
        </xdr:to>
        <xdr:sp macro="" textlink="">
          <xdr:nvSpPr>
            <xdr:cNvPr id="3743" name="Button 671" hidden="1">
              <a:extLst>
                <a:ext uri="{63B3BB69-23CF-44E3-9099-C40C66FF867C}">
                  <a14:compatExt spid="_x0000_s3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</a:rPr>
                <a:t>Submit Round 38 Predictions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0</xdr:colOff>
          <xdr:row>449</xdr:row>
          <xdr:rowOff>9525</xdr:rowOff>
        </xdr:from>
        <xdr:to>
          <xdr:col>30</xdr:col>
          <xdr:colOff>0</xdr:colOff>
          <xdr:row>450</xdr:row>
          <xdr:rowOff>9525</xdr:rowOff>
        </xdr:to>
        <xdr:sp macro="" textlink="">
          <xdr:nvSpPr>
            <xdr:cNvPr id="3744" name="Button 672" hidden="1">
              <a:extLst>
                <a:ext uri="{63B3BB69-23CF-44E3-9099-C40C66FF867C}">
                  <a14:compatExt spid="_x0000_s3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</a:rPr>
                <a:t>Update Round 38 Predictions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255</xdr:row>
          <xdr:rowOff>57150</xdr:rowOff>
        </xdr:from>
        <xdr:to>
          <xdr:col>7</xdr:col>
          <xdr:colOff>866775</xdr:colOff>
          <xdr:row>255</xdr:row>
          <xdr:rowOff>276225</xdr:rowOff>
        </xdr:to>
        <xdr:sp macro="" textlink="">
          <xdr:nvSpPr>
            <xdr:cNvPr id="3745" name="Option Button 673" hidden="1">
              <a:extLst>
                <a:ext uri="{63B3BB69-23CF-44E3-9099-C40C66FF867C}">
                  <a14:compatExt spid="_x0000_s3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255</xdr:row>
          <xdr:rowOff>47625</xdr:rowOff>
        </xdr:from>
        <xdr:to>
          <xdr:col>8</xdr:col>
          <xdr:colOff>885825</xdr:colOff>
          <xdr:row>255</xdr:row>
          <xdr:rowOff>266700</xdr:rowOff>
        </xdr:to>
        <xdr:sp macro="" textlink="">
          <xdr:nvSpPr>
            <xdr:cNvPr id="3746" name="Option Button 674" hidden="1">
              <a:extLst>
                <a:ext uri="{63B3BB69-23CF-44E3-9099-C40C66FF867C}">
                  <a14:compatExt spid="_x0000_s3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255</xdr:row>
          <xdr:rowOff>47625</xdr:rowOff>
        </xdr:from>
        <xdr:to>
          <xdr:col>9</xdr:col>
          <xdr:colOff>866775</xdr:colOff>
          <xdr:row>255</xdr:row>
          <xdr:rowOff>266700</xdr:rowOff>
        </xdr:to>
        <xdr:sp macro="" textlink="">
          <xdr:nvSpPr>
            <xdr:cNvPr id="3747" name="Option Button 675" hidden="1">
              <a:extLst>
                <a:ext uri="{63B3BB69-23CF-44E3-9099-C40C66FF867C}">
                  <a14:compatExt spid="_x0000_s3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255</xdr:row>
          <xdr:rowOff>0</xdr:rowOff>
        </xdr:from>
        <xdr:to>
          <xdr:col>9</xdr:col>
          <xdr:colOff>1123950</xdr:colOff>
          <xdr:row>255</xdr:row>
          <xdr:rowOff>304800</xdr:rowOff>
        </xdr:to>
        <xdr:sp macro="" textlink="">
          <xdr:nvSpPr>
            <xdr:cNvPr id="3748" name="Group Box 676" hidden="1">
              <a:extLst>
                <a:ext uri="{63B3BB69-23CF-44E3-9099-C40C66FF867C}">
                  <a14:compatExt spid="_x0000_s3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256</xdr:row>
          <xdr:rowOff>66675</xdr:rowOff>
        </xdr:from>
        <xdr:to>
          <xdr:col>7</xdr:col>
          <xdr:colOff>866775</xdr:colOff>
          <xdr:row>256</xdr:row>
          <xdr:rowOff>295275</xdr:rowOff>
        </xdr:to>
        <xdr:sp macro="" textlink="">
          <xdr:nvSpPr>
            <xdr:cNvPr id="3749" name="Option Button 677" hidden="1">
              <a:extLst>
                <a:ext uri="{63B3BB69-23CF-44E3-9099-C40C66FF867C}">
                  <a14:compatExt spid="_x0000_s3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256</xdr:row>
          <xdr:rowOff>57150</xdr:rowOff>
        </xdr:from>
        <xdr:to>
          <xdr:col>8</xdr:col>
          <xdr:colOff>885825</xdr:colOff>
          <xdr:row>256</xdr:row>
          <xdr:rowOff>276225</xdr:rowOff>
        </xdr:to>
        <xdr:sp macro="" textlink="">
          <xdr:nvSpPr>
            <xdr:cNvPr id="3750" name="Option Button 678" hidden="1">
              <a:extLst>
                <a:ext uri="{63B3BB69-23CF-44E3-9099-C40C66FF867C}">
                  <a14:compatExt spid="_x0000_s3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256</xdr:row>
          <xdr:rowOff>57150</xdr:rowOff>
        </xdr:from>
        <xdr:to>
          <xdr:col>9</xdr:col>
          <xdr:colOff>866775</xdr:colOff>
          <xdr:row>256</xdr:row>
          <xdr:rowOff>276225</xdr:rowOff>
        </xdr:to>
        <xdr:sp macro="" textlink="">
          <xdr:nvSpPr>
            <xdr:cNvPr id="3751" name="Option Button 679" hidden="1">
              <a:extLst>
                <a:ext uri="{63B3BB69-23CF-44E3-9099-C40C66FF867C}">
                  <a14:compatExt spid="_x0000_s3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256</xdr:row>
          <xdr:rowOff>9525</xdr:rowOff>
        </xdr:from>
        <xdr:to>
          <xdr:col>9</xdr:col>
          <xdr:colOff>1123950</xdr:colOff>
          <xdr:row>256</xdr:row>
          <xdr:rowOff>314325</xdr:rowOff>
        </xdr:to>
        <xdr:sp macro="" textlink="">
          <xdr:nvSpPr>
            <xdr:cNvPr id="3752" name="Group Box 680" hidden="1">
              <a:extLst>
                <a:ext uri="{63B3BB69-23CF-44E3-9099-C40C66FF867C}">
                  <a14:compatExt spid="_x0000_s3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257</xdr:row>
          <xdr:rowOff>66675</xdr:rowOff>
        </xdr:from>
        <xdr:to>
          <xdr:col>7</xdr:col>
          <xdr:colOff>866775</xdr:colOff>
          <xdr:row>257</xdr:row>
          <xdr:rowOff>295275</xdr:rowOff>
        </xdr:to>
        <xdr:sp macro="" textlink="">
          <xdr:nvSpPr>
            <xdr:cNvPr id="3753" name="Option Button 681" hidden="1">
              <a:extLst>
                <a:ext uri="{63B3BB69-23CF-44E3-9099-C40C66FF867C}">
                  <a14:compatExt spid="_x0000_s3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257</xdr:row>
          <xdr:rowOff>57150</xdr:rowOff>
        </xdr:from>
        <xdr:to>
          <xdr:col>8</xdr:col>
          <xdr:colOff>885825</xdr:colOff>
          <xdr:row>257</xdr:row>
          <xdr:rowOff>276225</xdr:rowOff>
        </xdr:to>
        <xdr:sp macro="" textlink="">
          <xdr:nvSpPr>
            <xdr:cNvPr id="3754" name="Option Button 682" hidden="1">
              <a:extLst>
                <a:ext uri="{63B3BB69-23CF-44E3-9099-C40C66FF867C}">
                  <a14:compatExt spid="_x0000_s3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257</xdr:row>
          <xdr:rowOff>57150</xdr:rowOff>
        </xdr:from>
        <xdr:to>
          <xdr:col>9</xdr:col>
          <xdr:colOff>866775</xdr:colOff>
          <xdr:row>257</xdr:row>
          <xdr:rowOff>276225</xdr:rowOff>
        </xdr:to>
        <xdr:sp macro="" textlink="">
          <xdr:nvSpPr>
            <xdr:cNvPr id="3755" name="Option Button 683" hidden="1">
              <a:extLst>
                <a:ext uri="{63B3BB69-23CF-44E3-9099-C40C66FF867C}">
                  <a14:compatExt spid="_x0000_s3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257</xdr:row>
          <xdr:rowOff>9525</xdr:rowOff>
        </xdr:from>
        <xdr:to>
          <xdr:col>9</xdr:col>
          <xdr:colOff>1123950</xdr:colOff>
          <xdr:row>257</xdr:row>
          <xdr:rowOff>314325</xdr:rowOff>
        </xdr:to>
        <xdr:sp macro="" textlink="">
          <xdr:nvSpPr>
            <xdr:cNvPr id="3756" name="Group Box 684" hidden="1">
              <a:extLst>
                <a:ext uri="{63B3BB69-23CF-44E3-9099-C40C66FF867C}">
                  <a14:compatExt spid="_x0000_s3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258</xdr:row>
          <xdr:rowOff>66675</xdr:rowOff>
        </xdr:from>
        <xdr:to>
          <xdr:col>7</xdr:col>
          <xdr:colOff>866775</xdr:colOff>
          <xdr:row>258</xdr:row>
          <xdr:rowOff>295275</xdr:rowOff>
        </xdr:to>
        <xdr:sp macro="" textlink="">
          <xdr:nvSpPr>
            <xdr:cNvPr id="3757" name="Option Button 685" hidden="1">
              <a:extLst>
                <a:ext uri="{63B3BB69-23CF-44E3-9099-C40C66FF867C}">
                  <a14:compatExt spid="_x0000_s3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258</xdr:row>
          <xdr:rowOff>57150</xdr:rowOff>
        </xdr:from>
        <xdr:to>
          <xdr:col>8</xdr:col>
          <xdr:colOff>885825</xdr:colOff>
          <xdr:row>258</xdr:row>
          <xdr:rowOff>276225</xdr:rowOff>
        </xdr:to>
        <xdr:sp macro="" textlink="">
          <xdr:nvSpPr>
            <xdr:cNvPr id="3758" name="Option Button 686" hidden="1">
              <a:extLst>
                <a:ext uri="{63B3BB69-23CF-44E3-9099-C40C66FF867C}">
                  <a14:compatExt spid="_x0000_s3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258</xdr:row>
          <xdr:rowOff>57150</xdr:rowOff>
        </xdr:from>
        <xdr:to>
          <xdr:col>9</xdr:col>
          <xdr:colOff>866775</xdr:colOff>
          <xdr:row>258</xdr:row>
          <xdr:rowOff>276225</xdr:rowOff>
        </xdr:to>
        <xdr:sp macro="" textlink="">
          <xdr:nvSpPr>
            <xdr:cNvPr id="3759" name="Option Button 687" hidden="1">
              <a:extLst>
                <a:ext uri="{63B3BB69-23CF-44E3-9099-C40C66FF867C}">
                  <a14:compatExt spid="_x0000_s3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258</xdr:row>
          <xdr:rowOff>9525</xdr:rowOff>
        </xdr:from>
        <xdr:to>
          <xdr:col>9</xdr:col>
          <xdr:colOff>1123950</xdr:colOff>
          <xdr:row>258</xdr:row>
          <xdr:rowOff>314325</xdr:rowOff>
        </xdr:to>
        <xdr:sp macro="" textlink="">
          <xdr:nvSpPr>
            <xdr:cNvPr id="3760" name="Group Box 688" hidden="1">
              <a:extLst>
                <a:ext uri="{63B3BB69-23CF-44E3-9099-C40C66FF867C}">
                  <a14:compatExt spid="_x0000_s3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259</xdr:row>
          <xdr:rowOff>66675</xdr:rowOff>
        </xdr:from>
        <xdr:to>
          <xdr:col>7</xdr:col>
          <xdr:colOff>866775</xdr:colOff>
          <xdr:row>259</xdr:row>
          <xdr:rowOff>295275</xdr:rowOff>
        </xdr:to>
        <xdr:sp macro="" textlink="">
          <xdr:nvSpPr>
            <xdr:cNvPr id="3761" name="Option Button 689" hidden="1">
              <a:extLst>
                <a:ext uri="{63B3BB69-23CF-44E3-9099-C40C66FF867C}">
                  <a14:compatExt spid="_x0000_s3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259</xdr:row>
          <xdr:rowOff>57150</xdr:rowOff>
        </xdr:from>
        <xdr:to>
          <xdr:col>8</xdr:col>
          <xdr:colOff>885825</xdr:colOff>
          <xdr:row>259</xdr:row>
          <xdr:rowOff>276225</xdr:rowOff>
        </xdr:to>
        <xdr:sp macro="" textlink="">
          <xdr:nvSpPr>
            <xdr:cNvPr id="3762" name="Option Button 690" hidden="1">
              <a:extLst>
                <a:ext uri="{63B3BB69-23CF-44E3-9099-C40C66FF867C}">
                  <a14:compatExt spid="_x0000_s3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259</xdr:row>
          <xdr:rowOff>57150</xdr:rowOff>
        </xdr:from>
        <xdr:to>
          <xdr:col>9</xdr:col>
          <xdr:colOff>866775</xdr:colOff>
          <xdr:row>259</xdr:row>
          <xdr:rowOff>276225</xdr:rowOff>
        </xdr:to>
        <xdr:sp macro="" textlink="">
          <xdr:nvSpPr>
            <xdr:cNvPr id="3763" name="Option Button 691" hidden="1">
              <a:extLst>
                <a:ext uri="{63B3BB69-23CF-44E3-9099-C40C66FF867C}">
                  <a14:compatExt spid="_x0000_s3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259</xdr:row>
          <xdr:rowOff>9525</xdr:rowOff>
        </xdr:from>
        <xdr:to>
          <xdr:col>9</xdr:col>
          <xdr:colOff>1123950</xdr:colOff>
          <xdr:row>259</xdr:row>
          <xdr:rowOff>314325</xdr:rowOff>
        </xdr:to>
        <xdr:sp macro="" textlink="">
          <xdr:nvSpPr>
            <xdr:cNvPr id="3764" name="Group Box 692" hidden="1">
              <a:extLst>
                <a:ext uri="{63B3BB69-23CF-44E3-9099-C40C66FF867C}">
                  <a14:compatExt spid="_x0000_s3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260</xdr:row>
          <xdr:rowOff>66675</xdr:rowOff>
        </xdr:from>
        <xdr:to>
          <xdr:col>7</xdr:col>
          <xdr:colOff>866775</xdr:colOff>
          <xdr:row>260</xdr:row>
          <xdr:rowOff>295275</xdr:rowOff>
        </xdr:to>
        <xdr:sp macro="" textlink="">
          <xdr:nvSpPr>
            <xdr:cNvPr id="3765" name="Option Button 693" hidden="1">
              <a:extLst>
                <a:ext uri="{63B3BB69-23CF-44E3-9099-C40C66FF867C}">
                  <a14:compatExt spid="_x0000_s3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260</xdr:row>
          <xdr:rowOff>57150</xdr:rowOff>
        </xdr:from>
        <xdr:to>
          <xdr:col>8</xdr:col>
          <xdr:colOff>885825</xdr:colOff>
          <xdr:row>260</xdr:row>
          <xdr:rowOff>276225</xdr:rowOff>
        </xdr:to>
        <xdr:sp macro="" textlink="">
          <xdr:nvSpPr>
            <xdr:cNvPr id="3766" name="Option Button 694" hidden="1">
              <a:extLst>
                <a:ext uri="{63B3BB69-23CF-44E3-9099-C40C66FF867C}">
                  <a14:compatExt spid="_x0000_s3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260</xdr:row>
          <xdr:rowOff>57150</xdr:rowOff>
        </xdr:from>
        <xdr:to>
          <xdr:col>9</xdr:col>
          <xdr:colOff>866775</xdr:colOff>
          <xdr:row>260</xdr:row>
          <xdr:rowOff>276225</xdr:rowOff>
        </xdr:to>
        <xdr:sp macro="" textlink="">
          <xdr:nvSpPr>
            <xdr:cNvPr id="3767" name="Option Button 695" hidden="1">
              <a:extLst>
                <a:ext uri="{63B3BB69-23CF-44E3-9099-C40C66FF867C}">
                  <a14:compatExt spid="_x0000_s3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260</xdr:row>
          <xdr:rowOff>9525</xdr:rowOff>
        </xdr:from>
        <xdr:to>
          <xdr:col>9</xdr:col>
          <xdr:colOff>1123950</xdr:colOff>
          <xdr:row>260</xdr:row>
          <xdr:rowOff>314325</xdr:rowOff>
        </xdr:to>
        <xdr:sp macro="" textlink="">
          <xdr:nvSpPr>
            <xdr:cNvPr id="3768" name="Group Box 696" hidden="1">
              <a:extLst>
                <a:ext uri="{63B3BB69-23CF-44E3-9099-C40C66FF867C}">
                  <a14:compatExt spid="_x0000_s3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262</xdr:row>
          <xdr:rowOff>66675</xdr:rowOff>
        </xdr:from>
        <xdr:to>
          <xdr:col>7</xdr:col>
          <xdr:colOff>866775</xdr:colOff>
          <xdr:row>262</xdr:row>
          <xdr:rowOff>295275</xdr:rowOff>
        </xdr:to>
        <xdr:sp macro="" textlink="">
          <xdr:nvSpPr>
            <xdr:cNvPr id="3769" name="Option Button 697" hidden="1">
              <a:extLst>
                <a:ext uri="{63B3BB69-23CF-44E3-9099-C40C66FF867C}">
                  <a14:compatExt spid="_x0000_s3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262</xdr:row>
          <xdr:rowOff>57150</xdr:rowOff>
        </xdr:from>
        <xdr:to>
          <xdr:col>8</xdr:col>
          <xdr:colOff>885825</xdr:colOff>
          <xdr:row>262</xdr:row>
          <xdr:rowOff>276225</xdr:rowOff>
        </xdr:to>
        <xdr:sp macro="" textlink="">
          <xdr:nvSpPr>
            <xdr:cNvPr id="3770" name="Option Button 698" hidden="1">
              <a:extLst>
                <a:ext uri="{63B3BB69-23CF-44E3-9099-C40C66FF867C}">
                  <a14:compatExt spid="_x0000_s3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262</xdr:row>
          <xdr:rowOff>57150</xdr:rowOff>
        </xdr:from>
        <xdr:to>
          <xdr:col>9</xdr:col>
          <xdr:colOff>866775</xdr:colOff>
          <xdr:row>262</xdr:row>
          <xdr:rowOff>276225</xdr:rowOff>
        </xdr:to>
        <xdr:sp macro="" textlink="">
          <xdr:nvSpPr>
            <xdr:cNvPr id="3771" name="Option Button 699" hidden="1">
              <a:extLst>
                <a:ext uri="{63B3BB69-23CF-44E3-9099-C40C66FF867C}">
                  <a14:compatExt spid="_x0000_s3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262</xdr:row>
          <xdr:rowOff>9525</xdr:rowOff>
        </xdr:from>
        <xdr:to>
          <xdr:col>9</xdr:col>
          <xdr:colOff>1123950</xdr:colOff>
          <xdr:row>262</xdr:row>
          <xdr:rowOff>314325</xdr:rowOff>
        </xdr:to>
        <xdr:sp macro="" textlink="">
          <xdr:nvSpPr>
            <xdr:cNvPr id="3772" name="Group Box 700" hidden="1">
              <a:extLst>
                <a:ext uri="{63B3BB69-23CF-44E3-9099-C40C66FF867C}">
                  <a14:compatExt spid="_x0000_s3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264</xdr:row>
          <xdr:rowOff>66675</xdr:rowOff>
        </xdr:from>
        <xdr:to>
          <xdr:col>7</xdr:col>
          <xdr:colOff>866775</xdr:colOff>
          <xdr:row>264</xdr:row>
          <xdr:rowOff>295275</xdr:rowOff>
        </xdr:to>
        <xdr:sp macro="" textlink="">
          <xdr:nvSpPr>
            <xdr:cNvPr id="3773" name="Option Button 701" hidden="1">
              <a:extLst>
                <a:ext uri="{63B3BB69-23CF-44E3-9099-C40C66FF867C}">
                  <a14:compatExt spid="_x0000_s3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264</xdr:row>
          <xdr:rowOff>57150</xdr:rowOff>
        </xdr:from>
        <xdr:to>
          <xdr:col>8</xdr:col>
          <xdr:colOff>885825</xdr:colOff>
          <xdr:row>264</xdr:row>
          <xdr:rowOff>276225</xdr:rowOff>
        </xdr:to>
        <xdr:sp macro="" textlink="">
          <xdr:nvSpPr>
            <xdr:cNvPr id="3774" name="Option Button 702" hidden="1">
              <a:extLst>
                <a:ext uri="{63B3BB69-23CF-44E3-9099-C40C66FF867C}">
                  <a14:compatExt spid="_x0000_s3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264</xdr:row>
          <xdr:rowOff>57150</xdr:rowOff>
        </xdr:from>
        <xdr:to>
          <xdr:col>9</xdr:col>
          <xdr:colOff>866775</xdr:colOff>
          <xdr:row>264</xdr:row>
          <xdr:rowOff>276225</xdr:rowOff>
        </xdr:to>
        <xdr:sp macro="" textlink="">
          <xdr:nvSpPr>
            <xdr:cNvPr id="3775" name="Option Button 703" hidden="1">
              <a:extLst>
                <a:ext uri="{63B3BB69-23CF-44E3-9099-C40C66FF867C}">
                  <a14:compatExt spid="_x0000_s3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264</xdr:row>
          <xdr:rowOff>9525</xdr:rowOff>
        </xdr:from>
        <xdr:to>
          <xdr:col>9</xdr:col>
          <xdr:colOff>1123950</xdr:colOff>
          <xdr:row>264</xdr:row>
          <xdr:rowOff>314325</xdr:rowOff>
        </xdr:to>
        <xdr:sp macro="" textlink="">
          <xdr:nvSpPr>
            <xdr:cNvPr id="3776" name="Group Box 704" hidden="1">
              <a:extLst>
                <a:ext uri="{63B3BB69-23CF-44E3-9099-C40C66FF867C}">
                  <a14:compatExt spid="_x0000_s3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261</xdr:row>
          <xdr:rowOff>66675</xdr:rowOff>
        </xdr:from>
        <xdr:to>
          <xdr:col>7</xdr:col>
          <xdr:colOff>866775</xdr:colOff>
          <xdr:row>261</xdr:row>
          <xdr:rowOff>295275</xdr:rowOff>
        </xdr:to>
        <xdr:sp macro="" textlink="">
          <xdr:nvSpPr>
            <xdr:cNvPr id="3777" name="Option Button 705" hidden="1">
              <a:extLst>
                <a:ext uri="{63B3BB69-23CF-44E3-9099-C40C66FF867C}">
                  <a14:compatExt spid="_x0000_s3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261</xdr:row>
          <xdr:rowOff>57150</xdr:rowOff>
        </xdr:from>
        <xdr:to>
          <xdr:col>8</xdr:col>
          <xdr:colOff>885825</xdr:colOff>
          <xdr:row>261</xdr:row>
          <xdr:rowOff>276225</xdr:rowOff>
        </xdr:to>
        <xdr:sp macro="" textlink="">
          <xdr:nvSpPr>
            <xdr:cNvPr id="3778" name="Option Button 706" hidden="1">
              <a:extLst>
                <a:ext uri="{63B3BB69-23CF-44E3-9099-C40C66FF867C}">
                  <a14:compatExt spid="_x0000_s3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261</xdr:row>
          <xdr:rowOff>57150</xdr:rowOff>
        </xdr:from>
        <xdr:to>
          <xdr:col>9</xdr:col>
          <xdr:colOff>866775</xdr:colOff>
          <xdr:row>261</xdr:row>
          <xdr:rowOff>276225</xdr:rowOff>
        </xdr:to>
        <xdr:sp macro="" textlink="">
          <xdr:nvSpPr>
            <xdr:cNvPr id="3779" name="Option Button 707" hidden="1">
              <a:extLst>
                <a:ext uri="{63B3BB69-23CF-44E3-9099-C40C66FF867C}">
                  <a14:compatExt spid="_x0000_s3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261</xdr:row>
          <xdr:rowOff>9525</xdr:rowOff>
        </xdr:from>
        <xdr:to>
          <xdr:col>9</xdr:col>
          <xdr:colOff>1123950</xdr:colOff>
          <xdr:row>261</xdr:row>
          <xdr:rowOff>314325</xdr:rowOff>
        </xdr:to>
        <xdr:sp macro="" textlink="">
          <xdr:nvSpPr>
            <xdr:cNvPr id="3780" name="Group Box 708" hidden="1">
              <a:extLst>
                <a:ext uri="{63B3BB69-23CF-44E3-9099-C40C66FF867C}">
                  <a14:compatExt spid="_x0000_s3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263</xdr:row>
          <xdr:rowOff>57150</xdr:rowOff>
        </xdr:from>
        <xdr:to>
          <xdr:col>7</xdr:col>
          <xdr:colOff>866775</xdr:colOff>
          <xdr:row>263</xdr:row>
          <xdr:rowOff>276225</xdr:rowOff>
        </xdr:to>
        <xdr:sp macro="" textlink="">
          <xdr:nvSpPr>
            <xdr:cNvPr id="3781" name="Option Button 709" hidden="1">
              <a:extLst>
                <a:ext uri="{63B3BB69-23CF-44E3-9099-C40C66FF867C}">
                  <a14:compatExt spid="_x0000_s3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263</xdr:row>
          <xdr:rowOff>47625</xdr:rowOff>
        </xdr:from>
        <xdr:to>
          <xdr:col>8</xdr:col>
          <xdr:colOff>885825</xdr:colOff>
          <xdr:row>263</xdr:row>
          <xdr:rowOff>266700</xdr:rowOff>
        </xdr:to>
        <xdr:sp macro="" textlink="">
          <xdr:nvSpPr>
            <xdr:cNvPr id="3782" name="Option Button 710" hidden="1">
              <a:extLst>
                <a:ext uri="{63B3BB69-23CF-44E3-9099-C40C66FF867C}">
                  <a14:compatExt spid="_x0000_s3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263</xdr:row>
          <xdr:rowOff>47625</xdr:rowOff>
        </xdr:from>
        <xdr:to>
          <xdr:col>9</xdr:col>
          <xdr:colOff>866775</xdr:colOff>
          <xdr:row>263</xdr:row>
          <xdr:rowOff>266700</xdr:rowOff>
        </xdr:to>
        <xdr:sp macro="" textlink="">
          <xdr:nvSpPr>
            <xdr:cNvPr id="3783" name="Option Button 711" hidden="1">
              <a:extLst>
                <a:ext uri="{63B3BB69-23CF-44E3-9099-C40C66FF867C}">
                  <a14:compatExt spid="_x0000_s3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263</xdr:row>
          <xdr:rowOff>0</xdr:rowOff>
        </xdr:from>
        <xdr:to>
          <xdr:col>9</xdr:col>
          <xdr:colOff>1123950</xdr:colOff>
          <xdr:row>263</xdr:row>
          <xdr:rowOff>304800</xdr:rowOff>
        </xdr:to>
        <xdr:sp macro="" textlink="">
          <xdr:nvSpPr>
            <xdr:cNvPr id="3784" name="Group Box 712" hidden="1">
              <a:extLst>
                <a:ext uri="{63B3BB69-23CF-44E3-9099-C40C66FF867C}">
                  <a14:compatExt spid="_x0000_s3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231</xdr:row>
          <xdr:rowOff>57150</xdr:rowOff>
        </xdr:from>
        <xdr:to>
          <xdr:col>7</xdr:col>
          <xdr:colOff>866775</xdr:colOff>
          <xdr:row>231</xdr:row>
          <xdr:rowOff>276225</xdr:rowOff>
        </xdr:to>
        <xdr:sp macro="" textlink="">
          <xdr:nvSpPr>
            <xdr:cNvPr id="3787" name="Option Button 715" hidden="1">
              <a:extLst>
                <a:ext uri="{63B3BB69-23CF-44E3-9099-C40C66FF867C}">
                  <a14:compatExt spid="_x0000_s3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231</xdr:row>
          <xdr:rowOff>47625</xdr:rowOff>
        </xdr:from>
        <xdr:to>
          <xdr:col>8</xdr:col>
          <xdr:colOff>885825</xdr:colOff>
          <xdr:row>231</xdr:row>
          <xdr:rowOff>266700</xdr:rowOff>
        </xdr:to>
        <xdr:sp macro="" textlink="">
          <xdr:nvSpPr>
            <xdr:cNvPr id="3788" name="Option Button 716" hidden="1">
              <a:extLst>
                <a:ext uri="{63B3BB69-23CF-44E3-9099-C40C66FF867C}">
                  <a14:compatExt spid="_x0000_s3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231</xdr:row>
          <xdr:rowOff>47625</xdr:rowOff>
        </xdr:from>
        <xdr:to>
          <xdr:col>9</xdr:col>
          <xdr:colOff>866775</xdr:colOff>
          <xdr:row>231</xdr:row>
          <xdr:rowOff>266700</xdr:rowOff>
        </xdr:to>
        <xdr:sp macro="" textlink="">
          <xdr:nvSpPr>
            <xdr:cNvPr id="3789" name="Option Button 717" hidden="1">
              <a:extLst>
                <a:ext uri="{63B3BB69-23CF-44E3-9099-C40C66FF867C}">
                  <a14:compatExt spid="_x0000_s3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0</xdr:rowOff>
        </xdr:from>
        <xdr:to>
          <xdr:col>9</xdr:col>
          <xdr:colOff>1123950</xdr:colOff>
          <xdr:row>231</xdr:row>
          <xdr:rowOff>304800</xdr:rowOff>
        </xdr:to>
        <xdr:sp macro="" textlink="">
          <xdr:nvSpPr>
            <xdr:cNvPr id="3790" name="Group Box 718" hidden="1">
              <a:extLst>
                <a:ext uri="{63B3BB69-23CF-44E3-9099-C40C66FF867C}">
                  <a14:compatExt spid="_x0000_s3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232</xdr:row>
          <xdr:rowOff>66675</xdr:rowOff>
        </xdr:from>
        <xdr:to>
          <xdr:col>7</xdr:col>
          <xdr:colOff>866775</xdr:colOff>
          <xdr:row>232</xdr:row>
          <xdr:rowOff>295275</xdr:rowOff>
        </xdr:to>
        <xdr:sp macro="" textlink="">
          <xdr:nvSpPr>
            <xdr:cNvPr id="3791" name="Option Button 719" hidden="1">
              <a:extLst>
                <a:ext uri="{63B3BB69-23CF-44E3-9099-C40C66FF867C}">
                  <a14:compatExt spid="_x0000_s3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232</xdr:row>
          <xdr:rowOff>57150</xdr:rowOff>
        </xdr:from>
        <xdr:to>
          <xdr:col>8</xdr:col>
          <xdr:colOff>885825</xdr:colOff>
          <xdr:row>232</xdr:row>
          <xdr:rowOff>276225</xdr:rowOff>
        </xdr:to>
        <xdr:sp macro="" textlink="">
          <xdr:nvSpPr>
            <xdr:cNvPr id="3792" name="Option Button 720" hidden="1">
              <a:extLst>
                <a:ext uri="{63B3BB69-23CF-44E3-9099-C40C66FF867C}">
                  <a14:compatExt spid="_x0000_s3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232</xdr:row>
          <xdr:rowOff>57150</xdr:rowOff>
        </xdr:from>
        <xdr:to>
          <xdr:col>9</xdr:col>
          <xdr:colOff>866775</xdr:colOff>
          <xdr:row>232</xdr:row>
          <xdr:rowOff>276225</xdr:rowOff>
        </xdr:to>
        <xdr:sp macro="" textlink="">
          <xdr:nvSpPr>
            <xdr:cNvPr id="3793" name="Option Button 721" hidden="1">
              <a:extLst>
                <a:ext uri="{63B3BB69-23CF-44E3-9099-C40C66FF867C}">
                  <a14:compatExt spid="_x0000_s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9525</xdr:rowOff>
        </xdr:from>
        <xdr:to>
          <xdr:col>9</xdr:col>
          <xdr:colOff>1123950</xdr:colOff>
          <xdr:row>232</xdr:row>
          <xdr:rowOff>314325</xdr:rowOff>
        </xdr:to>
        <xdr:sp macro="" textlink="">
          <xdr:nvSpPr>
            <xdr:cNvPr id="3794" name="Group Box 722" hidden="1">
              <a:extLst>
                <a:ext uri="{63B3BB69-23CF-44E3-9099-C40C66FF867C}">
                  <a14:compatExt spid="_x0000_s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233</xdr:row>
          <xdr:rowOff>66675</xdr:rowOff>
        </xdr:from>
        <xdr:to>
          <xdr:col>7</xdr:col>
          <xdr:colOff>866775</xdr:colOff>
          <xdr:row>233</xdr:row>
          <xdr:rowOff>295275</xdr:rowOff>
        </xdr:to>
        <xdr:sp macro="" textlink="">
          <xdr:nvSpPr>
            <xdr:cNvPr id="3795" name="Option Button 723" hidden="1">
              <a:extLst>
                <a:ext uri="{63B3BB69-23CF-44E3-9099-C40C66FF867C}">
                  <a14:compatExt spid="_x0000_s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233</xdr:row>
          <xdr:rowOff>57150</xdr:rowOff>
        </xdr:from>
        <xdr:to>
          <xdr:col>8</xdr:col>
          <xdr:colOff>885825</xdr:colOff>
          <xdr:row>233</xdr:row>
          <xdr:rowOff>276225</xdr:rowOff>
        </xdr:to>
        <xdr:sp macro="" textlink="">
          <xdr:nvSpPr>
            <xdr:cNvPr id="3796" name="Option Button 724" hidden="1">
              <a:extLst>
                <a:ext uri="{63B3BB69-23CF-44E3-9099-C40C66FF867C}">
                  <a14:compatExt spid="_x0000_s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233</xdr:row>
          <xdr:rowOff>57150</xdr:rowOff>
        </xdr:from>
        <xdr:to>
          <xdr:col>9</xdr:col>
          <xdr:colOff>866775</xdr:colOff>
          <xdr:row>233</xdr:row>
          <xdr:rowOff>276225</xdr:rowOff>
        </xdr:to>
        <xdr:sp macro="" textlink="">
          <xdr:nvSpPr>
            <xdr:cNvPr id="3797" name="Option Button 725" hidden="1">
              <a:extLst>
                <a:ext uri="{63B3BB69-23CF-44E3-9099-C40C66FF867C}">
                  <a14:compatExt spid="_x0000_s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9525</xdr:rowOff>
        </xdr:from>
        <xdr:to>
          <xdr:col>9</xdr:col>
          <xdr:colOff>1123950</xdr:colOff>
          <xdr:row>233</xdr:row>
          <xdr:rowOff>314325</xdr:rowOff>
        </xdr:to>
        <xdr:sp macro="" textlink="">
          <xdr:nvSpPr>
            <xdr:cNvPr id="3798" name="Group Box 726" hidden="1">
              <a:extLst>
                <a:ext uri="{63B3BB69-23CF-44E3-9099-C40C66FF867C}">
                  <a14:compatExt spid="_x0000_s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234</xdr:row>
          <xdr:rowOff>66675</xdr:rowOff>
        </xdr:from>
        <xdr:to>
          <xdr:col>7</xdr:col>
          <xdr:colOff>866775</xdr:colOff>
          <xdr:row>234</xdr:row>
          <xdr:rowOff>295275</xdr:rowOff>
        </xdr:to>
        <xdr:sp macro="" textlink="">
          <xdr:nvSpPr>
            <xdr:cNvPr id="3799" name="Option Button 727" hidden="1">
              <a:extLst>
                <a:ext uri="{63B3BB69-23CF-44E3-9099-C40C66FF867C}">
                  <a14:compatExt spid="_x0000_s37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234</xdr:row>
          <xdr:rowOff>57150</xdr:rowOff>
        </xdr:from>
        <xdr:to>
          <xdr:col>8</xdr:col>
          <xdr:colOff>885825</xdr:colOff>
          <xdr:row>234</xdr:row>
          <xdr:rowOff>276225</xdr:rowOff>
        </xdr:to>
        <xdr:sp macro="" textlink="">
          <xdr:nvSpPr>
            <xdr:cNvPr id="3800" name="Option Button 728" hidden="1">
              <a:extLst>
                <a:ext uri="{63B3BB69-23CF-44E3-9099-C40C66FF867C}">
                  <a14:compatExt spid="_x0000_s38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234</xdr:row>
          <xdr:rowOff>57150</xdr:rowOff>
        </xdr:from>
        <xdr:to>
          <xdr:col>9</xdr:col>
          <xdr:colOff>866775</xdr:colOff>
          <xdr:row>234</xdr:row>
          <xdr:rowOff>276225</xdr:rowOff>
        </xdr:to>
        <xdr:sp macro="" textlink="">
          <xdr:nvSpPr>
            <xdr:cNvPr id="3801" name="Option Button 729" hidden="1">
              <a:extLst>
                <a:ext uri="{63B3BB69-23CF-44E3-9099-C40C66FF867C}">
                  <a14:compatExt spid="_x0000_s38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9525</xdr:rowOff>
        </xdr:from>
        <xdr:to>
          <xdr:col>9</xdr:col>
          <xdr:colOff>1123950</xdr:colOff>
          <xdr:row>234</xdr:row>
          <xdr:rowOff>314325</xdr:rowOff>
        </xdr:to>
        <xdr:sp macro="" textlink="">
          <xdr:nvSpPr>
            <xdr:cNvPr id="3802" name="Group Box 730" hidden="1">
              <a:extLst>
                <a:ext uri="{63B3BB69-23CF-44E3-9099-C40C66FF867C}">
                  <a14:compatExt spid="_x0000_s38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235</xdr:row>
          <xdr:rowOff>66675</xdr:rowOff>
        </xdr:from>
        <xdr:to>
          <xdr:col>7</xdr:col>
          <xdr:colOff>866775</xdr:colOff>
          <xdr:row>235</xdr:row>
          <xdr:rowOff>295275</xdr:rowOff>
        </xdr:to>
        <xdr:sp macro="" textlink="">
          <xdr:nvSpPr>
            <xdr:cNvPr id="3803" name="Option Button 731" hidden="1">
              <a:extLst>
                <a:ext uri="{63B3BB69-23CF-44E3-9099-C40C66FF867C}">
                  <a14:compatExt spid="_x0000_s38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235</xdr:row>
          <xdr:rowOff>57150</xdr:rowOff>
        </xdr:from>
        <xdr:to>
          <xdr:col>8</xdr:col>
          <xdr:colOff>885825</xdr:colOff>
          <xdr:row>235</xdr:row>
          <xdr:rowOff>276225</xdr:rowOff>
        </xdr:to>
        <xdr:sp macro="" textlink="">
          <xdr:nvSpPr>
            <xdr:cNvPr id="3804" name="Option Button 732" hidden="1">
              <a:extLst>
                <a:ext uri="{63B3BB69-23CF-44E3-9099-C40C66FF867C}">
                  <a14:compatExt spid="_x0000_s38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235</xdr:row>
          <xdr:rowOff>57150</xdr:rowOff>
        </xdr:from>
        <xdr:to>
          <xdr:col>9</xdr:col>
          <xdr:colOff>866775</xdr:colOff>
          <xdr:row>235</xdr:row>
          <xdr:rowOff>276225</xdr:rowOff>
        </xdr:to>
        <xdr:sp macro="" textlink="">
          <xdr:nvSpPr>
            <xdr:cNvPr id="3805" name="Option Button 733" hidden="1">
              <a:extLst>
                <a:ext uri="{63B3BB69-23CF-44E3-9099-C40C66FF867C}">
                  <a14:compatExt spid="_x0000_s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235</xdr:row>
          <xdr:rowOff>9525</xdr:rowOff>
        </xdr:from>
        <xdr:to>
          <xdr:col>9</xdr:col>
          <xdr:colOff>1123950</xdr:colOff>
          <xdr:row>235</xdr:row>
          <xdr:rowOff>314325</xdr:rowOff>
        </xdr:to>
        <xdr:sp macro="" textlink="">
          <xdr:nvSpPr>
            <xdr:cNvPr id="3806" name="Group Box 734" hidden="1">
              <a:extLst>
                <a:ext uri="{63B3BB69-23CF-44E3-9099-C40C66FF867C}">
                  <a14:compatExt spid="_x0000_s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236</xdr:row>
          <xdr:rowOff>66675</xdr:rowOff>
        </xdr:from>
        <xdr:to>
          <xdr:col>7</xdr:col>
          <xdr:colOff>866775</xdr:colOff>
          <xdr:row>236</xdr:row>
          <xdr:rowOff>295275</xdr:rowOff>
        </xdr:to>
        <xdr:sp macro="" textlink="">
          <xdr:nvSpPr>
            <xdr:cNvPr id="3807" name="Option Button 735" hidden="1">
              <a:extLst>
                <a:ext uri="{63B3BB69-23CF-44E3-9099-C40C66FF867C}">
                  <a14:compatExt spid="_x0000_s38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236</xdr:row>
          <xdr:rowOff>57150</xdr:rowOff>
        </xdr:from>
        <xdr:to>
          <xdr:col>8</xdr:col>
          <xdr:colOff>885825</xdr:colOff>
          <xdr:row>236</xdr:row>
          <xdr:rowOff>276225</xdr:rowOff>
        </xdr:to>
        <xdr:sp macro="" textlink="">
          <xdr:nvSpPr>
            <xdr:cNvPr id="3808" name="Option Button 736" hidden="1">
              <a:extLst>
                <a:ext uri="{63B3BB69-23CF-44E3-9099-C40C66FF867C}">
                  <a14:compatExt spid="_x0000_s38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236</xdr:row>
          <xdr:rowOff>57150</xdr:rowOff>
        </xdr:from>
        <xdr:to>
          <xdr:col>9</xdr:col>
          <xdr:colOff>866775</xdr:colOff>
          <xdr:row>236</xdr:row>
          <xdr:rowOff>276225</xdr:rowOff>
        </xdr:to>
        <xdr:sp macro="" textlink="">
          <xdr:nvSpPr>
            <xdr:cNvPr id="3809" name="Option Button 737" hidden="1">
              <a:extLst>
                <a:ext uri="{63B3BB69-23CF-44E3-9099-C40C66FF867C}">
                  <a14:compatExt spid="_x0000_s38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236</xdr:row>
          <xdr:rowOff>9525</xdr:rowOff>
        </xdr:from>
        <xdr:to>
          <xdr:col>9</xdr:col>
          <xdr:colOff>1123950</xdr:colOff>
          <xdr:row>236</xdr:row>
          <xdr:rowOff>314325</xdr:rowOff>
        </xdr:to>
        <xdr:sp macro="" textlink="">
          <xdr:nvSpPr>
            <xdr:cNvPr id="3810" name="Group Box 738" hidden="1">
              <a:extLst>
                <a:ext uri="{63B3BB69-23CF-44E3-9099-C40C66FF867C}">
                  <a14:compatExt spid="_x0000_s38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238</xdr:row>
          <xdr:rowOff>66675</xdr:rowOff>
        </xdr:from>
        <xdr:to>
          <xdr:col>7</xdr:col>
          <xdr:colOff>866775</xdr:colOff>
          <xdr:row>238</xdr:row>
          <xdr:rowOff>295275</xdr:rowOff>
        </xdr:to>
        <xdr:sp macro="" textlink="">
          <xdr:nvSpPr>
            <xdr:cNvPr id="3811" name="Option Button 739" hidden="1">
              <a:extLst>
                <a:ext uri="{63B3BB69-23CF-44E3-9099-C40C66FF867C}">
                  <a14:compatExt spid="_x0000_s38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238</xdr:row>
          <xdr:rowOff>57150</xdr:rowOff>
        </xdr:from>
        <xdr:to>
          <xdr:col>8</xdr:col>
          <xdr:colOff>885825</xdr:colOff>
          <xdr:row>238</xdr:row>
          <xdr:rowOff>276225</xdr:rowOff>
        </xdr:to>
        <xdr:sp macro="" textlink="">
          <xdr:nvSpPr>
            <xdr:cNvPr id="3812" name="Option Button 740" hidden="1">
              <a:extLst>
                <a:ext uri="{63B3BB69-23CF-44E3-9099-C40C66FF867C}">
                  <a14:compatExt spid="_x0000_s38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238</xdr:row>
          <xdr:rowOff>57150</xdr:rowOff>
        </xdr:from>
        <xdr:to>
          <xdr:col>9</xdr:col>
          <xdr:colOff>866775</xdr:colOff>
          <xdr:row>238</xdr:row>
          <xdr:rowOff>276225</xdr:rowOff>
        </xdr:to>
        <xdr:sp macro="" textlink="">
          <xdr:nvSpPr>
            <xdr:cNvPr id="3813" name="Option Button 741" hidden="1">
              <a:extLst>
                <a:ext uri="{63B3BB69-23CF-44E3-9099-C40C66FF867C}">
                  <a14:compatExt spid="_x0000_s38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238</xdr:row>
          <xdr:rowOff>9525</xdr:rowOff>
        </xdr:from>
        <xdr:to>
          <xdr:col>9</xdr:col>
          <xdr:colOff>1123950</xdr:colOff>
          <xdr:row>238</xdr:row>
          <xdr:rowOff>314325</xdr:rowOff>
        </xdr:to>
        <xdr:sp macro="" textlink="">
          <xdr:nvSpPr>
            <xdr:cNvPr id="3814" name="Group Box 742" hidden="1">
              <a:extLst>
                <a:ext uri="{63B3BB69-23CF-44E3-9099-C40C66FF867C}">
                  <a14:compatExt spid="_x0000_s38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240</xdr:row>
          <xdr:rowOff>66675</xdr:rowOff>
        </xdr:from>
        <xdr:to>
          <xdr:col>7</xdr:col>
          <xdr:colOff>866775</xdr:colOff>
          <xdr:row>240</xdr:row>
          <xdr:rowOff>295275</xdr:rowOff>
        </xdr:to>
        <xdr:sp macro="" textlink="">
          <xdr:nvSpPr>
            <xdr:cNvPr id="3815" name="Option Button 743" hidden="1">
              <a:extLst>
                <a:ext uri="{63B3BB69-23CF-44E3-9099-C40C66FF867C}">
                  <a14:compatExt spid="_x0000_s38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240</xdr:row>
          <xdr:rowOff>57150</xdr:rowOff>
        </xdr:from>
        <xdr:to>
          <xdr:col>8</xdr:col>
          <xdr:colOff>885825</xdr:colOff>
          <xdr:row>240</xdr:row>
          <xdr:rowOff>276225</xdr:rowOff>
        </xdr:to>
        <xdr:sp macro="" textlink="">
          <xdr:nvSpPr>
            <xdr:cNvPr id="3816" name="Option Button 744" hidden="1">
              <a:extLst>
                <a:ext uri="{63B3BB69-23CF-44E3-9099-C40C66FF867C}">
                  <a14:compatExt spid="_x0000_s38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240</xdr:row>
          <xdr:rowOff>57150</xdr:rowOff>
        </xdr:from>
        <xdr:to>
          <xdr:col>9</xdr:col>
          <xdr:colOff>866775</xdr:colOff>
          <xdr:row>240</xdr:row>
          <xdr:rowOff>276225</xdr:rowOff>
        </xdr:to>
        <xdr:sp macro="" textlink="">
          <xdr:nvSpPr>
            <xdr:cNvPr id="3817" name="Option Button 745" hidden="1">
              <a:extLst>
                <a:ext uri="{63B3BB69-23CF-44E3-9099-C40C66FF867C}">
                  <a14:compatExt spid="_x0000_s3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240</xdr:row>
          <xdr:rowOff>9525</xdr:rowOff>
        </xdr:from>
        <xdr:to>
          <xdr:col>9</xdr:col>
          <xdr:colOff>1123950</xdr:colOff>
          <xdr:row>240</xdr:row>
          <xdr:rowOff>314325</xdr:rowOff>
        </xdr:to>
        <xdr:sp macro="" textlink="">
          <xdr:nvSpPr>
            <xdr:cNvPr id="3818" name="Group Box 746" hidden="1">
              <a:extLst>
                <a:ext uri="{63B3BB69-23CF-44E3-9099-C40C66FF867C}">
                  <a14:compatExt spid="_x0000_s3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237</xdr:row>
          <xdr:rowOff>66675</xdr:rowOff>
        </xdr:from>
        <xdr:to>
          <xdr:col>7</xdr:col>
          <xdr:colOff>866775</xdr:colOff>
          <xdr:row>237</xdr:row>
          <xdr:rowOff>295275</xdr:rowOff>
        </xdr:to>
        <xdr:sp macro="" textlink="">
          <xdr:nvSpPr>
            <xdr:cNvPr id="3819" name="Option Button 747" hidden="1">
              <a:extLst>
                <a:ext uri="{63B3BB69-23CF-44E3-9099-C40C66FF867C}">
                  <a14:compatExt spid="_x0000_s3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237</xdr:row>
          <xdr:rowOff>57150</xdr:rowOff>
        </xdr:from>
        <xdr:to>
          <xdr:col>8</xdr:col>
          <xdr:colOff>885825</xdr:colOff>
          <xdr:row>237</xdr:row>
          <xdr:rowOff>276225</xdr:rowOff>
        </xdr:to>
        <xdr:sp macro="" textlink="">
          <xdr:nvSpPr>
            <xdr:cNvPr id="3820" name="Option Button 748" hidden="1">
              <a:extLst>
                <a:ext uri="{63B3BB69-23CF-44E3-9099-C40C66FF867C}">
                  <a14:compatExt spid="_x0000_s3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237</xdr:row>
          <xdr:rowOff>57150</xdr:rowOff>
        </xdr:from>
        <xdr:to>
          <xdr:col>9</xdr:col>
          <xdr:colOff>866775</xdr:colOff>
          <xdr:row>237</xdr:row>
          <xdr:rowOff>276225</xdr:rowOff>
        </xdr:to>
        <xdr:sp macro="" textlink="">
          <xdr:nvSpPr>
            <xdr:cNvPr id="3821" name="Option Button 749" hidden="1">
              <a:extLst>
                <a:ext uri="{63B3BB69-23CF-44E3-9099-C40C66FF867C}">
                  <a14:compatExt spid="_x0000_s3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237</xdr:row>
          <xdr:rowOff>9525</xdr:rowOff>
        </xdr:from>
        <xdr:to>
          <xdr:col>9</xdr:col>
          <xdr:colOff>1123950</xdr:colOff>
          <xdr:row>237</xdr:row>
          <xdr:rowOff>314325</xdr:rowOff>
        </xdr:to>
        <xdr:sp macro="" textlink="">
          <xdr:nvSpPr>
            <xdr:cNvPr id="3822" name="Group Box 750" hidden="1">
              <a:extLst>
                <a:ext uri="{63B3BB69-23CF-44E3-9099-C40C66FF867C}">
                  <a14:compatExt spid="_x0000_s3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239</xdr:row>
          <xdr:rowOff>57150</xdr:rowOff>
        </xdr:from>
        <xdr:to>
          <xdr:col>7</xdr:col>
          <xdr:colOff>866775</xdr:colOff>
          <xdr:row>239</xdr:row>
          <xdr:rowOff>276225</xdr:rowOff>
        </xdr:to>
        <xdr:sp macro="" textlink="">
          <xdr:nvSpPr>
            <xdr:cNvPr id="3823" name="Option Button 751" hidden="1">
              <a:extLst>
                <a:ext uri="{63B3BB69-23CF-44E3-9099-C40C66FF867C}">
                  <a14:compatExt spid="_x0000_s3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239</xdr:row>
          <xdr:rowOff>47625</xdr:rowOff>
        </xdr:from>
        <xdr:to>
          <xdr:col>8</xdr:col>
          <xdr:colOff>885825</xdr:colOff>
          <xdr:row>239</xdr:row>
          <xdr:rowOff>266700</xdr:rowOff>
        </xdr:to>
        <xdr:sp macro="" textlink="">
          <xdr:nvSpPr>
            <xdr:cNvPr id="3824" name="Option Button 752" hidden="1">
              <a:extLst>
                <a:ext uri="{63B3BB69-23CF-44E3-9099-C40C66FF867C}">
                  <a14:compatExt spid="_x0000_s3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239</xdr:row>
          <xdr:rowOff>47625</xdr:rowOff>
        </xdr:from>
        <xdr:to>
          <xdr:col>9</xdr:col>
          <xdr:colOff>866775</xdr:colOff>
          <xdr:row>239</xdr:row>
          <xdr:rowOff>266700</xdr:rowOff>
        </xdr:to>
        <xdr:sp macro="" textlink="">
          <xdr:nvSpPr>
            <xdr:cNvPr id="3825" name="Option Button 753" hidden="1">
              <a:extLst>
                <a:ext uri="{63B3BB69-23CF-44E3-9099-C40C66FF867C}">
                  <a14:compatExt spid="_x0000_s38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239</xdr:row>
          <xdr:rowOff>0</xdr:rowOff>
        </xdr:from>
        <xdr:to>
          <xdr:col>9</xdr:col>
          <xdr:colOff>1123950</xdr:colOff>
          <xdr:row>239</xdr:row>
          <xdr:rowOff>304800</xdr:rowOff>
        </xdr:to>
        <xdr:sp macro="" textlink="">
          <xdr:nvSpPr>
            <xdr:cNvPr id="3826" name="Group Box 754" hidden="1">
              <a:extLst>
                <a:ext uri="{63B3BB69-23CF-44E3-9099-C40C66FF867C}">
                  <a14:compatExt spid="_x0000_s38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219</xdr:row>
          <xdr:rowOff>57150</xdr:rowOff>
        </xdr:from>
        <xdr:to>
          <xdr:col>7</xdr:col>
          <xdr:colOff>866775</xdr:colOff>
          <xdr:row>219</xdr:row>
          <xdr:rowOff>276225</xdr:rowOff>
        </xdr:to>
        <xdr:sp macro="" textlink="">
          <xdr:nvSpPr>
            <xdr:cNvPr id="3829" name="Option Button 757" hidden="1">
              <a:extLst>
                <a:ext uri="{63B3BB69-23CF-44E3-9099-C40C66FF867C}">
                  <a14:compatExt spid="_x0000_s38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219</xdr:row>
          <xdr:rowOff>47625</xdr:rowOff>
        </xdr:from>
        <xdr:to>
          <xdr:col>8</xdr:col>
          <xdr:colOff>885825</xdr:colOff>
          <xdr:row>219</xdr:row>
          <xdr:rowOff>266700</xdr:rowOff>
        </xdr:to>
        <xdr:sp macro="" textlink="">
          <xdr:nvSpPr>
            <xdr:cNvPr id="3830" name="Option Button 758" hidden="1">
              <a:extLst>
                <a:ext uri="{63B3BB69-23CF-44E3-9099-C40C66FF867C}">
                  <a14:compatExt spid="_x0000_s38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219</xdr:row>
          <xdr:rowOff>47625</xdr:rowOff>
        </xdr:from>
        <xdr:to>
          <xdr:col>9</xdr:col>
          <xdr:colOff>866775</xdr:colOff>
          <xdr:row>219</xdr:row>
          <xdr:rowOff>266700</xdr:rowOff>
        </xdr:to>
        <xdr:sp macro="" textlink="">
          <xdr:nvSpPr>
            <xdr:cNvPr id="3831" name="Option Button 759" hidden="1">
              <a:extLst>
                <a:ext uri="{63B3BB69-23CF-44E3-9099-C40C66FF867C}">
                  <a14:compatExt spid="_x0000_s38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0</xdr:rowOff>
        </xdr:from>
        <xdr:to>
          <xdr:col>9</xdr:col>
          <xdr:colOff>1123950</xdr:colOff>
          <xdr:row>219</xdr:row>
          <xdr:rowOff>304800</xdr:rowOff>
        </xdr:to>
        <xdr:sp macro="" textlink="">
          <xdr:nvSpPr>
            <xdr:cNvPr id="3832" name="Group Box 760" hidden="1">
              <a:extLst>
                <a:ext uri="{63B3BB69-23CF-44E3-9099-C40C66FF867C}">
                  <a14:compatExt spid="_x0000_s38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220</xdr:row>
          <xdr:rowOff>66675</xdr:rowOff>
        </xdr:from>
        <xdr:to>
          <xdr:col>7</xdr:col>
          <xdr:colOff>866775</xdr:colOff>
          <xdr:row>220</xdr:row>
          <xdr:rowOff>295275</xdr:rowOff>
        </xdr:to>
        <xdr:sp macro="" textlink="">
          <xdr:nvSpPr>
            <xdr:cNvPr id="3833" name="Option Button 761" hidden="1">
              <a:extLst>
                <a:ext uri="{63B3BB69-23CF-44E3-9099-C40C66FF867C}">
                  <a14:compatExt spid="_x0000_s38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220</xdr:row>
          <xdr:rowOff>57150</xdr:rowOff>
        </xdr:from>
        <xdr:to>
          <xdr:col>8</xdr:col>
          <xdr:colOff>885825</xdr:colOff>
          <xdr:row>220</xdr:row>
          <xdr:rowOff>276225</xdr:rowOff>
        </xdr:to>
        <xdr:sp macro="" textlink="">
          <xdr:nvSpPr>
            <xdr:cNvPr id="3834" name="Option Button 762" hidden="1">
              <a:extLst>
                <a:ext uri="{63B3BB69-23CF-44E3-9099-C40C66FF867C}">
                  <a14:compatExt spid="_x0000_s38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220</xdr:row>
          <xdr:rowOff>57150</xdr:rowOff>
        </xdr:from>
        <xdr:to>
          <xdr:col>9</xdr:col>
          <xdr:colOff>866775</xdr:colOff>
          <xdr:row>220</xdr:row>
          <xdr:rowOff>276225</xdr:rowOff>
        </xdr:to>
        <xdr:sp macro="" textlink="">
          <xdr:nvSpPr>
            <xdr:cNvPr id="3835" name="Option Button 763" hidden="1">
              <a:extLst>
                <a:ext uri="{63B3BB69-23CF-44E3-9099-C40C66FF867C}">
                  <a14:compatExt spid="_x0000_s38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9525</xdr:rowOff>
        </xdr:from>
        <xdr:to>
          <xdr:col>9</xdr:col>
          <xdr:colOff>1123950</xdr:colOff>
          <xdr:row>220</xdr:row>
          <xdr:rowOff>314325</xdr:rowOff>
        </xdr:to>
        <xdr:sp macro="" textlink="">
          <xdr:nvSpPr>
            <xdr:cNvPr id="3836" name="Group Box 764" hidden="1">
              <a:extLst>
                <a:ext uri="{63B3BB69-23CF-44E3-9099-C40C66FF867C}">
                  <a14:compatExt spid="_x0000_s38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221</xdr:row>
          <xdr:rowOff>66675</xdr:rowOff>
        </xdr:from>
        <xdr:to>
          <xdr:col>7</xdr:col>
          <xdr:colOff>866775</xdr:colOff>
          <xdr:row>221</xdr:row>
          <xdr:rowOff>295275</xdr:rowOff>
        </xdr:to>
        <xdr:sp macro="" textlink="">
          <xdr:nvSpPr>
            <xdr:cNvPr id="3837" name="Option Button 765" hidden="1">
              <a:extLst>
                <a:ext uri="{63B3BB69-23CF-44E3-9099-C40C66FF867C}">
                  <a14:compatExt spid="_x0000_s38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221</xdr:row>
          <xdr:rowOff>57150</xdr:rowOff>
        </xdr:from>
        <xdr:to>
          <xdr:col>8</xdr:col>
          <xdr:colOff>885825</xdr:colOff>
          <xdr:row>221</xdr:row>
          <xdr:rowOff>276225</xdr:rowOff>
        </xdr:to>
        <xdr:sp macro="" textlink="">
          <xdr:nvSpPr>
            <xdr:cNvPr id="3838" name="Option Button 766" hidden="1">
              <a:extLst>
                <a:ext uri="{63B3BB69-23CF-44E3-9099-C40C66FF867C}">
                  <a14:compatExt spid="_x0000_s38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221</xdr:row>
          <xdr:rowOff>57150</xdr:rowOff>
        </xdr:from>
        <xdr:to>
          <xdr:col>9</xdr:col>
          <xdr:colOff>866775</xdr:colOff>
          <xdr:row>221</xdr:row>
          <xdr:rowOff>276225</xdr:rowOff>
        </xdr:to>
        <xdr:sp macro="" textlink="">
          <xdr:nvSpPr>
            <xdr:cNvPr id="3839" name="Option Button 767" hidden="1">
              <a:extLst>
                <a:ext uri="{63B3BB69-23CF-44E3-9099-C40C66FF867C}">
                  <a14:compatExt spid="_x0000_s38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9525</xdr:rowOff>
        </xdr:from>
        <xdr:to>
          <xdr:col>9</xdr:col>
          <xdr:colOff>1123950</xdr:colOff>
          <xdr:row>221</xdr:row>
          <xdr:rowOff>314325</xdr:rowOff>
        </xdr:to>
        <xdr:sp macro="" textlink="">
          <xdr:nvSpPr>
            <xdr:cNvPr id="3840" name="Group Box 768" hidden="1">
              <a:extLst>
                <a:ext uri="{63B3BB69-23CF-44E3-9099-C40C66FF867C}">
                  <a14:compatExt spid="_x0000_s38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222</xdr:row>
          <xdr:rowOff>66675</xdr:rowOff>
        </xdr:from>
        <xdr:to>
          <xdr:col>7</xdr:col>
          <xdr:colOff>866775</xdr:colOff>
          <xdr:row>222</xdr:row>
          <xdr:rowOff>295275</xdr:rowOff>
        </xdr:to>
        <xdr:sp macro="" textlink="">
          <xdr:nvSpPr>
            <xdr:cNvPr id="3841" name="Option Button 769" hidden="1">
              <a:extLst>
                <a:ext uri="{63B3BB69-23CF-44E3-9099-C40C66FF867C}">
                  <a14:compatExt spid="_x0000_s3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222</xdr:row>
          <xdr:rowOff>57150</xdr:rowOff>
        </xdr:from>
        <xdr:to>
          <xdr:col>8</xdr:col>
          <xdr:colOff>885825</xdr:colOff>
          <xdr:row>222</xdr:row>
          <xdr:rowOff>276225</xdr:rowOff>
        </xdr:to>
        <xdr:sp macro="" textlink="">
          <xdr:nvSpPr>
            <xdr:cNvPr id="3842" name="Option Button 770" hidden="1">
              <a:extLst>
                <a:ext uri="{63B3BB69-23CF-44E3-9099-C40C66FF867C}">
                  <a14:compatExt spid="_x0000_s3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222</xdr:row>
          <xdr:rowOff>57150</xdr:rowOff>
        </xdr:from>
        <xdr:to>
          <xdr:col>9</xdr:col>
          <xdr:colOff>866775</xdr:colOff>
          <xdr:row>222</xdr:row>
          <xdr:rowOff>276225</xdr:rowOff>
        </xdr:to>
        <xdr:sp macro="" textlink="">
          <xdr:nvSpPr>
            <xdr:cNvPr id="3843" name="Option Button 771" hidden="1">
              <a:extLst>
                <a:ext uri="{63B3BB69-23CF-44E3-9099-C40C66FF867C}">
                  <a14:compatExt spid="_x0000_s3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9525</xdr:rowOff>
        </xdr:from>
        <xdr:to>
          <xdr:col>9</xdr:col>
          <xdr:colOff>1123950</xdr:colOff>
          <xdr:row>222</xdr:row>
          <xdr:rowOff>314325</xdr:rowOff>
        </xdr:to>
        <xdr:sp macro="" textlink="">
          <xdr:nvSpPr>
            <xdr:cNvPr id="3844" name="Group Box 772" hidden="1">
              <a:extLst>
                <a:ext uri="{63B3BB69-23CF-44E3-9099-C40C66FF867C}">
                  <a14:compatExt spid="_x0000_s3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223</xdr:row>
          <xdr:rowOff>66675</xdr:rowOff>
        </xdr:from>
        <xdr:to>
          <xdr:col>7</xdr:col>
          <xdr:colOff>866775</xdr:colOff>
          <xdr:row>223</xdr:row>
          <xdr:rowOff>295275</xdr:rowOff>
        </xdr:to>
        <xdr:sp macro="" textlink="">
          <xdr:nvSpPr>
            <xdr:cNvPr id="3845" name="Option Button 773" hidden="1">
              <a:extLst>
                <a:ext uri="{63B3BB69-23CF-44E3-9099-C40C66FF867C}">
                  <a14:compatExt spid="_x0000_s3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223</xdr:row>
          <xdr:rowOff>57150</xdr:rowOff>
        </xdr:from>
        <xdr:to>
          <xdr:col>8</xdr:col>
          <xdr:colOff>885825</xdr:colOff>
          <xdr:row>223</xdr:row>
          <xdr:rowOff>276225</xdr:rowOff>
        </xdr:to>
        <xdr:sp macro="" textlink="">
          <xdr:nvSpPr>
            <xdr:cNvPr id="3846" name="Option Button 774" hidden="1">
              <a:extLst>
                <a:ext uri="{63B3BB69-23CF-44E3-9099-C40C66FF867C}">
                  <a14:compatExt spid="_x0000_s3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223</xdr:row>
          <xdr:rowOff>57150</xdr:rowOff>
        </xdr:from>
        <xdr:to>
          <xdr:col>9</xdr:col>
          <xdr:colOff>866775</xdr:colOff>
          <xdr:row>223</xdr:row>
          <xdr:rowOff>276225</xdr:rowOff>
        </xdr:to>
        <xdr:sp macro="" textlink="">
          <xdr:nvSpPr>
            <xdr:cNvPr id="3847" name="Option Button 775" hidden="1">
              <a:extLst>
                <a:ext uri="{63B3BB69-23CF-44E3-9099-C40C66FF867C}">
                  <a14:compatExt spid="_x0000_s3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9525</xdr:rowOff>
        </xdr:from>
        <xdr:to>
          <xdr:col>9</xdr:col>
          <xdr:colOff>1123950</xdr:colOff>
          <xdr:row>223</xdr:row>
          <xdr:rowOff>314325</xdr:rowOff>
        </xdr:to>
        <xdr:sp macro="" textlink="">
          <xdr:nvSpPr>
            <xdr:cNvPr id="3848" name="Group Box 776" hidden="1">
              <a:extLst>
                <a:ext uri="{63B3BB69-23CF-44E3-9099-C40C66FF867C}">
                  <a14:compatExt spid="_x0000_s3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224</xdr:row>
          <xdr:rowOff>66675</xdr:rowOff>
        </xdr:from>
        <xdr:to>
          <xdr:col>7</xdr:col>
          <xdr:colOff>866775</xdr:colOff>
          <xdr:row>224</xdr:row>
          <xdr:rowOff>295275</xdr:rowOff>
        </xdr:to>
        <xdr:sp macro="" textlink="">
          <xdr:nvSpPr>
            <xdr:cNvPr id="3849" name="Option Button 777" hidden="1">
              <a:extLst>
                <a:ext uri="{63B3BB69-23CF-44E3-9099-C40C66FF867C}">
                  <a14:compatExt spid="_x0000_s38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224</xdr:row>
          <xdr:rowOff>57150</xdr:rowOff>
        </xdr:from>
        <xdr:to>
          <xdr:col>8</xdr:col>
          <xdr:colOff>885825</xdr:colOff>
          <xdr:row>224</xdr:row>
          <xdr:rowOff>276225</xdr:rowOff>
        </xdr:to>
        <xdr:sp macro="" textlink="">
          <xdr:nvSpPr>
            <xdr:cNvPr id="3850" name="Option Button 778" hidden="1">
              <a:extLst>
                <a:ext uri="{63B3BB69-23CF-44E3-9099-C40C66FF867C}">
                  <a14:compatExt spid="_x0000_s38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224</xdr:row>
          <xdr:rowOff>57150</xdr:rowOff>
        </xdr:from>
        <xdr:to>
          <xdr:col>9</xdr:col>
          <xdr:colOff>866775</xdr:colOff>
          <xdr:row>224</xdr:row>
          <xdr:rowOff>276225</xdr:rowOff>
        </xdr:to>
        <xdr:sp macro="" textlink="">
          <xdr:nvSpPr>
            <xdr:cNvPr id="3851" name="Option Button 779" hidden="1">
              <a:extLst>
                <a:ext uri="{63B3BB69-23CF-44E3-9099-C40C66FF867C}">
                  <a14:compatExt spid="_x0000_s38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224</xdr:row>
          <xdr:rowOff>9525</xdr:rowOff>
        </xdr:from>
        <xdr:to>
          <xdr:col>9</xdr:col>
          <xdr:colOff>1123950</xdr:colOff>
          <xdr:row>224</xdr:row>
          <xdr:rowOff>314325</xdr:rowOff>
        </xdr:to>
        <xdr:sp macro="" textlink="">
          <xdr:nvSpPr>
            <xdr:cNvPr id="3852" name="Group Box 780" hidden="1">
              <a:extLst>
                <a:ext uri="{63B3BB69-23CF-44E3-9099-C40C66FF867C}">
                  <a14:compatExt spid="_x0000_s38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226</xdr:row>
          <xdr:rowOff>66675</xdr:rowOff>
        </xdr:from>
        <xdr:to>
          <xdr:col>7</xdr:col>
          <xdr:colOff>866775</xdr:colOff>
          <xdr:row>226</xdr:row>
          <xdr:rowOff>295275</xdr:rowOff>
        </xdr:to>
        <xdr:sp macro="" textlink="">
          <xdr:nvSpPr>
            <xdr:cNvPr id="3853" name="Option Button 781" hidden="1">
              <a:extLst>
                <a:ext uri="{63B3BB69-23CF-44E3-9099-C40C66FF867C}">
                  <a14:compatExt spid="_x0000_s38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226</xdr:row>
          <xdr:rowOff>57150</xdr:rowOff>
        </xdr:from>
        <xdr:to>
          <xdr:col>8</xdr:col>
          <xdr:colOff>885825</xdr:colOff>
          <xdr:row>226</xdr:row>
          <xdr:rowOff>276225</xdr:rowOff>
        </xdr:to>
        <xdr:sp macro="" textlink="">
          <xdr:nvSpPr>
            <xdr:cNvPr id="3854" name="Option Button 782" hidden="1">
              <a:extLst>
                <a:ext uri="{63B3BB69-23CF-44E3-9099-C40C66FF867C}">
                  <a14:compatExt spid="_x0000_s38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226</xdr:row>
          <xdr:rowOff>57150</xdr:rowOff>
        </xdr:from>
        <xdr:to>
          <xdr:col>9</xdr:col>
          <xdr:colOff>866775</xdr:colOff>
          <xdr:row>226</xdr:row>
          <xdr:rowOff>276225</xdr:rowOff>
        </xdr:to>
        <xdr:sp macro="" textlink="">
          <xdr:nvSpPr>
            <xdr:cNvPr id="3855" name="Option Button 783" hidden="1">
              <a:extLst>
                <a:ext uri="{63B3BB69-23CF-44E3-9099-C40C66FF867C}">
                  <a14:compatExt spid="_x0000_s38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226</xdr:row>
          <xdr:rowOff>9525</xdr:rowOff>
        </xdr:from>
        <xdr:to>
          <xdr:col>9</xdr:col>
          <xdr:colOff>1123950</xdr:colOff>
          <xdr:row>226</xdr:row>
          <xdr:rowOff>314325</xdr:rowOff>
        </xdr:to>
        <xdr:sp macro="" textlink="">
          <xdr:nvSpPr>
            <xdr:cNvPr id="3856" name="Group Box 784" hidden="1">
              <a:extLst>
                <a:ext uri="{63B3BB69-23CF-44E3-9099-C40C66FF867C}">
                  <a14:compatExt spid="_x0000_s38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228</xdr:row>
          <xdr:rowOff>66675</xdr:rowOff>
        </xdr:from>
        <xdr:to>
          <xdr:col>7</xdr:col>
          <xdr:colOff>866775</xdr:colOff>
          <xdr:row>228</xdr:row>
          <xdr:rowOff>295275</xdr:rowOff>
        </xdr:to>
        <xdr:sp macro="" textlink="">
          <xdr:nvSpPr>
            <xdr:cNvPr id="3857" name="Option Button 785" hidden="1">
              <a:extLst>
                <a:ext uri="{63B3BB69-23CF-44E3-9099-C40C66FF867C}">
                  <a14:compatExt spid="_x0000_s38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228</xdr:row>
          <xdr:rowOff>57150</xdr:rowOff>
        </xdr:from>
        <xdr:to>
          <xdr:col>8</xdr:col>
          <xdr:colOff>885825</xdr:colOff>
          <xdr:row>228</xdr:row>
          <xdr:rowOff>276225</xdr:rowOff>
        </xdr:to>
        <xdr:sp macro="" textlink="">
          <xdr:nvSpPr>
            <xdr:cNvPr id="3858" name="Option Button 786" hidden="1">
              <a:extLst>
                <a:ext uri="{63B3BB69-23CF-44E3-9099-C40C66FF867C}">
                  <a14:compatExt spid="_x0000_s38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228</xdr:row>
          <xdr:rowOff>57150</xdr:rowOff>
        </xdr:from>
        <xdr:to>
          <xdr:col>9</xdr:col>
          <xdr:colOff>866775</xdr:colOff>
          <xdr:row>228</xdr:row>
          <xdr:rowOff>276225</xdr:rowOff>
        </xdr:to>
        <xdr:sp macro="" textlink="">
          <xdr:nvSpPr>
            <xdr:cNvPr id="3859" name="Option Button 787" hidden="1">
              <a:extLst>
                <a:ext uri="{63B3BB69-23CF-44E3-9099-C40C66FF867C}">
                  <a14:compatExt spid="_x0000_s38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9525</xdr:rowOff>
        </xdr:from>
        <xdr:to>
          <xdr:col>9</xdr:col>
          <xdr:colOff>1123950</xdr:colOff>
          <xdr:row>228</xdr:row>
          <xdr:rowOff>314325</xdr:rowOff>
        </xdr:to>
        <xdr:sp macro="" textlink="">
          <xdr:nvSpPr>
            <xdr:cNvPr id="3860" name="Group Box 788" hidden="1">
              <a:extLst>
                <a:ext uri="{63B3BB69-23CF-44E3-9099-C40C66FF867C}">
                  <a14:compatExt spid="_x0000_s38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225</xdr:row>
          <xdr:rowOff>66675</xdr:rowOff>
        </xdr:from>
        <xdr:to>
          <xdr:col>7</xdr:col>
          <xdr:colOff>866775</xdr:colOff>
          <xdr:row>225</xdr:row>
          <xdr:rowOff>295275</xdr:rowOff>
        </xdr:to>
        <xdr:sp macro="" textlink="">
          <xdr:nvSpPr>
            <xdr:cNvPr id="3861" name="Option Button 789" hidden="1">
              <a:extLst>
                <a:ext uri="{63B3BB69-23CF-44E3-9099-C40C66FF867C}">
                  <a14:compatExt spid="_x0000_s38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225</xdr:row>
          <xdr:rowOff>57150</xdr:rowOff>
        </xdr:from>
        <xdr:to>
          <xdr:col>8</xdr:col>
          <xdr:colOff>885825</xdr:colOff>
          <xdr:row>225</xdr:row>
          <xdr:rowOff>276225</xdr:rowOff>
        </xdr:to>
        <xdr:sp macro="" textlink="">
          <xdr:nvSpPr>
            <xdr:cNvPr id="3862" name="Option Button 790" hidden="1">
              <a:extLst>
                <a:ext uri="{63B3BB69-23CF-44E3-9099-C40C66FF867C}">
                  <a14:compatExt spid="_x0000_s38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225</xdr:row>
          <xdr:rowOff>57150</xdr:rowOff>
        </xdr:from>
        <xdr:to>
          <xdr:col>9</xdr:col>
          <xdr:colOff>866775</xdr:colOff>
          <xdr:row>225</xdr:row>
          <xdr:rowOff>276225</xdr:rowOff>
        </xdr:to>
        <xdr:sp macro="" textlink="">
          <xdr:nvSpPr>
            <xdr:cNvPr id="3863" name="Option Button 791" hidden="1">
              <a:extLst>
                <a:ext uri="{63B3BB69-23CF-44E3-9099-C40C66FF867C}">
                  <a14:compatExt spid="_x0000_s38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225</xdr:row>
          <xdr:rowOff>9525</xdr:rowOff>
        </xdr:from>
        <xdr:to>
          <xdr:col>9</xdr:col>
          <xdr:colOff>1123950</xdr:colOff>
          <xdr:row>225</xdr:row>
          <xdr:rowOff>314325</xdr:rowOff>
        </xdr:to>
        <xdr:sp macro="" textlink="">
          <xdr:nvSpPr>
            <xdr:cNvPr id="3864" name="Group Box 792" hidden="1">
              <a:extLst>
                <a:ext uri="{63B3BB69-23CF-44E3-9099-C40C66FF867C}">
                  <a14:compatExt spid="_x0000_s38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227</xdr:row>
          <xdr:rowOff>57150</xdr:rowOff>
        </xdr:from>
        <xdr:to>
          <xdr:col>7</xdr:col>
          <xdr:colOff>866775</xdr:colOff>
          <xdr:row>227</xdr:row>
          <xdr:rowOff>276225</xdr:rowOff>
        </xdr:to>
        <xdr:sp macro="" textlink="">
          <xdr:nvSpPr>
            <xdr:cNvPr id="3865" name="Option Button 793" hidden="1">
              <a:extLst>
                <a:ext uri="{63B3BB69-23CF-44E3-9099-C40C66FF867C}">
                  <a14:compatExt spid="_x0000_s3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227</xdr:row>
          <xdr:rowOff>47625</xdr:rowOff>
        </xdr:from>
        <xdr:to>
          <xdr:col>8</xdr:col>
          <xdr:colOff>885825</xdr:colOff>
          <xdr:row>227</xdr:row>
          <xdr:rowOff>266700</xdr:rowOff>
        </xdr:to>
        <xdr:sp macro="" textlink="">
          <xdr:nvSpPr>
            <xdr:cNvPr id="3866" name="Option Button 794" hidden="1">
              <a:extLst>
                <a:ext uri="{63B3BB69-23CF-44E3-9099-C40C66FF867C}">
                  <a14:compatExt spid="_x0000_s3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227</xdr:row>
          <xdr:rowOff>47625</xdr:rowOff>
        </xdr:from>
        <xdr:to>
          <xdr:col>9</xdr:col>
          <xdr:colOff>866775</xdr:colOff>
          <xdr:row>227</xdr:row>
          <xdr:rowOff>266700</xdr:rowOff>
        </xdr:to>
        <xdr:sp macro="" textlink="">
          <xdr:nvSpPr>
            <xdr:cNvPr id="3867" name="Option Button 795" hidden="1">
              <a:extLst>
                <a:ext uri="{63B3BB69-23CF-44E3-9099-C40C66FF867C}">
                  <a14:compatExt spid="_x0000_s38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0</xdr:rowOff>
        </xdr:from>
        <xdr:to>
          <xdr:col>9</xdr:col>
          <xdr:colOff>1123950</xdr:colOff>
          <xdr:row>227</xdr:row>
          <xdr:rowOff>304800</xdr:rowOff>
        </xdr:to>
        <xdr:sp macro="" textlink="">
          <xdr:nvSpPr>
            <xdr:cNvPr id="3868" name="Group Box 796" hidden="1">
              <a:extLst>
                <a:ext uri="{63B3BB69-23CF-44E3-9099-C40C66FF867C}">
                  <a14:compatExt spid="_x0000_s38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207</xdr:row>
          <xdr:rowOff>57150</xdr:rowOff>
        </xdr:from>
        <xdr:to>
          <xdr:col>7</xdr:col>
          <xdr:colOff>866775</xdr:colOff>
          <xdr:row>207</xdr:row>
          <xdr:rowOff>276225</xdr:rowOff>
        </xdr:to>
        <xdr:sp macro="" textlink="">
          <xdr:nvSpPr>
            <xdr:cNvPr id="3871" name="Option Button 799" hidden="1">
              <a:extLst>
                <a:ext uri="{63B3BB69-23CF-44E3-9099-C40C66FF867C}">
                  <a14:compatExt spid="_x0000_s3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207</xdr:row>
          <xdr:rowOff>47625</xdr:rowOff>
        </xdr:from>
        <xdr:to>
          <xdr:col>8</xdr:col>
          <xdr:colOff>885825</xdr:colOff>
          <xdr:row>207</xdr:row>
          <xdr:rowOff>266700</xdr:rowOff>
        </xdr:to>
        <xdr:sp macro="" textlink="">
          <xdr:nvSpPr>
            <xdr:cNvPr id="3872" name="Option Button 800" hidden="1">
              <a:extLst>
                <a:ext uri="{63B3BB69-23CF-44E3-9099-C40C66FF867C}">
                  <a14:compatExt spid="_x0000_s3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207</xdr:row>
          <xdr:rowOff>47625</xdr:rowOff>
        </xdr:from>
        <xdr:to>
          <xdr:col>9</xdr:col>
          <xdr:colOff>866775</xdr:colOff>
          <xdr:row>207</xdr:row>
          <xdr:rowOff>266700</xdr:rowOff>
        </xdr:to>
        <xdr:sp macro="" textlink="">
          <xdr:nvSpPr>
            <xdr:cNvPr id="3873" name="Option Button 801" hidden="1">
              <a:extLst>
                <a:ext uri="{63B3BB69-23CF-44E3-9099-C40C66FF867C}">
                  <a14:compatExt spid="_x0000_s38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207</xdr:row>
          <xdr:rowOff>0</xdr:rowOff>
        </xdr:from>
        <xdr:to>
          <xdr:col>9</xdr:col>
          <xdr:colOff>1123950</xdr:colOff>
          <xdr:row>207</xdr:row>
          <xdr:rowOff>304800</xdr:rowOff>
        </xdr:to>
        <xdr:sp macro="" textlink="">
          <xdr:nvSpPr>
            <xdr:cNvPr id="3874" name="Group Box 802" hidden="1">
              <a:extLst>
                <a:ext uri="{63B3BB69-23CF-44E3-9099-C40C66FF867C}">
                  <a14:compatExt spid="_x0000_s38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208</xdr:row>
          <xdr:rowOff>66675</xdr:rowOff>
        </xdr:from>
        <xdr:to>
          <xdr:col>7</xdr:col>
          <xdr:colOff>866775</xdr:colOff>
          <xdr:row>208</xdr:row>
          <xdr:rowOff>295275</xdr:rowOff>
        </xdr:to>
        <xdr:sp macro="" textlink="">
          <xdr:nvSpPr>
            <xdr:cNvPr id="3875" name="Option Button 803" hidden="1">
              <a:extLst>
                <a:ext uri="{63B3BB69-23CF-44E3-9099-C40C66FF867C}">
                  <a14:compatExt spid="_x0000_s38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208</xdr:row>
          <xdr:rowOff>57150</xdr:rowOff>
        </xdr:from>
        <xdr:to>
          <xdr:col>8</xdr:col>
          <xdr:colOff>885825</xdr:colOff>
          <xdr:row>208</xdr:row>
          <xdr:rowOff>276225</xdr:rowOff>
        </xdr:to>
        <xdr:sp macro="" textlink="">
          <xdr:nvSpPr>
            <xdr:cNvPr id="3876" name="Option Button 804" hidden="1">
              <a:extLst>
                <a:ext uri="{63B3BB69-23CF-44E3-9099-C40C66FF867C}">
                  <a14:compatExt spid="_x0000_s38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208</xdr:row>
          <xdr:rowOff>57150</xdr:rowOff>
        </xdr:from>
        <xdr:to>
          <xdr:col>9</xdr:col>
          <xdr:colOff>866775</xdr:colOff>
          <xdr:row>208</xdr:row>
          <xdr:rowOff>276225</xdr:rowOff>
        </xdr:to>
        <xdr:sp macro="" textlink="">
          <xdr:nvSpPr>
            <xdr:cNvPr id="3877" name="Option Button 805" hidden="1">
              <a:extLst>
                <a:ext uri="{63B3BB69-23CF-44E3-9099-C40C66FF867C}">
                  <a14:compatExt spid="_x0000_s38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208</xdr:row>
          <xdr:rowOff>9525</xdr:rowOff>
        </xdr:from>
        <xdr:to>
          <xdr:col>9</xdr:col>
          <xdr:colOff>1123950</xdr:colOff>
          <xdr:row>208</xdr:row>
          <xdr:rowOff>314325</xdr:rowOff>
        </xdr:to>
        <xdr:sp macro="" textlink="">
          <xdr:nvSpPr>
            <xdr:cNvPr id="3878" name="Group Box 806" hidden="1">
              <a:extLst>
                <a:ext uri="{63B3BB69-23CF-44E3-9099-C40C66FF867C}">
                  <a14:compatExt spid="_x0000_s38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209</xdr:row>
          <xdr:rowOff>66675</xdr:rowOff>
        </xdr:from>
        <xdr:to>
          <xdr:col>7</xdr:col>
          <xdr:colOff>866775</xdr:colOff>
          <xdr:row>209</xdr:row>
          <xdr:rowOff>295275</xdr:rowOff>
        </xdr:to>
        <xdr:sp macro="" textlink="">
          <xdr:nvSpPr>
            <xdr:cNvPr id="3879" name="Option Button 807" hidden="1">
              <a:extLst>
                <a:ext uri="{63B3BB69-23CF-44E3-9099-C40C66FF867C}">
                  <a14:compatExt spid="_x0000_s38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209</xdr:row>
          <xdr:rowOff>57150</xdr:rowOff>
        </xdr:from>
        <xdr:to>
          <xdr:col>8</xdr:col>
          <xdr:colOff>885825</xdr:colOff>
          <xdr:row>209</xdr:row>
          <xdr:rowOff>276225</xdr:rowOff>
        </xdr:to>
        <xdr:sp macro="" textlink="">
          <xdr:nvSpPr>
            <xdr:cNvPr id="3880" name="Option Button 808" hidden="1">
              <a:extLst>
                <a:ext uri="{63B3BB69-23CF-44E3-9099-C40C66FF867C}">
                  <a14:compatExt spid="_x0000_s38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209</xdr:row>
          <xdr:rowOff>57150</xdr:rowOff>
        </xdr:from>
        <xdr:to>
          <xdr:col>9</xdr:col>
          <xdr:colOff>866775</xdr:colOff>
          <xdr:row>209</xdr:row>
          <xdr:rowOff>276225</xdr:rowOff>
        </xdr:to>
        <xdr:sp macro="" textlink="">
          <xdr:nvSpPr>
            <xdr:cNvPr id="3881" name="Option Button 809" hidden="1">
              <a:extLst>
                <a:ext uri="{63B3BB69-23CF-44E3-9099-C40C66FF867C}">
                  <a14:compatExt spid="_x0000_s38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209</xdr:row>
          <xdr:rowOff>9525</xdr:rowOff>
        </xdr:from>
        <xdr:to>
          <xdr:col>9</xdr:col>
          <xdr:colOff>1123950</xdr:colOff>
          <xdr:row>209</xdr:row>
          <xdr:rowOff>314325</xdr:rowOff>
        </xdr:to>
        <xdr:sp macro="" textlink="">
          <xdr:nvSpPr>
            <xdr:cNvPr id="3882" name="Group Box 810" hidden="1">
              <a:extLst>
                <a:ext uri="{63B3BB69-23CF-44E3-9099-C40C66FF867C}">
                  <a14:compatExt spid="_x0000_s38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210</xdr:row>
          <xdr:rowOff>66675</xdr:rowOff>
        </xdr:from>
        <xdr:to>
          <xdr:col>7</xdr:col>
          <xdr:colOff>866775</xdr:colOff>
          <xdr:row>210</xdr:row>
          <xdr:rowOff>295275</xdr:rowOff>
        </xdr:to>
        <xdr:sp macro="" textlink="">
          <xdr:nvSpPr>
            <xdr:cNvPr id="3883" name="Option Button 811" hidden="1">
              <a:extLst>
                <a:ext uri="{63B3BB69-23CF-44E3-9099-C40C66FF867C}">
                  <a14:compatExt spid="_x0000_s38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210</xdr:row>
          <xdr:rowOff>57150</xdr:rowOff>
        </xdr:from>
        <xdr:to>
          <xdr:col>8</xdr:col>
          <xdr:colOff>885825</xdr:colOff>
          <xdr:row>210</xdr:row>
          <xdr:rowOff>276225</xdr:rowOff>
        </xdr:to>
        <xdr:sp macro="" textlink="">
          <xdr:nvSpPr>
            <xdr:cNvPr id="3884" name="Option Button 812" hidden="1">
              <a:extLst>
                <a:ext uri="{63B3BB69-23CF-44E3-9099-C40C66FF867C}">
                  <a14:compatExt spid="_x0000_s38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210</xdr:row>
          <xdr:rowOff>57150</xdr:rowOff>
        </xdr:from>
        <xdr:to>
          <xdr:col>9</xdr:col>
          <xdr:colOff>866775</xdr:colOff>
          <xdr:row>210</xdr:row>
          <xdr:rowOff>276225</xdr:rowOff>
        </xdr:to>
        <xdr:sp macro="" textlink="">
          <xdr:nvSpPr>
            <xdr:cNvPr id="3885" name="Option Button 813" hidden="1">
              <a:extLst>
                <a:ext uri="{63B3BB69-23CF-44E3-9099-C40C66FF867C}">
                  <a14:compatExt spid="_x0000_s38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210</xdr:row>
          <xdr:rowOff>9525</xdr:rowOff>
        </xdr:from>
        <xdr:to>
          <xdr:col>9</xdr:col>
          <xdr:colOff>1123950</xdr:colOff>
          <xdr:row>210</xdr:row>
          <xdr:rowOff>314325</xdr:rowOff>
        </xdr:to>
        <xdr:sp macro="" textlink="">
          <xdr:nvSpPr>
            <xdr:cNvPr id="3886" name="Group Box 814" hidden="1">
              <a:extLst>
                <a:ext uri="{63B3BB69-23CF-44E3-9099-C40C66FF867C}">
                  <a14:compatExt spid="_x0000_s38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211</xdr:row>
          <xdr:rowOff>66675</xdr:rowOff>
        </xdr:from>
        <xdr:to>
          <xdr:col>7</xdr:col>
          <xdr:colOff>866775</xdr:colOff>
          <xdr:row>211</xdr:row>
          <xdr:rowOff>295275</xdr:rowOff>
        </xdr:to>
        <xdr:sp macro="" textlink="">
          <xdr:nvSpPr>
            <xdr:cNvPr id="3887" name="Option Button 815" hidden="1">
              <a:extLst>
                <a:ext uri="{63B3BB69-23CF-44E3-9099-C40C66FF867C}">
                  <a14:compatExt spid="_x0000_s38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211</xdr:row>
          <xdr:rowOff>57150</xdr:rowOff>
        </xdr:from>
        <xdr:to>
          <xdr:col>8</xdr:col>
          <xdr:colOff>885825</xdr:colOff>
          <xdr:row>211</xdr:row>
          <xdr:rowOff>276225</xdr:rowOff>
        </xdr:to>
        <xdr:sp macro="" textlink="">
          <xdr:nvSpPr>
            <xdr:cNvPr id="3888" name="Option Button 816" hidden="1">
              <a:extLst>
                <a:ext uri="{63B3BB69-23CF-44E3-9099-C40C66FF867C}">
                  <a14:compatExt spid="_x0000_s38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211</xdr:row>
          <xdr:rowOff>57150</xdr:rowOff>
        </xdr:from>
        <xdr:to>
          <xdr:col>9</xdr:col>
          <xdr:colOff>866775</xdr:colOff>
          <xdr:row>211</xdr:row>
          <xdr:rowOff>276225</xdr:rowOff>
        </xdr:to>
        <xdr:sp macro="" textlink="">
          <xdr:nvSpPr>
            <xdr:cNvPr id="3889" name="Option Button 817" hidden="1">
              <a:extLst>
                <a:ext uri="{63B3BB69-23CF-44E3-9099-C40C66FF867C}">
                  <a14:compatExt spid="_x0000_s3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211</xdr:row>
          <xdr:rowOff>9525</xdr:rowOff>
        </xdr:from>
        <xdr:to>
          <xdr:col>9</xdr:col>
          <xdr:colOff>1123950</xdr:colOff>
          <xdr:row>211</xdr:row>
          <xdr:rowOff>314325</xdr:rowOff>
        </xdr:to>
        <xdr:sp macro="" textlink="">
          <xdr:nvSpPr>
            <xdr:cNvPr id="3890" name="Group Box 818" hidden="1">
              <a:extLst>
                <a:ext uri="{63B3BB69-23CF-44E3-9099-C40C66FF867C}">
                  <a14:compatExt spid="_x0000_s3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212</xdr:row>
          <xdr:rowOff>66675</xdr:rowOff>
        </xdr:from>
        <xdr:to>
          <xdr:col>7</xdr:col>
          <xdr:colOff>866775</xdr:colOff>
          <xdr:row>212</xdr:row>
          <xdr:rowOff>295275</xdr:rowOff>
        </xdr:to>
        <xdr:sp macro="" textlink="">
          <xdr:nvSpPr>
            <xdr:cNvPr id="3891" name="Option Button 819" hidden="1">
              <a:extLst>
                <a:ext uri="{63B3BB69-23CF-44E3-9099-C40C66FF867C}">
                  <a14:compatExt spid="_x0000_s3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212</xdr:row>
          <xdr:rowOff>57150</xdr:rowOff>
        </xdr:from>
        <xdr:to>
          <xdr:col>8</xdr:col>
          <xdr:colOff>885825</xdr:colOff>
          <xdr:row>212</xdr:row>
          <xdr:rowOff>276225</xdr:rowOff>
        </xdr:to>
        <xdr:sp macro="" textlink="">
          <xdr:nvSpPr>
            <xdr:cNvPr id="3892" name="Option Button 820" hidden="1">
              <a:extLst>
                <a:ext uri="{63B3BB69-23CF-44E3-9099-C40C66FF867C}">
                  <a14:compatExt spid="_x0000_s3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212</xdr:row>
          <xdr:rowOff>57150</xdr:rowOff>
        </xdr:from>
        <xdr:to>
          <xdr:col>9</xdr:col>
          <xdr:colOff>866775</xdr:colOff>
          <xdr:row>212</xdr:row>
          <xdr:rowOff>276225</xdr:rowOff>
        </xdr:to>
        <xdr:sp macro="" textlink="">
          <xdr:nvSpPr>
            <xdr:cNvPr id="3893" name="Option Button 821" hidden="1">
              <a:extLst>
                <a:ext uri="{63B3BB69-23CF-44E3-9099-C40C66FF867C}">
                  <a14:compatExt spid="_x0000_s38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212</xdr:row>
          <xdr:rowOff>9525</xdr:rowOff>
        </xdr:from>
        <xdr:to>
          <xdr:col>9</xdr:col>
          <xdr:colOff>1123950</xdr:colOff>
          <xdr:row>212</xdr:row>
          <xdr:rowOff>314325</xdr:rowOff>
        </xdr:to>
        <xdr:sp macro="" textlink="">
          <xdr:nvSpPr>
            <xdr:cNvPr id="3894" name="Group Box 822" hidden="1">
              <a:extLst>
                <a:ext uri="{63B3BB69-23CF-44E3-9099-C40C66FF867C}">
                  <a14:compatExt spid="_x0000_s38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214</xdr:row>
          <xdr:rowOff>66675</xdr:rowOff>
        </xdr:from>
        <xdr:to>
          <xdr:col>7</xdr:col>
          <xdr:colOff>866775</xdr:colOff>
          <xdr:row>214</xdr:row>
          <xdr:rowOff>295275</xdr:rowOff>
        </xdr:to>
        <xdr:sp macro="" textlink="">
          <xdr:nvSpPr>
            <xdr:cNvPr id="3895" name="Option Button 823" hidden="1">
              <a:extLst>
                <a:ext uri="{63B3BB69-23CF-44E3-9099-C40C66FF867C}">
                  <a14:compatExt spid="_x0000_s38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214</xdr:row>
          <xdr:rowOff>57150</xdr:rowOff>
        </xdr:from>
        <xdr:to>
          <xdr:col>8</xdr:col>
          <xdr:colOff>885825</xdr:colOff>
          <xdr:row>214</xdr:row>
          <xdr:rowOff>276225</xdr:rowOff>
        </xdr:to>
        <xdr:sp macro="" textlink="">
          <xdr:nvSpPr>
            <xdr:cNvPr id="3896" name="Option Button 824" hidden="1">
              <a:extLst>
                <a:ext uri="{63B3BB69-23CF-44E3-9099-C40C66FF867C}">
                  <a14:compatExt spid="_x0000_s38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214</xdr:row>
          <xdr:rowOff>57150</xdr:rowOff>
        </xdr:from>
        <xdr:to>
          <xdr:col>9</xdr:col>
          <xdr:colOff>866775</xdr:colOff>
          <xdr:row>214</xdr:row>
          <xdr:rowOff>276225</xdr:rowOff>
        </xdr:to>
        <xdr:sp macro="" textlink="">
          <xdr:nvSpPr>
            <xdr:cNvPr id="3897" name="Option Button 825" hidden="1">
              <a:extLst>
                <a:ext uri="{63B3BB69-23CF-44E3-9099-C40C66FF867C}">
                  <a14:compatExt spid="_x0000_s3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214</xdr:row>
          <xdr:rowOff>9525</xdr:rowOff>
        </xdr:from>
        <xdr:to>
          <xdr:col>9</xdr:col>
          <xdr:colOff>1123950</xdr:colOff>
          <xdr:row>214</xdr:row>
          <xdr:rowOff>314325</xdr:rowOff>
        </xdr:to>
        <xdr:sp macro="" textlink="">
          <xdr:nvSpPr>
            <xdr:cNvPr id="3898" name="Group Box 826" hidden="1">
              <a:extLst>
                <a:ext uri="{63B3BB69-23CF-44E3-9099-C40C66FF867C}">
                  <a14:compatExt spid="_x0000_s3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216</xdr:row>
          <xdr:rowOff>66675</xdr:rowOff>
        </xdr:from>
        <xdr:to>
          <xdr:col>7</xdr:col>
          <xdr:colOff>866775</xdr:colOff>
          <xdr:row>216</xdr:row>
          <xdr:rowOff>295275</xdr:rowOff>
        </xdr:to>
        <xdr:sp macro="" textlink="">
          <xdr:nvSpPr>
            <xdr:cNvPr id="3899" name="Option Button 827" hidden="1">
              <a:extLst>
                <a:ext uri="{63B3BB69-23CF-44E3-9099-C40C66FF867C}">
                  <a14:compatExt spid="_x0000_s38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216</xdr:row>
          <xdr:rowOff>57150</xdr:rowOff>
        </xdr:from>
        <xdr:to>
          <xdr:col>8</xdr:col>
          <xdr:colOff>885825</xdr:colOff>
          <xdr:row>216</xdr:row>
          <xdr:rowOff>276225</xdr:rowOff>
        </xdr:to>
        <xdr:sp macro="" textlink="">
          <xdr:nvSpPr>
            <xdr:cNvPr id="3900" name="Option Button 828" hidden="1">
              <a:extLst>
                <a:ext uri="{63B3BB69-23CF-44E3-9099-C40C66FF867C}">
                  <a14:compatExt spid="_x0000_s39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216</xdr:row>
          <xdr:rowOff>57150</xdr:rowOff>
        </xdr:from>
        <xdr:to>
          <xdr:col>9</xdr:col>
          <xdr:colOff>866775</xdr:colOff>
          <xdr:row>216</xdr:row>
          <xdr:rowOff>276225</xdr:rowOff>
        </xdr:to>
        <xdr:sp macro="" textlink="">
          <xdr:nvSpPr>
            <xdr:cNvPr id="3901" name="Option Button 829" hidden="1">
              <a:extLst>
                <a:ext uri="{63B3BB69-23CF-44E3-9099-C40C66FF867C}">
                  <a14:compatExt spid="_x0000_s39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9525</xdr:rowOff>
        </xdr:from>
        <xdr:to>
          <xdr:col>9</xdr:col>
          <xdr:colOff>1123950</xdr:colOff>
          <xdr:row>216</xdr:row>
          <xdr:rowOff>314325</xdr:rowOff>
        </xdr:to>
        <xdr:sp macro="" textlink="">
          <xdr:nvSpPr>
            <xdr:cNvPr id="3902" name="Group Box 830" hidden="1">
              <a:extLst>
                <a:ext uri="{63B3BB69-23CF-44E3-9099-C40C66FF867C}">
                  <a14:compatExt spid="_x0000_s39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213</xdr:row>
          <xdr:rowOff>66675</xdr:rowOff>
        </xdr:from>
        <xdr:to>
          <xdr:col>7</xdr:col>
          <xdr:colOff>866775</xdr:colOff>
          <xdr:row>213</xdr:row>
          <xdr:rowOff>295275</xdr:rowOff>
        </xdr:to>
        <xdr:sp macro="" textlink="">
          <xdr:nvSpPr>
            <xdr:cNvPr id="3903" name="Option Button 831" hidden="1">
              <a:extLst>
                <a:ext uri="{63B3BB69-23CF-44E3-9099-C40C66FF867C}">
                  <a14:compatExt spid="_x0000_s39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213</xdr:row>
          <xdr:rowOff>57150</xdr:rowOff>
        </xdr:from>
        <xdr:to>
          <xdr:col>8</xdr:col>
          <xdr:colOff>885825</xdr:colOff>
          <xdr:row>213</xdr:row>
          <xdr:rowOff>276225</xdr:rowOff>
        </xdr:to>
        <xdr:sp macro="" textlink="">
          <xdr:nvSpPr>
            <xdr:cNvPr id="3904" name="Option Button 832" hidden="1">
              <a:extLst>
                <a:ext uri="{63B3BB69-23CF-44E3-9099-C40C66FF867C}">
                  <a14:compatExt spid="_x0000_s39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213</xdr:row>
          <xdr:rowOff>57150</xdr:rowOff>
        </xdr:from>
        <xdr:to>
          <xdr:col>9</xdr:col>
          <xdr:colOff>866775</xdr:colOff>
          <xdr:row>213</xdr:row>
          <xdr:rowOff>276225</xdr:rowOff>
        </xdr:to>
        <xdr:sp macro="" textlink="">
          <xdr:nvSpPr>
            <xdr:cNvPr id="3905" name="Option Button 833" hidden="1">
              <a:extLst>
                <a:ext uri="{63B3BB69-23CF-44E3-9099-C40C66FF867C}">
                  <a14:compatExt spid="_x0000_s39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213</xdr:row>
          <xdr:rowOff>9525</xdr:rowOff>
        </xdr:from>
        <xdr:to>
          <xdr:col>9</xdr:col>
          <xdr:colOff>1123950</xdr:colOff>
          <xdr:row>213</xdr:row>
          <xdr:rowOff>314325</xdr:rowOff>
        </xdr:to>
        <xdr:sp macro="" textlink="">
          <xdr:nvSpPr>
            <xdr:cNvPr id="3906" name="Group Box 834" hidden="1">
              <a:extLst>
                <a:ext uri="{63B3BB69-23CF-44E3-9099-C40C66FF867C}">
                  <a14:compatExt spid="_x0000_s39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215</xdr:row>
          <xdr:rowOff>57150</xdr:rowOff>
        </xdr:from>
        <xdr:to>
          <xdr:col>7</xdr:col>
          <xdr:colOff>866775</xdr:colOff>
          <xdr:row>215</xdr:row>
          <xdr:rowOff>276225</xdr:rowOff>
        </xdr:to>
        <xdr:sp macro="" textlink="">
          <xdr:nvSpPr>
            <xdr:cNvPr id="3907" name="Option Button 835" hidden="1">
              <a:extLst>
                <a:ext uri="{63B3BB69-23CF-44E3-9099-C40C66FF867C}">
                  <a14:compatExt spid="_x0000_s39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215</xdr:row>
          <xdr:rowOff>47625</xdr:rowOff>
        </xdr:from>
        <xdr:to>
          <xdr:col>8</xdr:col>
          <xdr:colOff>885825</xdr:colOff>
          <xdr:row>215</xdr:row>
          <xdr:rowOff>266700</xdr:rowOff>
        </xdr:to>
        <xdr:sp macro="" textlink="">
          <xdr:nvSpPr>
            <xdr:cNvPr id="3908" name="Option Button 836" hidden="1">
              <a:extLst>
                <a:ext uri="{63B3BB69-23CF-44E3-9099-C40C66FF867C}">
                  <a14:compatExt spid="_x0000_s39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215</xdr:row>
          <xdr:rowOff>47625</xdr:rowOff>
        </xdr:from>
        <xdr:to>
          <xdr:col>9</xdr:col>
          <xdr:colOff>866775</xdr:colOff>
          <xdr:row>215</xdr:row>
          <xdr:rowOff>266700</xdr:rowOff>
        </xdr:to>
        <xdr:sp macro="" textlink="">
          <xdr:nvSpPr>
            <xdr:cNvPr id="3909" name="Option Button 837" hidden="1">
              <a:extLst>
                <a:ext uri="{63B3BB69-23CF-44E3-9099-C40C66FF867C}">
                  <a14:compatExt spid="_x0000_s39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215</xdr:row>
          <xdr:rowOff>0</xdr:rowOff>
        </xdr:from>
        <xdr:to>
          <xdr:col>9</xdr:col>
          <xdr:colOff>1123950</xdr:colOff>
          <xdr:row>215</xdr:row>
          <xdr:rowOff>304800</xdr:rowOff>
        </xdr:to>
        <xdr:sp macro="" textlink="">
          <xdr:nvSpPr>
            <xdr:cNvPr id="3910" name="Group Box 838" hidden="1">
              <a:extLst>
                <a:ext uri="{63B3BB69-23CF-44E3-9099-C40C66FF867C}">
                  <a14:compatExt spid="_x0000_s39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195</xdr:row>
          <xdr:rowOff>57150</xdr:rowOff>
        </xdr:from>
        <xdr:to>
          <xdr:col>7</xdr:col>
          <xdr:colOff>866775</xdr:colOff>
          <xdr:row>195</xdr:row>
          <xdr:rowOff>276225</xdr:rowOff>
        </xdr:to>
        <xdr:sp macro="" textlink="">
          <xdr:nvSpPr>
            <xdr:cNvPr id="3913" name="Option Button 841" hidden="1">
              <a:extLst>
                <a:ext uri="{63B3BB69-23CF-44E3-9099-C40C66FF867C}">
                  <a14:compatExt spid="_x0000_s3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195</xdr:row>
          <xdr:rowOff>47625</xdr:rowOff>
        </xdr:from>
        <xdr:to>
          <xdr:col>8</xdr:col>
          <xdr:colOff>885825</xdr:colOff>
          <xdr:row>195</xdr:row>
          <xdr:rowOff>266700</xdr:rowOff>
        </xdr:to>
        <xdr:sp macro="" textlink="">
          <xdr:nvSpPr>
            <xdr:cNvPr id="3914" name="Option Button 842" hidden="1">
              <a:extLst>
                <a:ext uri="{63B3BB69-23CF-44E3-9099-C40C66FF867C}">
                  <a14:compatExt spid="_x0000_s3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195</xdr:row>
          <xdr:rowOff>47625</xdr:rowOff>
        </xdr:from>
        <xdr:to>
          <xdr:col>9</xdr:col>
          <xdr:colOff>866775</xdr:colOff>
          <xdr:row>195</xdr:row>
          <xdr:rowOff>266700</xdr:rowOff>
        </xdr:to>
        <xdr:sp macro="" textlink="">
          <xdr:nvSpPr>
            <xdr:cNvPr id="3915" name="Option Button 843" hidden="1">
              <a:extLst>
                <a:ext uri="{63B3BB69-23CF-44E3-9099-C40C66FF867C}">
                  <a14:compatExt spid="_x0000_s3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195</xdr:row>
          <xdr:rowOff>0</xdr:rowOff>
        </xdr:from>
        <xdr:to>
          <xdr:col>9</xdr:col>
          <xdr:colOff>1123950</xdr:colOff>
          <xdr:row>195</xdr:row>
          <xdr:rowOff>304800</xdr:rowOff>
        </xdr:to>
        <xdr:sp macro="" textlink="">
          <xdr:nvSpPr>
            <xdr:cNvPr id="3916" name="Group Box 844" hidden="1">
              <a:extLst>
                <a:ext uri="{63B3BB69-23CF-44E3-9099-C40C66FF867C}">
                  <a14:compatExt spid="_x0000_s3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196</xdr:row>
          <xdr:rowOff>66675</xdr:rowOff>
        </xdr:from>
        <xdr:to>
          <xdr:col>7</xdr:col>
          <xdr:colOff>866775</xdr:colOff>
          <xdr:row>196</xdr:row>
          <xdr:rowOff>295275</xdr:rowOff>
        </xdr:to>
        <xdr:sp macro="" textlink="">
          <xdr:nvSpPr>
            <xdr:cNvPr id="3917" name="Option Button 845" hidden="1">
              <a:extLst>
                <a:ext uri="{63B3BB69-23CF-44E3-9099-C40C66FF867C}">
                  <a14:compatExt spid="_x0000_s39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196</xdr:row>
          <xdr:rowOff>57150</xdr:rowOff>
        </xdr:from>
        <xdr:to>
          <xdr:col>8</xdr:col>
          <xdr:colOff>885825</xdr:colOff>
          <xdr:row>196</xdr:row>
          <xdr:rowOff>276225</xdr:rowOff>
        </xdr:to>
        <xdr:sp macro="" textlink="">
          <xdr:nvSpPr>
            <xdr:cNvPr id="3918" name="Option Button 846" hidden="1">
              <a:extLst>
                <a:ext uri="{63B3BB69-23CF-44E3-9099-C40C66FF867C}">
                  <a14:compatExt spid="_x0000_s39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196</xdr:row>
          <xdr:rowOff>57150</xdr:rowOff>
        </xdr:from>
        <xdr:to>
          <xdr:col>9</xdr:col>
          <xdr:colOff>866775</xdr:colOff>
          <xdr:row>196</xdr:row>
          <xdr:rowOff>276225</xdr:rowOff>
        </xdr:to>
        <xdr:sp macro="" textlink="">
          <xdr:nvSpPr>
            <xdr:cNvPr id="3919" name="Option Button 847" hidden="1">
              <a:extLst>
                <a:ext uri="{63B3BB69-23CF-44E3-9099-C40C66FF867C}">
                  <a14:compatExt spid="_x0000_s39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196</xdr:row>
          <xdr:rowOff>9525</xdr:rowOff>
        </xdr:from>
        <xdr:to>
          <xdr:col>9</xdr:col>
          <xdr:colOff>1123950</xdr:colOff>
          <xdr:row>196</xdr:row>
          <xdr:rowOff>314325</xdr:rowOff>
        </xdr:to>
        <xdr:sp macro="" textlink="">
          <xdr:nvSpPr>
            <xdr:cNvPr id="3920" name="Group Box 848" hidden="1">
              <a:extLst>
                <a:ext uri="{63B3BB69-23CF-44E3-9099-C40C66FF867C}">
                  <a14:compatExt spid="_x0000_s39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197</xdr:row>
          <xdr:rowOff>66675</xdr:rowOff>
        </xdr:from>
        <xdr:to>
          <xdr:col>7</xdr:col>
          <xdr:colOff>866775</xdr:colOff>
          <xdr:row>197</xdr:row>
          <xdr:rowOff>295275</xdr:rowOff>
        </xdr:to>
        <xdr:sp macro="" textlink="">
          <xdr:nvSpPr>
            <xdr:cNvPr id="3921" name="Option Button 849" hidden="1">
              <a:extLst>
                <a:ext uri="{63B3BB69-23CF-44E3-9099-C40C66FF867C}">
                  <a14:compatExt spid="_x0000_s39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197</xdr:row>
          <xdr:rowOff>57150</xdr:rowOff>
        </xdr:from>
        <xdr:to>
          <xdr:col>8</xdr:col>
          <xdr:colOff>885825</xdr:colOff>
          <xdr:row>197</xdr:row>
          <xdr:rowOff>276225</xdr:rowOff>
        </xdr:to>
        <xdr:sp macro="" textlink="">
          <xdr:nvSpPr>
            <xdr:cNvPr id="3922" name="Option Button 850" hidden="1">
              <a:extLst>
                <a:ext uri="{63B3BB69-23CF-44E3-9099-C40C66FF867C}">
                  <a14:compatExt spid="_x0000_s39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197</xdr:row>
          <xdr:rowOff>57150</xdr:rowOff>
        </xdr:from>
        <xdr:to>
          <xdr:col>9</xdr:col>
          <xdr:colOff>866775</xdr:colOff>
          <xdr:row>197</xdr:row>
          <xdr:rowOff>276225</xdr:rowOff>
        </xdr:to>
        <xdr:sp macro="" textlink="">
          <xdr:nvSpPr>
            <xdr:cNvPr id="3923" name="Option Button 851" hidden="1">
              <a:extLst>
                <a:ext uri="{63B3BB69-23CF-44E3-9099-C40C66FF867C}">
                  <a14:compatExt spid="_x0000_s39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197</xdr:row>
          <xdr:rowOff>9525</xdr:rowOff>
        </xdr:from>
        <xdr:to>
          <xdr:col>9</xdr:col>
          <xdr:colOff>1123950</xdr:colOff>
          <xdr:row>197</xdr:row>
          <xdr:rowOff>314325</xdr:rowOff>
        </xdr:to>
        <xdr:sp macro="" textlink="">
          <xdr:nvSpPr>
            <xdr:cNvPr id="3924" name="Group Box 852" hidden="1">
              <a:extLst>
                <a:ext uri="{63B3BB69-23CF-44E3-9099-C40C66FF867C}">
                  <a14:compatExt spid="_x0000_s39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198</xdr:row>
          <xdr:rowOff>66675</xdr:rowOff>
        </xdr:from>
        <xdr:to>
          <xdr:col>7</xdr:col>
          <xdr:colOff>866775</xdr:colOff>
          <xdr:row>198</xdr:row>
          <xdr:rowOff>295275</xdr:rowOff>
        </xdr:to>
        <xdr:sp macro="" textlink="">
          <xdr:nvSpPr>
            <xdr:cNvPr id="3925" name="Option Button 853" hidden="1">
              <a:extLst>
                <a:ext uri="{63B3BB69-23CF-44E3-9099-C40C66FF867C}">
                  <a14:compatExt spid="_x0000_s39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198</xdr:row>
          <xdr:rowOff>57150</xdr:rowOff>
        </xdr:from>
        <xdr:to>
          <xdr:col>8</xdr:col>
          <xdr:colOff>885825</xdr:colOff>
          <xdr:row>198</xdr:row>
          <xdr:rowOff>276225</xdr:rowOff>
        </xdr:to>
        <xdr:sp macro="" textlink="">
          <xdr:nvSpPr>
            <xdr:cNvPr id="3926" name="Option Button 854" hidden="1">
              <a:extLst>
                <a:ext uri="{63B3BB69-23CF-44E3-9099-C40C66FF867C}">
                  <a14:compatExt spid="_x0000_s39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198</xdr:row>
          <xdr:rowOff>57150</xdr:rowOff>
        </xdr:from>
        <xdr:to>
          <xdr:col>9</xdr:col>
          <xdr:colOff>866775</xdr:colOff>
          <xdr:row>198</xdr:row>
          <xdr:rowOff>276225</xdr:rowOff>
        </xdr:to>
        <xdr:sp macro="" textlink="">
          <xdr:nvSpPr>
            <xdr:cNvPr id="3927" name="Option Button 855" hidden="1">
              <a:extLst>
                <a:ext uri="{63B3BB69-23CF-44E3-9099-C40C66FF867C}">
                  <a14:compatExt spid="_x0000_s39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198</xdr:row>
          <xdr:rowOff>9525</xdr:rowOff>
        </xdr:from>
        <xdr:to>
          <xdr:col>9</xdr:col>
          <xdr:colOff>1123950</xdr:colOff>
          <xdr:row>198</xdr:row>
          <xdr:rowOff>314325</xdr:rowOff>
        </xdr:to>
        <xdr:sp macro="" textlink="">
          <xdr:nvSpPr>
            <xdr:cNvPr id="3928" name="Group Box 856" hidden="1">
              <a:extLst>
                <a:ext uri="{63B3BB69-23CF-44E3-9099-C40C66FF867C}">
                  <a14:compatExt spid="_x0000_s39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199</xdr:row>
          <xdr:rowOff>66675</xdr:rowOff>
        </xdr:from>
        <xdr:to>
          <xdr:col>7</xdr:col>
          <xdr:colOff>866775</xdr:colOff>
          <xdr:row>199</xdr:row>
          <xdr:rowOff>295275</xdr:rowOff>
        </xdr:to>
        <xdr:sp macro="" textlink="">
          <xdr:nvSpPr>
            <xdr:cNvPr id="3929" name="Option Button 857" hidden="1">
              <a:extLst>
                <a:ext uri="{63B3BB69-23CF-44E3-9099-C40C66FF867C}">
                  <a14:compatExt spid="_x0000_s39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199</xdr:row>
          <xdr:rowOff>57150</xdr:rowOff>
        </xdr:from>
        <xdr:to>
          <xdr:col>8</xdr:col>
          <xdr:colOff>885825</xdr:colOff>
          <xdr:row>199</xdr:row>
          <xdr:rowOff>276225</xdr:rowOff>
        </xdr:to>
        <xdr:sp macro="" textlink="">
          <xdr:nvSpPr>
            <xdr:cNvPr id="3930" name="Option Button 858" hidden="1">
              <a:extLst>
                <a:ext uri="{63B3BB69-23CF-44E3-9099-C40C66FF867C}">
                  <a14:compatExt spid="_x0000_s39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199</xdr:row>
          <xdr:rowOff>57150</xdr:rowOff>
        </xdr:from>
        <xdr:to>
          <xdr:col>9</xdr:col>
          <xdr:colOff>866775</xdr:colOff>
          <xdr:row>199</xdr:row>
          <xdr:rowOff>276225</xdr:rowOff>
        </xdr:to>
        <xdr:sp macro="" textlink="">
          <xdr:nvSpPr>
            <xdr:cNvPr id="3931" name="Option Button 859" hidden="1">
              <a:extLst>
                <a:ext uri="{63B3BB69-23CF-44E3-9099-C40C66FF867C}">
                  <a14:compatExt spid="_x0000_s39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199</xdr:row>
          <xdr:rowOff>9525</xdr:rowOff>
        </xdr:from>
        <xdr:to>
          <xdr:col>9</xdr:col>
          <xdr:colOff>1123950</xdr:colOff>
          <xdr:row>199</xdr:row>
          <xdr:rowOff>314325</xdr:rowOff>
        </xdr:to>
        <xdr:sp macro="" textlink="">
          <xdr:nvSpPr>
            <xdr:cNvPr id="3932" name="Group Box 860" hidden="1">
              <a:extLst>
                <a:ext uri="{63B3BB69-23CF-44E3-9099-C40C66FF867C}">
                  <a14:compatExt spid="_x0000_s39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200</xdr:row>
          <xdr:rowOff>66675</xdr:rowOff>
        </xdr:from>
        <xdr:to>
          <xdr:col>7</xdr:col>
          <xdr:colOff>866775</xdr:colOff>
          <xdr:row>200</xdr:row>
          <xdr:rowOff>295275</xdr:rowOff>
        </xdr:to>
        <xdr:sp macro="" textlink="">
          <xdr:nvSpPr>
            <xdr:cNvPr id="3933" name="Option Button 861" hidden="1">
              <a:extLst>
                <a:ext uri="{63B3BB69-23CF-44E3-9099-C40C66FF867C}">
                  <a14:compatExt spid="_x0000_s39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200</xdr:row>
          <xdr:rowOff>57150</xdr:rowOff>
        </xdr:from>
        <xdr:to>
          <xdr:col>8</xdr:col>
          <xdr:colOff>885825</xdr:colOff>
          <xdr:row>200</xdr:row>
          <xdr:rowOff>276225</xdr:rowOff>
        </xdr:to>
        <xdr:sp macro="" textlink="">
          <xdr:nvSpPr>
            <xdr:cNvPr id="3934" name="Option Button 862" hidden="1">
              <a:extLst>
                <a:ext uri="{63B3BB69-23CF-44E3-9099-C40C66FF867C}">
                  <a14:compatExt spid="_x0000_s39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200</xdr:row>
          <xdr:rowOff>57150</xdr:rowOff>
        </xdr:from>
        <xdr:to>
          <xdr:col>9</xdr:col>
          <xdr:colOff>866775</xdr:colOff>
          <xdr:row>200</xdr:row>
          <xdr:rowOff>276225</xdr:rowOff>
        </xdr:to>
        <xdr:sp macro="" textlink="">
          <xdr:nvSpPr>
            <xdr:cNvPr id="3935" name="Option Button 863" hidden="1">
              <a:extLst>
                <a:ext uri="{63B3BB69-23CF-44E3-9099-C40C66FF867C}">
                  <a14:compatExt spid="_x0000_s39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200</xdr:row>
          <xdr:rowOff>9525</xdr:rowOff>
        </xdr:from>
        <xdr:to>
          <xdr:col>9</xdr:col>
          <xdr:colOff>1123950</xdr:colOff>
          <xdr:row>200</xdr:row>
          <xdr:rowOff>314325</xdr:rowOff>
        </xdr:to>
        <xdr:sp macro="" textlink="">
          <xdr:nvSpPr>
            <xdr:cNvPr id="3936" name="Group Box 864" hidden="1">
              <a:extLst>
                <a:ext uri="{63B3BB69-23CF-44E3-9099-C40C66FF867C}">
                  <a14:compatExt spid="_x0000_s39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202</xdr:row>
          <xdr:rowOff>66675</xdr:rowOff>
        </xdr:from>
        <xdr:to>
          <xdr:col>7</xdr:col>
          <xdr:colOff>866775</xdr:colOff>
          <xdr:row>202</xdr:row>
          <xdr:rowOff>295275</xdr:rowOff>
        </xdr:to>
        <xdr:sp macro="" textlink="">
          <xdr:nvSpPr>
            <xdr:cNvPr id="3937" name="Option Button 865" hidden="1">
              <a:extLst>
                <a:ext uri="{63B3BB69-23CF-44E3-9099-C40C66FF867C}">
                  <a14:compatExt spid="_x0000_s3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202</xdr:row>
          <xdr:rowOff>57150</xdr:rowOff>
        </xdr:from>
        <xdr:to>
          <xdr:col>8</xdr:col>
          <xdr:colOff>885825</xdr:colOff>
          <xdr:row>202</xdr:row>
          <xdr:rowOff>276225</xdr:rowOff>
        </xdr:to>
        <xdr:sp macro="" textlink="">
          <xdr:nvSpPr>
            <xdr:cNvPr id="3938" name="Option Button 866" hidden="1">
              <a:extLst>
                <a:ext uri="{63B3BB69-23CF-44E3-9099-C40C66FF867C}">
                  <a14:compatExt spid="_x0000_s3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202</xdr:row>
          <xdr:rowOff>57150</xdr:rowOff>
        </xdr:from>
        <xdr:to>
          <xdr:col>9</xdr:col>
          <xdr:colOff>866775</xdr:colOff>
          <xdr:row>202</xdr:row>
          <xdr:rowOff>276225</xdr:rowOff>
        </xdr:to>
        <xdr:sp macro="" textlink="">
          <xdr:nvSpPr>
            <xdr:cNvPr id="3939" name="Option Button 867" hidden="1">
              <a:extLst>
                <a:ext uri="{63B3BB69-23CF-44E3-9099-C40C66FF867C}">
                  <a14:compatExt spid="_x0000_s3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202</xdr:row>
          <xdr:rowOff>9525</xdr:rowOff>
        </xdr:from>
        <xdr:to>
          <xdr:col>9</xdr:col>
          <xdr:colOff>1123950</xdr:colOff>
          <xdr:row>202</xdr:row>
          <xdr:rowOff>314325</xdr:rowOff>
        </xdr:to>
        <xdr:sp macro="" textlink="">
          <xdr:nvSpPr>
            <xdr:cNvPr id="3940" name="Group Box 868" hidden="1">
              <a:extLst>
                <a:ext uri="{63B3BB69-23CF-44E3-9099-C40C66FF867C}">
                  <a14:compatExt spid="_x0000_s3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204</xdr:row>
          <xdr:rowOff>66675</xdr:rowOff>
        </xdr:from>
        <xdr:to>
          <xdr:col>7</xdr:col>
          <xdr:colOff>866775</xdr:colOff>
          <xdr:row>204</xdr:row>
          <xdr:rowOff>295275</xdr:rowOff>
        </xdr:to>
        <xdr:sp macro="" textlink="">
          <xdr:nvSpPr>
            <xdr:cNvPr id="3941" name="Option Button 869" hidden="1">
              <a:extLst>
                <a:ext uri="{63B3BB69-23CF-44E3-9099-C40C66FF867C}">
                  <a14:compatExt spid="_x0000_s39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204</xdr:row>
          <xdr:rowOff>57150</xdr:rowOff>
        </xdr:from>
        <xdr:to>
          <xdr:col>8</xdr:col>
          <xdr:colOff>885825</xdr:colOff>
          <xdr:row>204</xdr:row>
          <xdr:rowOff>276225</xdr:rowOff>
        </xdr:to>
        <xdr:sp macro="" textlink="">
          <xdr:nvSpPr>
            <xdr:cNvPr id="3942" name="Option Button 870" hidden="1">
              <a:extLst>
                <a:ext uri="{63B3BB69-23CF-44E3-9099-C40C66FF867C}">
                  <a14:compatExt spid="_x0000_s39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204</xdr:row>
          <xdr:rowOff>57150</xdr:rowOff>
        </xdr:from>
        <xdr:to>
          <xdr:col>9</xdr:col>
          <xdr:colOff>866775</xdr:colOff>
          <xdr:row>204</xdr:row>
          <xdr:rowOff>276225</xdr:rowOff>
        </xdr:to>
        <xdr:sp macro="" textlink="">
          <xdr:nvSpPr>
            <xdr:cNvPr id="3943" name="Option Button 871" hidden="1">
              <a:extLst>
                <a:ext uri="{63B3BB69-23CF-44E3-9099-C40C66FF867C}">
                  <a14:compatExt spid="_x0000_s39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204</xdr:row>
          <xdr:rowOff>9525</xdr:rowOff>
        </xdr:from>
        <xdr:to>
          <xdr:col>9</xdr:col>
          <xdr:colOff>1123950</xdr:colOff>
          <xdr:row>204</xdr:row>
          <xdr:rowOff>314325</xdr:rowOff>
        </xdr:to>
        <xdr:sp macro="" textlink="">
          <xdr:nvSpPr>
            <xdr:cNvPr id="3944" name="Group Box 872" hidden="1">
              <a:extLst>
                <a:ext uri="{63B3BB69-23CF-44E3-9099-C40C66FF867C}">
                  <a14:compatExt spid="_x0000_s39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201</xdr:row>
          <xdr:rowOff>66675</xdr:rowOff>
        </xdr:from>
        <xdr:to>
          <xdr:col>7</xdr:col>
          <xdr:colOff>866775</xdr:colOff>
          <xdr:row>201</xdr:row>
          <xdr:rowOff>295275</xdr:rowOff>
        </xdr:to>
        <xdr:sp macro="" textlink="">
          <xdr:nvSpPr>
            <xdr:cNvPr id="3945" name="Option Button 873" hidden="1">
              <a:extLst>
                <a:ext uri="{63B3BB69-23CF-44E3-9099-C40C66FF867C}">
                  <a14:compatExt spid="_x0000_s39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201</xdr:row>
          <xdr:rowOff>57150</xdr:rowOff>
        </xdr:from>
        <xdr:to>
          <xdr:col>8</xdr:col>
          <xdr:colOff>885825</xdr:colOff>
          <xdr:row>201</xdr:row>
          <xdr:rowOff>276225</xdr:rowOff>
        </xdr:to>
        <xdr:sp macro="" textlink="">
          <xdr:nvSpPr>
            <xdr:cNvPr id="3946" name="Option Button 874" hidden="1">
              <a:extLst>
                <a:ext uri="{63B3BB69-23CF-44E3-9099-C40C66FF867C}">
                  <a14:compatExt spid="_x0000_s39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201</xdr:row>
          <xdr:rowOff>57150</xdr:rowOff>
        </xdr:from>
        <xdr:to>
          <xdr:col>9</xdr:col>
          <xdr:colOff>866775</xdr:colOff>
          <xdr:row>201</xdr:row>
          <xdr:rowOff>276225</xdr:rowOff>
        </xdr:to>
        <xdr:sp macro="" textlink="">
          <xdr:nvSpPr>
            <xdr:cNvPr id="3947" name="Option Button 875" hidden="1">
              <a:extLst>
                <a:ext uri="{63B3BB69-23CF-44E3-9099-C40C66FF867C}">
                  <a14:compatExt spid="_x0000_s39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201</xdr:row>
          <xdr:rowOff>9525</xdr:rowOff>
        </xdr:from>
        <xdr:to>
          <xdr:col>9</xdr:col>
          <xdr:colOff>1123950</xdr:colOff>
          <xdr:row>201</xdr:row>
          <xdr:rowOff>314325</xdr:rowOff>
        </xdr:to>
        <xdr:sp macro="" textlink="">
          <xdr:nvSpPr>
            <xdr:cNvPr id="3948" name="Group Box 876" hidden="1">
              <a:extLst>
                <a:ext uri="{63B3BB69-23CF-44E3-9099-C40C66FF867C}">
                  <a14:compatExt spid="_x0000_s39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203</xdr:row>
          <xdr:rowOff>57150</xdr:rowOff>
        </xdr:from>
        <xdr:to>
          <xdr:col>7</xdr:col>
          <xdr:colOff>866775</xdr:colOff>
          <xdr:row>203</xdr:row>
          <xdr:rowOff>276225</xdr:rowOff>
        </xdr:to>
        <xdr:sp macro="" textlink="">
          <xdr:nvSpPr>
            <xdr:cNvPr id="3949" name="Option Button 877" hidden="1">
              <a:extLst>
                <a:ext uri="{63B3BB69-23CF-44E3-9099-C40C66FF867C}">
                  <a14:compatExt spid="_x0000_s39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203</xdr:row>
          <xdr:rowOff>47625</xdr:rowOff>
        </xdr:from>
        <xdr:to>
          <xdr:col>8</xdr:col>
          <xdr:colOff>885825</xdr:colOff>
          <xdr:row>203</xdr:row>
          <xdr:rowOff>266700</xdr:rowOff>
        </xdr:to>
        <xdr:sp macro="" textlink="">
          <xdr:nvSpPr>
            <xdr:cNvPr id="3950" name="Option Button 878" hidden="1">
              <a:extLst>
                <a:ext uri="{63B3BB69-23CF-44E3-9099-C40C66FF867C}">
                  <a14:compatExt spid="_x0000_s39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203</xdr:row>
          <xdr:rowOff>47625</xdr:rowOff>
        </xdr:from>
        <xdr:to>
          <xdr:col>9</xdr:col>
          <xdr:colOff>866775</xdr:colOff>
          <xdr:row>203</xdr:row>
          <xdr:rowOff>266700</xdr:rowOff>
        </xdr:to>
        <xdr:sp macro="" textlink="">
          <xdr:nvSpPr>
            <xdr:cNvPr id="3951" name="Option Button 879" hidden="1">
              <a:extLst>
                <a:ext uri="{63B3BB69-23CF-44E3-9099-C40C66FF867C}">
                  <a14:compatExt spid="_x0000_s39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203</xdr:row>
          <xdr:rowOff>0</xdr:rowOff>
        </xdr:from>
        <xdr:to>
          <xdr:col>9</xdr:col>
          <xdr:colOff>1123950</xdr:colOff>
          <xdr:row>203</xdr:row>
          <xdr:rowOff>304800</xdr:rowOff>
        </xdr:to>
        <xdr:sp macro="" textlink="">
          <xdr:nvSpPr>
            <xdr:cNvPr id="3952" name="Group Box 880" hidden="1">
              <a:extLst>
                <a:ext uri="{63B3BB69-23CF-44E3-9099-C40C66FF867C}">
                  <a14:compatExt spid="_x0000_s39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183</xdr:row>
          <xdr:rowOff>57150</xdr:rowOff>
        </xdr:from>
        <xdr:to>
          <xdr:col>7</xdr:col>
          <xdr:colOff>866775</xdr:colOff>
          <xdr:row>183</xdr:row>
          <xdr:rowOff>276225</xdr:rowOff>
        </xdr:to>
        <xdr:sp macro="" textlink="">
          <xdr:nvSpPr>
            <xdr:cNvPr id="3955" name="Option Button 883" hidden="1">
              <a:extLst>
                <a:ext uri="{63B3BB69-23CF-44E3-9099-C40C66FF867C}">
                  <a14:compatExt spid="_x0000_s39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183</xdr:row>
          <xdr:rowOff>47625</xdr:rowOff>
        </xdr:from>
        <xdr:to>
          <xdr:col>8</xdr:col>
          <xdr:colOff>885825</xdr:colOff>
          <xdr:row>183</xdr:row>
          <xdr:rowOff>266700</xdr:rowOff>
        </xdr:to>
        <xdr:sp macro="" textlink="">
          <xdr:nvSpPr>
            <xdr:cNvPr id="3956" name="Option Button 884" hidden="1">
              <a:extLst>
                <a:ext uri="{63B3BB69-23CF-44E3-9099-C40C66FF867C}">
                  <a14:compatExt spid="_x0000_s39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183</xdr:row>
          <xdr:rowOff>47625</xdr:rowOff>
        </xdr:from>
        <xdr:to>
          <xdr:col>9</xdr:col>
          <xdr:colOff>866775</xdr:colOff>
          <xdr:row>183</xdr:row>
          <xdr:rowOff>266700</xdr:rowOff>
        </xdr:to>
        <xdr:sp macro="" textlink="">
          <xdr:nvSpPr>
            <xdr:cNvPr id="3957" name="Option Button 885" hidden="1">
              <a:extLst>
                <a:ext uri="{63B3BB69-23CF-44E3-9099-C40C66FF867C}">
                  <a14:compatExt spid="_x0000_s39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183</xdr:row>
          <xdr:rowOff>0</xdr:rowOff>
        </xdr:from>
        <xdr:to>
          <xdr:col>9</xdr:col>
          <xdr:colOff>1123950</xdr:colOff>
          <xdr:row>183</xdr:row>
          <xdr:rowOff>304800</xdr:rowOff>
        </xdr:to>
        <xdr:sp macro="" textlink="">
          <xdr:nvSpPr>
            <xdr:cNvPr id="3958" name="Group Box 886" hidden="1">
              <a:extLst>
                <a:ext uri="{63B3BB69-23CF-44E3-9099-C40C66FF867C}">
                  <a14:compatExt spid="_x0000_s39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184</xdr:row>
          <xdr:rowOff>66675</xdr:rowOff>
        </xdr:from>
        <xdr:to>
          <xdr:col>7</xdr:col>
          <xdr:colOff>866775</xdr:colOff>
          <xdr:row>184</xdr:row>
          <xdr:rowOff>295275</xdr:rowOff>
        </xdr:to>
        <xdr:sp macro="" textlink="">
          <xdr:nvSpPr>
            <xdr:cNvPr id="3959" name="Option Button 887" hidden="1">
              <a:extLst>
                <a:ext uri="{63B3BB69-23CF-44E3-9099-C40C66FF867C}">
                  <a14:compatExt spid="_x0000_s39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184</xdr:row>
          <xdr:rowOff>57150</xdr:rowOff>
        </xdr:from>
        <xdr:to>
          <xdr:col>8</xdr:col>
          <xdr:colOff>885825</xdr:colOff>
          <xdr:row>184</xdr:row>
          <xdr:rowOff>276225</xdr:rowOff>
        </xdr:to>
        <xdr:sp macro="" textlink="">
          <xdr:nvSpPr>
            <xdr:cNvPr id="3960" name="Option Button 888" hidden="1">
              <a:extLst>
                <a:ext uri="{63B3BB69-23CF-44E3-9099-C40C66FF867C}">
                  <a14:compatExt spid="_x0000_s39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184</xdr:row>
          <xdr:rowOff>57150</xdr:rowOff>
        </xdr:from>
        <xdr:to>
          <xdr:col>9</xdr:col>
          <xdr:colOff>866775</xdr:colOff>
          <xdr:row>184</xdr:row>
          <xdr:rowOff>276225</xdr:rowOff>
        </xdr:to>
        <xdr:sp macro="" textlink="">
          <xdr:nvSpPr>
            <xdr:cNvPr id="3961" name="Option Button 889" hidden="1">
              <a:extLst>
                <a:ext uri="{63B3BB69-23CF-44E3-9099-C40C66FF867C}">
                  <a14:compatExt spid="_x0000_s3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184</xdr:row>
          <xdr:rowOff>9525</xdr:rowOff>
        </xdr:from>
        <xdr:to>
          <xdr:col>9</xdr:col>
          <xdr:colOff>1123950</xdr:colOff>
          <xdr:row>184</xdr:row>
          <xdr:rowOff>314325</xdr:rowOff>
        </xdr:to>
        <xdr:sp macro="" textlink="">
          <xdr:nvSpPr>
            <xdr:cNvPr id="3962" name="Group Box 890" hidden="1">
              <a:extLst>
                <a:ext uri="{63B3BB69-23CF-44E3-9099-C40C66FF867C}">
                  <a14:compatExt spid="_x0000_s3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185</xdr:row>
          <xdr:rowOff>66675</xdr:rowOff>
        </xdr:from>
        <xdr:to>
          <xdr:col>7</xdr:col>
          <xdr:colOff>866775</xdr:colOff>
          <xdr:row>185</xdr:row>
          <xdr:rowOff>295275</xdr:rowOff>
        </xdr:to>
        <xdr:sp macro="" textlink="">
          <xdr:nvSpPr>
            <xdr:cNvPr id="3963" name="Option Button 891" hidden="1">
              <a:extLst>
                <a:ext uri="{63B3BB69-23CF-44E3-9099-C40C66FF867C}">
                  <a14:compatExt spid="_x0000_s3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185</xdr:row>
          <xdr:rowOff>57150</xdr:rowOff>
        </xdr:from>
        <xdr:to>
          <xdr:col>8</xdr:col>
          <xdr:colOff>885825</xdr:colOff>
          <xdr:row>185</xdr:row>
          <xdr:rowOff>276225</xdr:rowOff>
        </xdr:to>
        <xdr:sp macro="" textlink="">
          <xdr:nvSpPr>
            <xdr:cNvPr id="3964" name="Option Button 892" hidden="1">
              <a:extLst>
                <a:ext uri="{63B3BB69-23CF-44E3-9099-C40C66FF867C}">
                  <a14:compatExt spid="_x0000_s3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185</xdr:row>
          <xdr:rowOff>57150</xdr:rowOff>
        </xdr:from>
        <xdr:to>
          <xdr:col>9</xdr:col>
          <xdr:colOff>866775</xdr:colOff>
          <xdr:row>185</xdr:row>
          <xdr:rowOff>276225</xdr:rowOff>
        </xdr:to>
        <xdr:sp macro="" textlink="">
          <xdr:nvSpPr>
            <xdr:cNvPr id="3965" name="Option Button 893" hidden="1">
              <a:extLst>
                <a:ext uri="{63B3BB69-23CF-44E3-9099-C40C66FF867C}">
                  <a14:compatExt spid="_x0000_s39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185</xdr:row>
          <xdr:rowOff>9525</xdr:rowOff>
        </xdr:from>
        <xdr:to>
          <xdr:col>9</xdr:col>
          <xdr:colOff>1123950</xdr:colOff>
          <xdr:row>185</xdr:row>
          <xdr:rowOff>314325</xdr:rowOff>
        </xdr:to>
        <xdr:sp macro="" textlink="">
          <xdr:nvSpPr>
            <xdr:cNvPr id="3966" name="Group Box 894" hidden="1">
              <a:extLst>
                <a:ext uri="{63B3BB69-23CF-44E3-9099-C40C66FF867C}">
                  <a14:compatExt spid="_x0000_s39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186</xdr:row>
          <xdr:rowOff>66675</xdr:rowOff>
        </xdr:from>
        <xdr:to>
          <xdr:col>7</xdr:col>
          <xdr:colOff>866775</xdr:colOff>
          <xdr:row>186</xdr:row>
          <xdr:rowOff>295275</xdr:rowOff>
        </xdr:to>
        <xdr:sp macro="" textlink="">
          <xdr:nvSpPr>
            <xdr:cNvPr id="3967" name="Option Button 895" hidden="1">
              <a:extLst>
                <a:ext uri="{63B3BB69-23CF-44E3-9099-C40C66FF867C}">
                  <a14:compatExt spid="_x0000_s39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186</xdr:row>
          <xdr:rowOff>57150</xdr:rowOff>
        </xdr:from>
        <xdr:to>
          <xdr:col>8</xdr:col>
          <xdr:colOff>885825</xdr:colOff>
          <xdr:row>186</xdr:row>
          <xdr:rowOff>276225</xdr:rowOff>
        </xdr:to>
        <xdr:sp macro="" textlink="">
          <xdr:nvSpPr>
            <xdr:cNvPr id="3968" name="Option Button 896" hidden="1">
              <a:extLst>
                <a:ext uri="{63B3BB69-23CF-44E3-9099-C40C66FF867C}">
                  <a14:compatExt spid="_x0000_s39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186</xdr:row>
          <xdr:rowOff>57150</xdr:rowOff>
        </xdr:from>
        <xdr:to>
          <xdr:col>9</xdr:col>
          <xdr:colOff>866775</xdr:colOff>
          <xdr:row>186</xdr:row>
          <xdr:rowOff>276225</xdr:rowOff>
        </xdr:to>
        <xdr:sp macro="" textlink="">
          <xdr:nvSpPr>
            <xdr:cNvPr id="3969" name="Option Button 897" hidden="1">
              <a:extLst>
                <a:ext uri="{63B3BB69-23CF-44E3-9099-C40C66FF867C}">
                  <a14:compatExt spid="_x0000_s39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186</xdr:row>
          <xdr:rowOff>9525</xdr:rowOff>
        </xdr:from>
        <xdr:to>
          <xdr:col>9</xdr:col>
          <xdr:colOff>1123950</xdr:colOff>
          <xdr:row>186</xdr:row>
          <xdr:rowOff>314325</xdr:rowOff>
        </xdr:to>
        <xdr:sp macro="" textlink="">
          <xdr:nvSpPr>
            <xdr:cNvPr id="3970" name="Group Box 898" hidden="1">
              <a:extLst>
                <a:ext uri="{63B3BB69-23CF-44E3-9099-C40C66FF867C}">
                  <a14:compatExt spid="_x0000_s39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187</xdr:row>
          <xdr:rowOff>66675</xdr:rowOff>
        </xdr:from>
        <xdr:to>
          <xdr:col>7</xdr:col>
          <xdr:colOff>866775</xdr:colOff>
          <xdr:row>187</xdr:row>
          <xdr:rowOff>295275</xdr:rowOff>
        </xdr:to>
        <xdr:sp macro="" textlink="">
          <xdr:nvSpPr>
            <xdr:cNvPr id="3971" name="Option Button 899" hidden="1">
              <a:extLst>
                <a:ext uri="{63B3BB69-23CF-44E3-9099-C40C66FF867C}">
                  <a14:compatExt spid="_x0000_s39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187</xdr:row>
          <xdr:rowOff>57150</xdr:rowOff>
        </xdr:from>
        <xdr:to>
          <xdr:col>8</xdr:col>
          <xdr:colOff>885825</xdr:colOff>
          <xdr:row>187</xdr:row>
          <xdr:rowOff>276225</xdr:rowOff>
        </xdr:to>
        <xdr:sp macro="" textlink="">
          <xdr:nvSpPr>
            <xdr:cNvPr id="3972" name="Option Button 900" hidden="1">
              <a:extLst>
                <a:ext uri="{63B3BB69-23CF-44E3-9099-C40C66FF867C}">
                  <a14:compatExt spid="_x0000_s39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187</xdr:row>
          <xdr:rowOff>57150</xdr:rowOff>
        </xdr:from>
        <xdr:to>
          <xdr:col>9</xdr:col>
          <xdr:colOff>866775</xdr:colOff>
          <xdr:row>187</xdr:row>
          <xdr:rowOff>276225</xdr:rowOff>
        </xdr:to>
        <xdr:sp macro="" textlink="">
          <xdr:nvSpPr>
            <xdr:cNvPr id="3973" name="Option Button 901" hidden="1">
              <a:extLst>
                <a:ext uri="{63B3BB69-23CF-44E3-9099-C40C66FF867C}">
                  <a14:compatExt spid="_x0000_s39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187</xdr:row>
          <xdr:rowOff>9525</xdr:rowOff>
        </xdr:from>
        <xdr:to>
          <xdr:col>9</xdr:col>
          <xdr:colOff>1123950</xdr:colOff>
          <xdr:row>187</xdr:row>
          <xdr:rowOff>314325</xdr:rowOff>
        </xdr:to>
        <xdr:sp macro="" textlink="">
          <xdr:nvSpPr>
            <xdr:cNvPr id="3974" name="Group Box 902" hidden="1">
              <a:extLst>
                <a:ext uri="{63B3BB69-23CF-44E3-9099-C40C66FF867C}">
                  <a14:compatExt spid="_x0000_s39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188</xdr:row>
          <xdr:rowOff>66675</xdr:rowOff>
        </xdr:from>
        <xdr:to>
          <xdr:col>7</xdr:col>
          <xdr:colOff>866775</xdr:colOff>
          <xdr:row>188</xdr:row>
          <xdr:rowOff>295275</xdr:rowOff>
        </xdr:to>
        <xdr:sp macro="" textlink="">
          <xdr:nvSpPr>
            <xdr:cNvPr id="3975" name="Option Button 903" hidden="1">
              <a:extLst>
                <a:ext uri="{63B3BB69-23CF-44E3-9099-C40C66FF867C}">
                  <a14:compatExt spid="_x0000_s39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188</xdr:row>
          <xdr:rowOff>57150</xdr:rowOff>
        </xdr:from>
        <xdr:to>
          <xdr:col>8</xdr:col>
          <xdr:colOff>885825</xdr:colOff>
          <xdr:row>188</xdr:row>
          <xdr:rowOff>276225</xdr:rowOff>
        </xdr:to>
        <xdr:sp macro="" textlink="">
          <xdr:nvSpPr>
            <xdr:cNvPr id="3976" name="Option Button 904" hidden="1">
              <a:extLst>
                <a:ext uri="{63B3BB69-23CF-44E3-9099-C40C66FF867C}">
                  <a14:compatExt spid="_x0000_s39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188</xdr:row>
          <xdr:rowOff>57150</xdr:rowOff>
        </xdr:from>
        <xdr:to>
          <xdr:col>9</xdr:col>
          <xdr:colOff>866775</xdr:colOff>
          <xdr:row>188</xdr:row>
          <xdr:rowOff>276225</xdr:rowOff>
        </xdr:to>
        <xdr:sp macro="" textlink="">
          <xdr:nvSpPr>
            <xdr:cNvPr id="3977" name="Option Button 905" hidden="1">
              <a:extLst>
                <a:ext uri="{63B3BB69-23CF-44E3-9099-C40C66FF867C}">
                  <a14:compatExt spid="_x0000_s39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188</xdr:row>
          <xdr:rowOff>9525</xdr:rowOff>
        </xdr:from>
        <xdr:to>
          <xdr:col>9</xdr:col>
          <xdr:colOff>1123950</xdr:colOff>
          <xdr:row>188</xdr:row>
          <xdr:rowOff>314325</xdr:rowOff>
        </xdr:to>
        <xdr:sp macro="" textlink="">
          <xdr:nvSpPr>
            <xdr:cNvPr id="3978" name="Group Box 906" hidden="1">
              <a:extLst>
                <a:ext uri="{63B3BB69-23CF-44E3-9099-C40C66FF867C}">
                  <a14:compatExt spid="_x0000_s39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190</xdr:row>
          <xdr:rowOff>66675</xdr:rowOff>
        </xdr:from>
        <xdr:to>
          <xdr:col>7</xdr:col>
          <xdr:colOff>866775</xdr:colOff>
          <xdr:row>190</xdr:row>
          <xdr:rowOff>295275</xdr:rowOff>
        </xdr:to>
        <xdr:sp macro="" textlink="">
          <xdr:nvSpPr>
            <xdr:cNvPr id="3979" name="Option Button 907" hidden="1">
              <a:extLst>
                <a:ext uri="{63B3BB69-23CF-44E3-9099-C40C66FF867C}">
                  <a14:compatExt spid="_x0000_s39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190</xdr:row>
          <xdr:rowOff>57150</xdr:rowOff>
        </xdr:from>
        <xdr:to>
          <xdr:col>8</xdr:col>
          <xdr:colOff>885825</xdr:colOff>
          <xdr:row>190</xdr:row>
          <xdr:rowOff>276225</xdr:rowOff>
        </xdr:to>
        <xdr:sp macro="" textlink="">
          <xdr:nvSpPr>
            <xdr:cNvPr id="3980" name="Option Button 908" hidden="1">
              <a:extLst>
                <a:ext uri="{63B3BB69-23CF-44E3-9099-C40C66FF867C}">
                  <a14:compatExt spid="_x0000_s39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190</xdr:row>
          <xdr:rowOff>57150</xdr:rowOff>
        </xdr:from>
        <xdr:to>
          <xdr:col>9</xdr:col>
          <xdr:colOff>866775</xdr:colOff>
          <xdr:row>190</xdr:row>
          <xdr:rowOff>276225</xdr:rowOff>
        </xdr:to>
        <xdr:sp macro="" textlink="">
          <xdr:nvSpPr>
            <xdr:cNvPr id="3981" name="Option Button 909" hidden="1">
              <a:extLst>
                <a:ext uri="{63B3BB69-23CF-44E3-9099-C40C66FF867C}">
                  <a14:compatExt spid="_x0000_s39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190</xdr:row>
          <xdr:rowOff>9525</xdr:rowOff>
        </xdr:from>
        <xdr:to>
          <xdr:col>9</xdr:col>
          <xdr:colOff>1123950</xdr:colOff>
          <xdr:row>190</xdr:row>
          <xdr:rowOff>314325</xdr:rowOff>
        </xdr:to>
        <xdr:sp macro="" textlink="">
          <xdr:nvSpPr>
            <xdr:cNvPr id="3982" name="Group Box 910" hidden="1">
              <a:extLst>
                <a:ext uri="{63B3BB69-23CF-44E3-9099-C40C66FF867C}">
                  <a14:compatExt spid="_x0000_s39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192</xdr:row>
          <xdr:rowOff>66675</xdr:rowOff>
        </xdr:from>
        <xdr:to>
          <xdr:col>7</xdr:col>
          <xdr:colOff>866775</xdr:colOff>
          <xdr:row>192</xdr:row>
          <xdr:rowOff>295275</xdr:rowOff>
        </xdr:to>
        <xdr:sp macro="" textlink="">
          <xdr:nvSpPr>
            <xdr:cNvPr id="3983" name="Option Button 911" hidden="1">
              <a:extLst>
                <a:ext uri="{63B3BB69-23CF-44E3-9099-C40C66FF867C}">
                  <a14:compatExt spid="_x0000_s39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192</xdr:row>
          <xdr:rowOff>57150</xdr:rowOff>
        </xdr:from>
        <xdr:to>
          <xdr:col>8</xdr:col>
          <xdr:colOff>885825</xdr:colOff>
          <xdr:row>192</xdr:row>
          <xdr:rowOff>276225</xdr:rowOff>
        </xdr:to>
        <xdr:sp macro="" textlink="">
          <xdr:nvSpPr>
            <xdr:cNvPr id="3984" name="Option Button 912" hidden="1">
              <a:extLst>
                <a:ext uri="{63B3BB69-23CF-44E3-9099-C40C66FF867C}">
                  <a14:compatExt spid="_x0000_s39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192</xdr:row>
          <xdr:rowOff>57150</xdr:rowOff>
        </xdr:from>
        <xdr:to>
          <xdr:col>9</xdr:col>
          <xdr:colOff>866775</xdr:colOff>
          <xdr:row>192</xdr:row>
          <xdr:rowOff>276225</xdr:rowOff>
        </xdr:to>
        <xdr:sp macro="" textlink="">
          <xdr:nvSpPr>
            <xdr:cNvPr id="3985" name="Option Button 913" hidden="1">
              <a:extLst>
                <a:ext uri="{63B3BB69-23CF-44E3-9099-C40C66FF867C}">
                  <a14:compatExt spid="_x0000_s3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192</xdr:row>
          <xdr:rowOff>9525</xdr:rowOff>
        </xdr:from>
        <xdr:to>
          <xdr:col>9</xdr:col>
          <xdr:colOff>1123950</xdr:colOff>
          <xdr:row>192</xdr:row>
          <xdr:rowOff>314325</xdr:rowOff>
        </xdr:to>
        <xdr:sp macro="" textlink="">
          <xdr:nvSpPr>
            <xdr:cNvPr id="3986" name="Group Box 914" hidden="1">
              <a:extLst>
                <a:ext uri="{63B3BB69-23CF-44E3-9099-C40C66FF867C}">
                  <a14:compatExt spid="_x0000_s3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189</xdr:row>
          <xdr:rowOff>66675</xdr:rowOff>
        </xdr:from>
        <xdr:to>
          <xdr:col>7</xdr:col>
          <xdr:colOff>866775</xdr:colOff>
          <xdr:row>189</xdr:row>
          <xdr:rowOff>295275</xdr:rowOff>
        </xdr:to>
        <xdr:sp macro="" textlink="">
          <xdr:nvSpPr>
            <xdr:cNvPr id="3987" name="Option Button 915" hidden="1">
              <a:extLst>
                <a:ext uri="{63B3BB69-23CF-44E3-9099-C40C66FF867C}">
                  <a14:compatExt spid="_x0000_s3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189</xdr:row>
          <xdr:rowOff>57150</xdr:rowOff>
        </xdr:from>
        <xdr:to>
          <xdr:col>8</xdr:col>
          <xdr:colOff>885825</xdr:colOff>
          <xdr:row>189</xdr:row>
          <xdr:rowOff>276225</xdr:rowOff>
        </xdr:to>
        <xdr:sp macro="" textlink="">
          <xdr:nvSpPr>
            <xdr:cNvPr id="3988" name="Option Button 916" hidden="1">
              <a:extLst>
                <a:ext uri="{63B3BB69-23CF-44E3-9099-C40C66FF867C}">
                  <a14:compatExt spid="_x0000_s3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189</xdr:row>
          <xdr:rowOff>57150</xdr:rowOff>
        </xdr:from>
        <xdr:to>
          <xdr:col>9</xdr:col>
          <xdr:colOff>866775</xdr:colOff>
          <xdr:row>189</xdr:row>
          <xdr:rowOff>276225</xdr:rowOff>
        </xdr:to>
        <xdr:sp macro="" textlink="">
          <xdr:nvSpPr>
            <xdr:cNvPr id="3989" name="Option Button 917" hidden="1">
              <a:extLst>
                <a:ext uri="{63B3BB69-23CF-44E3-9099-C40C66FF867C}">
                  <a14:compatExt spid="_x0000_s39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189</xdr:row>
          <xdr:rowOff>9525</xdr:rowOff>
        </xdr:from>
        <xdr:to>
          <xdr:col>9</xdr:col>
          <xdr:colOff>1123950</xdr:colOff>
          <xdr:row>189</xdr:row>
          <xdr:rowOff>314325</xdr:rowOff>
        </xdr:to>
        <xdr:sp macro="" textlink="">
          <xdr:nvSpPr>
            <xdr:cNvPr id="3990" name="Group Box 918" hidden="1">
              <a:extLst>
                <a:ext uri="{63B3BB69-23CF-44E3-9099-C40C66FF867C}">
                  <a14:compatExt spid="_x0000_s39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191</xdr:row>
          <xdr:rowOff>57150</xdr:rowOff>
        </xdr:from>
        <xdr:to>
          <xdr:col>7</xdr:col>
          <xdr:colOff>866775</xdr:colOff>
          <xdr:row>191</xdr:row>
          <xdr:rowOff>276225</xdr:rowOff>
        </xdr:to>
        <xdr:sp macro="" textlink="">
          <xdr:nvSpPr>
            <xdr:cNvPr id="3991" name="Option Button 919" hidden="1">
              <a:extLst>
                <a:ext uri="{63B3BB69-23CF-44E3-9099-C40C66FF867C}">
                  <a14:compatExt spid="_x0000_s39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191</xdr:row>
          <xdr:rowOff>47625</xdr:rowOff>
        </xdr:from>
        <xdr:to>
          <xdr:col>8</xdr:col>
          <xdr:colOff>885825</xdr:colOff>
          <xdr:row>191</xdr:row>
          <xdr:rowOff>266700</xdr:rowOff>
        </xdr:to>
        <xdr:sp macro="" textlink="">
          <xdr:nvSpPr>
            <xdr:cNvPr id="3992" name="Option Button 920" hidden="1">
              <a:extLst>
                <a:ext uri="{63B3BB69-23CF-44E3-9099-C40C66FF867C}">
                  <a14:compatExt spid="_x0000_s39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191</xdr:row>
          <xdr:rowOff>47625</xdr:rowOff>
        </xdr:from>
        <xdr:to>
          <xdr:col>9</xdr:col>
          <xdr:colOff>866775</xdr:colOff>
          <xdr:row>191</xdr:row>
          <xdr:rowOff>266700</xdr:rowOff>
        </xdr:to>
        <xdr:sp macro="" textlink="">
          <xdr:nvSpPr>
            <xdr:cNvPr id="3993" name="Option Button 921" hidden="1">
              <a:extLst>
                <a:ext uri="{63B3BB69-23CF-44E3-9099-C40C66FF867C}">
                  <a14:compatExt spid="_x0000_s39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191</xdr:row>
          <xdr:rowOff>0</xdr:rowOff>
        </xdr:from>
        <xdr:to>
          <xdr:col>9</xdr:col>
          <xdr:colOff>1123950</xdr:colOff>
          <xdr:row>191</xdr:row>
          <xdr:rowOff>304800</xdr:rowOff>
        </xdr:to>
        <xdr:sp macro="" textlink="">
          <xdr:nvSpPr>
            <xdr:cNvPr id="3994" name="Group Box 922" hidden="1">
              <a:extLst>
                <a:ext uri="{63B3BB69-23CF-44E3-9099-C40C66FF867C}">
                  <a14:compatExt spid="_x0000_s39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28575</xdr:colOff>
          <xdr:row>183</xdr:row>
          <xdr:rowOff>0</xdr:rowOff>
        </xdr:from>
        <xdr:to>
          <xdr:col>38</xdr:col>
          <xdr:colOff>2028825</xdr:colOff>
          <xdr:row>184</xdr:row>
          <xdr:rowOff>0</xdr:rowOff>
        </xdr:to>
        <xdr:sp macro="" textlink="">
          <xdr:nvSpPr>
            <xdr:cNvPr id="3995" name="Button 923" descr="Submit Round 23 Predictions" hidden="1">
              <a:extLst>
                <a:ext uri="{63B3BB69-23CF-44E3-9099-C40C66FF867C}">
                  <a14:compatExt spid="_x0000_s39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</a:rPr>
                <a:t>Submit Round 23 Predictions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28575</xdr:colOff>
          <xdr:row>185</xdr:row>
          <xdr:rowOff>0</xdr:rowOff>
        </xdr:from>
        <xdr:to>
          <xdr:col>38</xdr:col>
          <xdr:colOff>2028825</xdr:colOff>
          <xdr:row>186</xdr:row>
          <xdr:rowOff>0</xdr:rowOff>
        </xdr:to>
        <xdr:sp macro="" textlink="">
          <xdr:nvSpPr>
            <xdr:cNvPr id="3996" name="Button 924" descr="Update Round 23 Predictions" hidden="1">
              <a:extLst>
                <a:ext uri="{63B3BB69-23CF-44E3-9099-C40C66FF867C}">
                  <a14:compatExt spid="_x0000_s39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</a:rPr>
                <a:t>Update Round 23 Predictions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171</xdr:row>
          <xdr:rowOff>57150</xdr:rowOff>
        </xdr:from>
        <xdr:to>
          <xdr:col>7</xdr:col>
          <xdr:colOff>866775</xdr:colOff>
          <xdr:row>171</xdr:row>
          <xdr:rowOff>276225</xdr:rowOff>
        </xdr:to>
        <xdr:sp macro="" textlink="">
          <xdr:nvSpPr>
            <xdr:cNvPr id="3997" name="Option Button 925" hidden="1">
              <a:extLst>
                <a:ext uri="{63B3BB69-23CF-44E3-9099-C40C66FF867C}">
                  <a14:compatExt spid="_x0000_s39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171</xdr:row>
          <xdr:rowOff>47625</xdr:rowOff>
        </xdr:from>
        <xdr:to>
          <xdr:col>8</xdr:col>
          <xdr:colOff>885825</xdr:colOff>
          <xdr:row>171</xdr:row>
          <xdr:rowOff>266700</xdr:rowOff>
        </xdr:to>
        <xdr:sp macro="" textlink="">
          <xdr:nvSpPr>
            <xdr:cNvPr id="3998" name="Option Button 926" hidden="1">
              <a:extLst>
                <a:ext uri="{63B3BB69-23CF-44E3-9099-C40C66FF867C}">
                  <a14:compatExt spid="_x0000_s39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171</xdr:row>
          <xdr:rowOff>47625</xdr:rowOff>
        </xdr:from>
        <xdr:to>
          <xdr:col>9</xdr:col>
          <xdr:colOff>866775</xdr:colOff>
          <xdr:row>171</xdr:row>
          <xdr:rowOff>266700</xdr:rowOff>
        </xdr:to>
        <xdr:sp macro="" textlink="">
          <xdr:nvSpPr>
            <xdr:cNvPr id="3999" name="Option Button 927" hidden="1">
              <a:extLst>
                <a:ext uri="{63B3BB69-23CF-44E3-9099-C40C66FF867C}">
                  <a14:compatExt spid="_x0000_s39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171</xdr:row>
          <xdr:rowOff>0</xdr:rowOff>
        </xdr:from>
        <xdr:to>
          <xdr:col>9</xdr:col>
          <xdr:colOff>1123950</xdr:colOff>
          <xdr:row>171</xdr:row>
          <xdr:rowOff>304800</xdr:rowOff>
        </xdr:to>
        <xdr:sp macro="" textlink="">
          <xdr:nvSpPr>
            <xdr:cNvPr id="4000" name="Group Box 928" hidden="1">
              <a:extLst>
                <a:ext uri="{63B3BB69-23CF-44E3-9099-C40C66FF867C}">
                  <a14:compatExt spid="_x0000_s40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172</xdr:row>
          <xdr:rowOff>66675</xdr:rowOff>
        </xdr:from>
        <xdr:to>
          <xdr:col>7</xdr:col>
          <xdr:colOff>866775</xdr:colOff>
          <xdr:row>172</xdr:row>
          <xdr:rowOff>295275</xdr:rowOff>
        </xdr:to>
        <xdr:sp macro="" textlink="">
          <xdr:nvSpPr>
            <xdr:cNvPr id="4001" name="Option Button 929" hidden="1">
              <a:extLst>
                <a:ext uri="{63B3BB69-23CF-44E3-9099-C40C66FF867C}">
                  <a14:compatExt spid="_x0000_s40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172</xdr:row>
          <xdr:rowOff>57150</xdr:rowOff>
        </xdr:from>
        <xdr:to>
          <xdr:col>8</xdr:col>
          <xdr:colOff>885825</xdr:colOff>
          <xdr:row>172</xdr:row>
          <xdr:rowOff>276225</xdr:rowOff>
        </xdr:to>
        <xdr:sp macro="" textlink="">
          <xdr:nvSpPr>
            <xdr:cNvPr id="4002" name="Option Button 930" hidden="1">
              <a:extLst>
                <a:ext uri="{63B3BB69-23CF-44E3-9099-C40C66FF867C}">
                  <a14:compatExt spid="_x0000_s40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172</xdr:row>
          <xdr:rowOff>57150</xdr:rowOff>
        </xdr:from>
        <xdr:to>
          <xdr:col>9</xdr:col>
          <xdr:colOff>866775</xdr:colOff>
          <xdr:row>172</xdr:row>
          <xdr:rowOff>276225</xdr:rowOff>
        </xdr:to>
        <xdr:sp macro="" textlink="">
          <xdr:nvSpPr>
            <xdr:cNvPr id="4003" name="Option Button 931" hidden="1">
              <a:extLst>
                <a:ext uri="{63B3BB69-23CF-44E3-9099-C40C66FF867C}">
                  <a14:compatExt spid="_x0000_s40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172</xdr:row>
          <xdr:rowOff>9525</xdr:rowOff>
        </xdr:from>
        <xdr:to>
          <xdr:col>9</xdr:col>
          <xdr:colOff>1123950</xdr:colOff>
          <xdr:row>172</xdr:row>
          <xdr:rowOff>314325</xdr:rowOff>
        </xdr:to>
        <xdr:sp macro="" textlink="">
          <xdr:nvSpPr>
            <xdr:cNvPr id="4004" name="Group Box 932" hidden="1">
              <a:extLst>
                <a:ext uri="{63B3BB69-23CF-44E3-9099-C40C66FF867C}">
                  <a14:compatExt spid="_x0000_s40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173</xdr:row>
          <xdr:rowOff>66675</xdr:rowOff>
        </xdr:from>
        <xdr:to>
          <xdr:col>7</xdr:col>
          <xdr:colOff>866775</xdr:colOff>
          <xdr:row>173</xdr:row>
          <xdr:rowOff>295275</xdr:rowOff>
        </xdr:to>
        <xdr:sp macro="" textlink="">
          <xdr:nvSpPr>
            <xdr:cNvPr id="4005" name="Option Button 933" hidden="1">
              <a:extLst>
                <a:ext uri="{63B3BB69-23CF-44E3-9099-C40C66FF867C}">
                  <a14:compatExt spid="_x0000_s40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173</xdr:row>
          <xdr:rowOff>57150</xdr:rowOff>
        </xdr:from>
        <xdr:to>
          <xdr:col>8</xdr:col>
          <xdr:colOff>885825</xdr:colOff>
          <xdr:row>173</xdr:row>
          <xdr:rowOff>276225</xdr:rowOff>
        </xdr:to>
        <xdr:sp macro="" textlink="">
          <xdr:nvSpPr>
            <xdr:cNvPr id="4006" name="Option Button 934" hidden="1">
              <a:extLst>
                <a:ext uri="{63B3BB69-23CF-44E3-9099-C40C66FF867C}">
                  <a14:compatExt spid="_x0000_s40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173</xdr:row>
          <xdr:rowOff>57150</xdr:rowOff>
        </xdr:from>
        <xdr:to>
          <xdr:col>9</xdr:col>
          <xdr:colOff>866775</xdr:colOff>
          <xdr:row>173</xdr:row>
          <xdr:rowOff>276225</xdr:rowOff>
        </xdr:to>
        <xdr:sp macro="" textlink="">
          <xdr:nvSpPr>
            <xdr:cNvPr id="4007" name="Option Button 935" hidden="1">
              <a:extLst>
                <a:ext uri="{63B3BB69-23CF-44E3-9099-C40C66FF867C}">
                  <a14:compatExt spid="_x0000_s40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173</xdr:row>
          <xdr:rowOff>9525</xdr:rowOff>
        </xdr:from>
        <xdr:to>
          <xdr:col>9</xdr:col>
          <xdr:colOff>1123950</xdr:colOff>
          <xdr:row>173</xdr:row>
          <xdr:rowOff>314325</xdr:rowOff>
        </xdr:to>
        <xdr:sp macro="" textlink="">
          <xdr:nvSpPr>
            <xdr:cNvPr id="4008" name="Group Box 936" hidden="1">
              <a:extLst>
                <a:ext uri="{63B3BB69-23CF-44E3-9099-C40C66FF867C}">
                  <a14:compatExt spid="_x0000_s40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174</xdr:row>
          <xdr:rowOff>66675</xdr:rowOff>
        </xdr:from>
        <xdr:to>
          <xdr:col>7</xdr:col>
          <xdr:colOff>866775</xdr:colOff>
          <xdr:row>174</xdr:row>
          <xdr:rowOff>295275</xdr:rowOff>
        </xdr:to>
        <xdr:sp macro="" textlink="">
          <xdr:nvSpPr>
            <xdr:cNvPr id="4009" name="Option Button 937" hidden="1">
              <a:extLst>
                <a:ext uri="{63B3BB69-23CF-44E3-9099-C40C66FF867C}">
                  <a14:compatExt spid="_x0000_s40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174</xdr:row>
          <xdr:rowOff>57150</xdr:rowOff>
        </xdr:from>
        <xdr:to>
          <xdr:col>8</xdr:col>
          <xdr:colOff>885825</xdr:colOff>
          <xdr:row>174</xdr:row>
          <xdr:rowOff>276225</xdr:rowOff>
        </xdr:to>
        <xdr:sp macro="" textlink="">
          <xdr:nvSpPr>
            <xdr:cNvPr id="4010" name="Option Button 938" hidden="1">
              <a:extLst>
                <a:ext uri="{63B3BB69-23CF-44E3-9099-C40C66FF867C}">
                  <a14:compatExt spid="_x0000_s40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174</xdr:row>
          <xdr:rowOff>57150</xdr:rowOff>
        </xdr:from>
        <xdr:to>
          <xdr:col>9</xdr:col>
          <xdr:colOff>866775</xdr:colOff>
          <xdr:row>174</xdr:row>
          <xdr:rowOff>276225</xdr:rowOff>
        </xdr:to>
        <xdr:sp macro="" textlink="">
          <xdr:nvSpPr>
            <xdr:cNvPr id="4011" name="Option Button 939" hidden="1">
              <a:extLst>
                <a:ext uri="{63B3BB69-23CF-44E3-9099-C40C66FF867C}">
                  <a14:compatExt spid="_x0000_s40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174</xdr:row>
          <xdr:rowOff>9525</xdr:rowOff>
        </xdr:from>
        <xdr:to>
          <xdr:col>9</xdr:col>
          <xdr:colOff>1123950</xdr:colOff>
          <xdr:row>174</xdr:row>
          <xdr:rowOff>314325</xdr:rowOff>
        </xdr:to>
        <xdr:sp macro="" textlink="">
          <xdr:nvSpPr>
            <xdr:cNvPr id="4012" name="Group Box 940" hidden="1">
              <a:extLst>
                <a:ext uri="{63B3BB69-23CF-44E3-9099-C40C66FF867C}">
                  <a14:compatExt spid="_x0000_s40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175</xdr:row>
          <xdr:rowOff>66675</xdr:rowOff>
        </xdr:from>
        <xdr:to>
          <xdr:col>7</xdr:col>
          <xdr:colOff>866775</xdr:colOff>
          <xdr:row>175</xdr:row>
          <xdr:rowOff>295275</xdr:rowOff>
        </xdr:to>
        <xdr:sp macro="" textlink="">
          <xdr:nvSpPr>
            <xdr:cNvPr id="4013" name="Option Button 941" hidden="1">
              <a:extLst>
                <a:ext uri="{63B3BB69-23CF-44E3-9099-C40C66FF867C}">
                  <a14:compatExt spid="_x0000_s40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175</xdr:row>
          <xdr:rowOff>57150</xdr:rowOff>
        </xdr:from>
        <xdr:to>
          <xdr:col>8</xdr:col>
          <xdr:colOff>885825</xdr:colOff>
          <xdr:row>175</xdr:row>
          <xdr:rowOff>276225</xdr:rowOff>
        </xdr:to>
        <xdr:sp macro="" textlink="">
          <xdr:nvSpPr>
            <xdr:cNvPr id="4014" name="Option Button 942" hidden="1">
              <a:extLst>
                <a:ext uri="{63B3BB69-23CF-44E3-9099-C40C66FF867C}">
                  <a14:compatExt spid="_x0000_s40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175</xdr:row>
          <xdr:rowOff>57150</xdr:rowOff>
        </xdr:from>
        <xdr:to>
          <xdr:col>9</xdr:col>
          <xdr:colOff>866775</xdr:colOff>
          <xdr:row>175</xdr:row>
          <xdr:rowOff>276225</xdr:rowOff>
        </xdr:to>
        <xdr:sp macro="" textlink="">
          <xdr:nvSpPr>
            <xdr:cNvPr id="4015" name="Option Button 943" hidden="1">
              <a:extLst>
                <a:ext uri="{63B3BB69-23CF-44E3-9099-C40C66FF867C}">
                  <a14:compatExt spid="_x0000_s40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175</xdr:row>
          <xdr:rowOff>9525</xdr:rowOff>
        </xdr:from>
        <xdr:to>
          <xdr:col>9</xdr:col>
          <xdr:colOff>1123950</xdr:colOff>
          <xdr:row>175</xdr:row>
          <xdr:rowOff>314325</xdr:rowOff>
        </xdr:to>
        <xdr:sp macro="" textlink="">
          <xdr:nvSpPr>
            <xdr:cNvPr id="4016" name="Group Box 944" hidden="1">
              <a:extLst>
                <a:ext uri="{63B3BB69-23CF-44E3-9099-C40C66FF867C}">
                  <a14:compatExt spid="_x0000_s40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176</xdr:row>
          <xdr:rowOff>66675</xdr:rowOff>
        </xdr:from>
        <xdr:to>
          <xdr:col>7</xdr:col>
          <xdr:colOff>866775</xdr:colOff>
          <xdr:row>176</xdr:row>
          <xdr:rowOff>295275</xdr:rowOff>
        </xdr:to>
        <xdr:sp macro="" textlink="">
          <xdr:nvSpPr>
            <xdr:cNvPr id="4017" name="Option Button 945" hidden="1">
              <a:extLst>
                <a:ext uri="{63B3BB69-23CF-44E3-9099-C40C66FF867C}">
                  <a14:compatExt spid="_x0000_s40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176</xdr:row>
          <xdr:rowOff>57150</xdr:rowOff>
        </xdr:from>
        <xdr:to>
          <xdr:col>8</xdr:col>
          <xdr:colOff>885825</xdr:colOff>
          <xdr:row>176</xdr:row>
          <xdr:rowOff>276225</xdr:rowOff>
        </xdr:to>
        <xdr:sp macro="" textlink="">
          <xdr:nvSpPr>
            <xdr:cNvPr id="4018" name="Option Button 946" hidden="1">
              <a:extLst>
                <a:ext uri="{63B3BB69-23CF-44E3-9099-C40C66FF867C}">
                  <a14:compatExt spid="_x0000_s40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176</xdr:row>
          <xdr:rowOff>57150</xdr:rowOff>
        </xdr:from>
        <xdr:to>
          <xdr:col>9</xdr:col>
          <xdr:colOff>866775</xdr:colOff>
          <xdr:row>176</xdr:row>
          <xdr:rowOff>276225</xdr:rowOff>
        </xdr:to>
        <xdr:sp macro="" textlink="">
          <xdr:nvSpPr>
            <xdr:cNvPr id="4019" name="Option Button 947" hidden="1">
              <a:extLst>
                <a:ext uri="{63B3BB69-23CF-44E3-9099-C40C66FF867C}">
                  <a14:compatExt spid="_x0000_s40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176</xdr:row>
          <xdr:rowOff>9525</xdr:rowOff>
        </xdr:from>
        <xdr:to>
          <xdr:col>9</xdr:col>
          <xdr:colOff>1123950</xdr:colOff>
          <xdr:row>176</xdr:row>
          <xdr:rowOff>314325</xdr:rowOff>
        </xdr:to>
        <xdr:sp macro="" textlink="">
          <xdr:nvSpPr>
            <xdr:cNvPr id="4020" name="Group Box 948" hidden="1">
              <a:extLst>
                <a:ext uri="{63B3BB69-23CF-44E3-9099-C40C66FF867C}">
                  <a14:compatExt spid="_x0000_s40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178</xdr:row>
          <xdr:rowOff>66675</xdr:rowOff>
        </xdr:from>
        <xdr:to>
          <xdr:col>7</xdr:col>
          <xdr:colOff>866775</xdr:colOff>
          <xdr:row>178</xdr:row>
          <xdr:rowOff>295275</xdr:rowOff>
        </xdr:to>
        <xdr:sp macro="" textlink="">
          <xdr:nvSpPr>
            <xdr:cNvPr id="4021" name="Option Button 949" hidden="1">
              <a:extLst>
                <a:ext uri="{63B3BB69-23CF-44E3-9099-C40C66FF867C}">
                  <a14:compatExt spid="_x0000_s40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178</xdr:row>
          <xdr:rowOff>57150</xdr:rowOff>
        </xdr:from>
        <xdr:to>
          <xdr:col>8</xdr:col>
          <xdr:colOff>885825</xdr:colOff>
          <xdr:row>178</xdr:row>
          <xdr:rowOff>276225</xdr:rowOff>
        </xdr:to>
        <xdr:sp macro="" textlink="">
          <xdr:nvSpPr>
            <xdr:cNvPr id="4022" name="Option Button 950" hidden="1">
              <a:extLst>
                <a:ext uri="{63B3BB69-23CF-44E3-9099-C40C66FF867C}">
                  <a14:compatExt spid="_x0000_s40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178</xdr:row>
          <xdr:rowOff>57150</xdr:rowOff>
        </xdr:from>
        <xdr:to>
          <xdr:col>9</xdr:col>
          <xdr:colOff>866775</xdr:colOff>
          <xdr:row>178</xdr:row>
          <xdr:rowOff>276225</xdr:rowOff>
        </xdr:to>
        <xdr:sp macro="" textlink="">
          <xdr:nvSpPr>
            <xdr:cNvPr id="4023" name="Option Button 951" hidden="1">
              <a:extLst>
                <a:ext uri="{63B3BB69-23CF-44E3-9099-C40C66FF867C}">
                  <a14:compatExt spid="_x0000_s40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178</xdr:row>
          <xdr:rowOff>9525</xdr:rowOff>
        </xdr:from>
        <xdr:to>
          <xdr:col>9</xdr:col>
          <xdr:colOff>1123950</xdr:colOff>
          <xdr:row>178</xdr:row>
          <xdr:rowOff>314325</xdr:rowOff>
        </xdr:to>
        <xdr:sp macro="" textlink="">
          <xdr:nvSpPr>
            <xdr:cNvPr id="4024" name="Group Box 952" hidden="1">
              <a:extLst>
                <a:ext uri="{63B3BB69-23CF-44E3-9099-C40C66FF867C}">
                  <a14:compatExt spid="_x0000_s40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180</xdr:row>
          <xdr:rowOff>66675</xdr:rowOff>
        </xdr:from>
        <xdr:to>
          <xdr:col>7</xdr:col>
          <xdr:colOff>866775</xdr:colOff>
          <xdr:row>180</xdr:row>
          <xdr:rowOff>295275</xdr:rowOff>
        </xdr:to>
        <xdr:sp macro="" textlink="">
          <xdr:nvSpPr>
            <xdr:cNvPr id="4025" name="Option Button 953" hidden="1">
              <a:extLst>
                <a:ext uri="{63B3BB69-23CF-44E3-9099-C40C66FF867C}">
                  <a14:compatExt spid="_x0000_s4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180</xdr:row>
          <xdr:rowOff>57150</xdr:rowOff>
        </xdr:from>
        <xdr:to>
          <xdr:col>8</xdr:col>
          <xdr:colOff>885825</xdr:colOff>
          <xdr:row>180</xdr:row>
          <xdr:rowOff>276225</xdr:rowOff>
        </xdr:to>
        <xdr:sp macro="" textlink="">
          <xdr:nvSpPr>
            <xdr:cNvPr id="4026" name="Option Button 954" hidden="1">
              <a:extLst>
                <a:ext uri="{63B3BB69-23CF-44E3-9099-C40C66FF867C}">
                  <a14:compatExt spid="_x0000_s4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180</xdr:row>
          <xdr:rowOff>57150</xdr:rowOff>
        </xdr:from>
        <xdr:to>
          <xdr:col>9</xdr:col>
          <xdr:colOff>866775</xdr:colOff>
          <xdr:row>180</xdr:row>
          <xdr:rowOff>276225</xdr:rowOff>
        </xdr:to>
        <xdr:sp macro="" textlink="">
          <xdr:nvSpPr>
            <xdr:cNvPr id="4027" name="Option Button 955" hidden="1">
              <a:extLst>
                <a:ext uri="{63B3BB69-23CF-44E3-9099-C40C66FF867C}">
                  <a14:compatExt spid="_x0000_s4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180</xdr:row>
          <xdr:rowOff>9525</xdr:rowOff>
        </xdr:from>
        <xdr:to>
          <xdr:col>9</xdr:col>
          <xdr:colOff>1123950</xdr:colOff>
          <xdr:row>180</xdr:row>
          <xdr:rowOff>314325</xdr:rowOff>
        </xdr:to>
        <xdr:sp macro="" textlink="">
          <xdr:nvSpPr>
            <xdr:cNvPr id="4028" name="Group Box 956" hidden="1">
              <a:extLst>
                <a:ext uri="{63B3BB69-23CF-44E3-9099-C40C66FF867C}">
                  <a14:compatExt spid="_x0000_s4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177</xdr:row>
          <xdr:rowOff>66675</xdr:rowOff>
        </xdr:from>
        <xdr:to>
          <xdr:col>7</xdr:col>
          <xdr:colOff>866775</xdr:colOff>
          <xdr:row>177</xdr:row>
          <xdr:rowOff>295275</xdr:rowOff>
        </xdr:to>
        <xdr:sp macro="" textlink="">
          <xdr:nvSpPr>
            <xdr:cNvPr id="4029" name="Option Button 957" hidden="1">
              <a:extLst>
                <a:ext uri="{63B3BB69-23CF-44E3-9099-C40C66FF867C}">
                  <a14:compatExt spid="_x0000_s4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177</xdr:row>
          <xdr:rowOff>57150</xdr:rowOff>
        </xdr:from>
        <xdr:to>
          <xdr:col>8</xdr:col>
          <xdr:colOff>885825</xdr:colOff>
          <xdr:row>177</xdr:row>
          <xdr:rowOff>276225</xdr:rowOff>
        </xdr:to>
        <xdr:sp macro="" textlink="">
          <xdr:nvSpPr>
            <xdr:cNvPr id="4030" name="Option Button 958" hidden="1">
              <a:extLst>
                <a:ext uri="{63B3BB69-23CF-44E3-9099-C40C66FF867C}">
                  <a14:compatExt spid="_x0000_s4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177</xdr:row>
          <xdr:rowOff>57150</xdr:rowOff>
        </xdr:from>
        <xdr:to>
          <xdr:col>9</xdr:col>
          <xdr:colOff>866775</xdr:colOff>
          <xdr:row>177</xdr:row>
          <xdr:rowOff>276225</xdr:rowOff>
        </xdr:to>
        <xdr:sp macro="" textlink="">
          <xdr:nvSpPr>
            <xdr:cNvPr id="4031" name="Option Button 959" hidden="1">
              <a:extLst>
                <a:ext uri="{63B3BB69-23CF-44E3-9099-C40C66FF867C}">
                  <a14:compatExt spid="_x0000_s4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177</xdr:row>
          <xdr:rowOff>9525</xdr:rowOff>
        </xdr:from>
        <xdr:to>
          <xdr:col>9</xdr:col>
          <xdr:colOff>1123950</xdr:colOff>
          <xdr:row>177</xdr:row>
          <xdr:rowOff>314325</xdr:rowOff>
        </xdr:to>
        <xdr:sp macro="" textlink="">
          <xdr:nvSpPr>
            <xdr:cNvPr id="4032" name="Group Box 960" hidden="1">
              <a:extLst>
                <a:ext uri="{63B3BB69-23CF-44E3-9099-C40C66FF867C}">
                  <a14:compatExt spid="_x0000_s4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179</xdr:row>
          <xdr:rowOff>57150</xdr:rowOff>
        </xdr:from>
        <xdr:to>
          <xdr:col>7</xdr:col>
          <xdr:colOff>866775</xdr:colOff>
          <xdr:row>179</xdr:row>
          <xdr:rowOff>276225</xdr:rowOff>
        </xdr:to>
        <xdr:sp macro="" textlink="">
          <xdr:nvSpPr>
            <xdr:cNvPr id="4033" name="Option Button 961" hidden="1">
              <a:extLst>
                <a:ext uri="{63B3BB69-23CF-44E3-9099-C40C66FF867C}">
                  <a14:compatExt spid="_x0000_s4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179</xdr:row>
          <xdr:rowOff>47625</xdr:rowOff>
        </xdr:from>
        <xdr:to>
          <xdr:col>8</xdr:col>
          <xdr:colOff>885825</xdr:colOff>
          <xdr:row>179</xdr:row>
          <xdr:rowOff>266700</xdr:rowOff>
        </xdr:to>
        <xdr:sp macro="" textlink="">
          <xdr:nvSpPr>
            <xdr:cNvPr id="4034" name="Option Button 962" hidden="1">
              <a:extLst>
                <a:ext uri="{63B3BB69-23CF-44E3-9099-C40C66FF867C}">
                  <a14:compatExt spid="_x0000_s4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179</xdr:row>
          <xdr:rowOff>47625</xdr:rowOff>
        </xdr:from>
        <xdr:to>
          <xdr:col>9</xdr:col>
          <xdr:colOff>866775</xdr:colOff>
          <xdr:row>179</xdr:row>
          <xdr:rowOff>266700</xdr:rowOff>
        </xdr:to>
        <xdr:sp macro="" textlink="">
          <xdr:nvSpPr>
            <xdr:cNvPr id="4035" name="Option Button 963" hidden="1">
              <a:extLst>
                <a:ext uri="{63B3BB69-23CF-44E3-9099-C40C66FF867C}">
                  <a14:compatExt spid="_x0000_s4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179</xdr:row>
          <xdr:rowOff>0</xdr:rowOff>
        </xdr:from>
        <xdr:to>
          <xdr:col>9</xdr:col>
          <xdr:colOff>1123950</xdr:colOff>
          <xdr:row>179</xdr:row>
          <xdr:rowOff>304800</xdr:rowOff>
        </xdr:to>
        <xdr:sp macro="" textlink="">
          <xdr:nvSpPr>
            <xdr:cNvPr id="4036" name="Group Box 964" hidden="1">
              <a:extLst>
                <a:ext uri="{63B3BB69-23CF-44E3-9099-C40C66FF867C}">
                  <a14:compatExt spid="_x0000_s4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159</xdr:row>
          <xdr:rowOff>57150</xdr:rowOff>
        </xdr:from>
        <xdr:to>
          <xdr:col>7</xdr:col>
          <xdr:colOff>866775</xdr:colOff>
          <xdr:row>159</xdr:row>
          <xdr:rowOff>276225</xdr:rowOff>
        </xdr:to>
        <xdr:sp macro="" textlink="">
          <xdr:nvSpPr>
            <xdr:cNvPr id="4039" name="Option Button 967" hidden="1">
              <a:extLst>
                <a:ext uri="{63B3BB69-23CF-44E3-9099-C40C66FF867C}">
                  <a14:compatExt spid="_x0000_s4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159</xdr:row>
          <xdr:rowOff>47625</xdr:rowOff>
        </xdr:from>
        <xdr:to>
          <xdr:col>8</xdr:col>
          <xdr:colOff>885825</xdr:colOff>
          <xdr:row>159</xdr:row>
          <xdr:rowOff>266700</xdr:rowOff>
        </xdr:to>
        <xdr:sp macro="" textlink="">
          <xdr:nvSpPr>
            <xdr:cNvPr id="4040" name="Option Button 968" hidden="1">
              <a:extLst>
                <a:ext uri="{63B3BB69-23CF-44E3-9099-C40C66FF867C}">
                  <a14:compatExt spid="_x0000_s4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159</xdr:row>
          <xdr:rowOff>47625</xdr:rowOff>
        </xdr:from>
        <xdr:to>
          <xdr:col>9</xdr:col>
          <xdr:colOff>866775</xdr:colOff>
          <xdr:row>159</xdr:row>
          <xdr:rowOff>266700</xdr:rowOff>
        </xdr:to>
        <xdr:sp macro="" textlink="">
          <xdr:nvSpPr>
            <xdr:cNvPr id="4041" name="Option Button 969" hidden="1">
              <a:extLst>
                <a:ext uri="{63B3BB69-23CF-44E3-9099-C40C66FF867C}">
                  <a14:compatExt spid="_x0000_s4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159</xdr:row>
          <xdr:rowOff>0</xdr:rowOff>
        </xdr:from>
        <xdr:to>
          <xdr:col>9</xdr:col>
          <xdr:colOff>1123950</xdr:colOff>
          <xdr:row>159</xdr:row>
          <xdr:rowOff>304800</xdr:rowOff>
        </xdr:to>
        <xdr:sp macro="" textlink="">
          <xdr:nvSpPr>
            <xdr:cNvPr id="4042" name="Group Box 970" hidden="1">
              <a:extLst>
                <a:ext uri="{63B3BB69-23CF-44E3-9099-C40C66FF867C}">
                  <a14:compatExt spid="_x0000_s4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160</xdr:row>
          <xdr:rowOff>66675</xdr:rowOff>
        </xdr:from>
        <xdr:to>
          <xdr:col>7</xdr:col>
          <xdr:colOff>866775</xdr:colOff>
          <xdr:row>160</xdr:row>
          <xdr:rowOff>295275</xdr:rowOff>
        </xdr:to>
        <xdr:sp macro="" textlink="">
          <xdr:nvSpPr>
            <xdr:cNvPr id="4043" name="Option Button 971" hidden="1">
              <a:extLst>
                <a:ext uri="{63B3BB69-23CF-44E3-9099-C40C66FF867C}">
                  <a14:compatExt spid="_x0000_s4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160</xdr:row>
          <xdr:rowOff>57150</xdr:rowOff>
        </xdr:from>
        <xdr:to>
          <xdr:col>8</xdr:col>
          <xdr:colOff>885825</xdr:colOff>
          <xdr:row>160</xdr:row>
          <xdr:rowOff>276225</xdr:rowOff>
        </xdr:to>
        <xdr:sp macro="" textlink="">
          <xdr:nvSpPr>
            <xdr:cNvPr id="4044" name="Option Button 972" hidden="1">
              <a:extLst>
                <a:ext uri="{63B3BB69-23CF-44E3-9099-C40C66FF867C}">
                  <a14:compatExt spid="_x0000_s4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160</xdr:row>
          <xdr:rowOff>57150</xdr:rowOff>
        </xdr:from>
        <xdr:to>
          <xdr:col>9</xdr:col>
          <xdr:colOff>866775</xdr:colOff>
          <xdr:row>160</xdr:row>
          <xdr:rowOff>276225</xdr:rowOff>
        </xdr:to>
        <xdr:sp macro="" textlink="">
          <xdr:nvSpPr>
            <xdr:cNvPr id="4045" name="Option Button 973" hidden="1">
              <a:extLst>
                <a:ext uri="{63B3BB69-23CF-44E3-9099-C40C66FF867C}">
                  <a14:compatExt spid="_x0000_s4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160</xdr:row>
          <xdr:rowOff>9525</xdr:rowOff>
        </xdr:from>
        <xdr:to>
          <xdr:col>9</xdr:col>
          <xdr:colOff>1123950</xdr:colOff>
          <xdr:row>160</xdr:row>
          <xdr:rowOff>314325</xdr:rowOff>
        </xdr:to>
        <xdr:sp macro="" textlink="">
          <xdr:nvSpPr>
            <xdr:cNvPr id="4046" name="Group Box 974" hidden="1">
              <a:extLst>
                <a:ext uri="{63B3BB69-23CF-44E3-9099-C40C66FF867C}">
                  <a14:compatExt spid="_x0000_s4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161</xdr:row>
          <xdr:rowOff>66675</xdr:rowOff>
        </xdr:from>
        <xdr:to>
          <xdr:col>7</xdr:col>
          <xdr:colOff>866775</xdr:colOff>
          <xdr:row>161</xdr:row>
          <xdr:rowOff>295275</xdr:rowOff>
        </xdr:to>
        <xdr:sp macro="" textlink="">
          <xdr:nvSpPr>
            <xdr:cNvPr id="4047" name="Option Button 975" hidden="1">
              <a:extLst>
                <a:ext uri="{63B3BB69-23CF-44E3-9099-C40C66FF867C}">
                  <a14:compatExt spid="_x0000_s4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161</xdr:row>
          <xdr:rowOff>57150</xdr:rowOff>
        </xdr:from>
        <xdr:to>
          <xdr:col>8</xdr:col>
          <xdr:colOff>885825</xdr:colOff>
          <xdr:row>161</xdr:row>
          <xdr:rowOff>276225</xdr:rowOff>
        </xdr:to>
        <xdr:sp macro="" textlink="">
          <xdr:nvSpPr>
            <xdr:cNvPr id="4048" name="Option Button 976" hidden="1">
              <a:extLst>
                <a:ext uri="{63B3BB69-23CF-44E3-9099-C40C66FF867C}">
                  <a14:compatExt spid="_x0000_s4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161</xdr:row>
          <xdr:rowOff>57150</xdr:rowOff>
        </xdr:from>
        <xdr:to>
          <xdr:col>9</xdr:col>
          <xdr:colOff>866775</xdr:colOff>
          <xdr:row>161</xdr:row>
          <xdr:rowOff>276225</xdr:rowOff>
        </xdr:to>
        <xdr:sp macro="" textlink="">
          <xdr:nvSpPr>
            <xdr:cNvPr id="4049" name="Option Button 977" hidden="1">
              <a:extLst>
                <a:ext uri="{63B3BB69-23CF-44E3-9099-C40C66FF867C}">
                  <a14:compatExt spid="_x0000_s4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161</xdr:row>
          <xdr:rowOff>9525</xdr:rowOff>
        </xdr:from>
        <xdr:to>
          <xdr:col>9</xdr:col>
          <xdr:colOff>1123950</xdr:colOff>
          <xdr:row>161</xdr:row>
          <xdr:rowOff>314325</xdr:rowOff>
        </xdr:to>
        <xdr:sp macro="" textlink="">
          <xdr:nvSpPr>
            <xdr:cNvPr id="4050" name="Group Box 978" hidden="1">
              <a:extLst>
                <a:ext uri="{63B3BB69-23CF-44E3-9099-C40C66FF867C}">
                  <a14:compatExt spid="_x0000_s4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162</xdr:row>
          <xdr:rowOff>66675</xdr:rowOff>
        </xdr:from>
        <xdr:to>
          <xdr:col>7</xdr:col>
          <xdr:colOff>866775</xdr:colOff>
          <xdr:row>162</xdr:row>
          <xdr:rowOff>295275</xdr:rowOff>
        </xdr:to>
        <xdr:sp macro="" textlink="">
          <xdr:nvSpPr>
            <xdr:cNvPr id="4051" name="Option Button 979" hidden="1">
              <a:extLst>
                <a:ext uri="{63B3BB69-23CF-44E3-9099-C40C66FF867C}">
                  <a14:compatExt spid="_x0000_s4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162</xdr:row>
          <xdr:rowOff>57150</xdr:rowOff>
        </xdr:from>
        <xdr:to>
          <xdr:col>8</xdr:col>
          <xdr:colOff>885825</xdr:colOff>
          <xdr:row>162</xdr:row>
          <xdr:rowOff>276225</xdr:rowOff>
        </xdr:to>
        <xdr:sp macro="" textlink="">
          <xdr:nvSpPr>
            <xdr:cNvPr id="4052" name="Option Button 980" hidden="1">
              <a:extLst>
                <a:ext uri="{63B3BB69-23CF-44E3-9099-C40C66FF867C}">
                  <a14:compatExt spid="_x0000_s4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162</xdr:row>
          <xdr:rowOff>57150</xdr:rowOff>
        </xdr:from>
        <xdr:to>
          <xdr:col>9</xdr:col>
          <xdr:colOff>866775</xdr:colOff>
          <xdr:row>162</xdr:row>
          <xdr:rowOff>276225</xdr:rowOff>
        </xdr:to>
        <xdr:sp macro="" textlink="">
          <xdr:nvSpPr>
            <xdr:cNvPr id="4053" name="Option Button 981" hidden="1">
              <a:extLst>
                <a:ext uri="{63B3BB69-23CF-44E3-9099-C40C66FF867C}">
                  <a14:compatExt spid="_x0000_s4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162</xdr:row>
          <xdr:rowOff>9525</xdr:rowOff>
        </xdr:from>
        <xdr:to>
          <xdr:col>9</xdr:col>
          <xdr:colOff>1123950</xdr:colOff>
          <xdr:row>162</xdr:row>
          <xdr:rowOff>314325</xdr:rowOff>
        </xdr:to>
        <xdr:sp macro="" textlink="">
          <xdr:nvSpPr>
            <xdr:cNvPr id="4054" name="Group Box 982" hidden="1">
              <a:extLst>
                <a:ext uri="{63B3BB69-23CF-44E3-9099-C40C66FF867C}">
                  <a14:compatExt spid="_x0000_s4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163</xdr:row>
          <xdr:rowOff>66675</xdr:rowOff>
        </xdr:from>
        <xdr:to>
          <xdr:col>7</xdr:col>
          <xdr:colOff>866775</xdr:colOff>
          <xdr:row>163</xdr:row>
          <xdr:rowOff>295275</xdr:rowOff>
        </xdr:to>
        <xdr:sp macro="" textlink="">
          <xdr:nvSpPr>
            <xdr:cNvPr id="4055" name="Option Button 983" hidden="1">
              <a:extLst>
                <a:ext uri="{63B3BB69-23CF-44E3-9099-C40C66FF867C}">
                  <a14:compatExt spid="_x0000_s4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163</xdr:row>
          <xdr:rowOff>57150</xdr:rowOff>
        </xdr:from>
        <xdr:to>
          <xdr:col>8</xdr:col>
          <xdr:colOff>885825</xdr:colOff>
          <xdr:row>163</xdr:row>
          <xdr:rowOff>276225</xdr:rowOff>
        </xdr:to>
        <xdr:sp macro="" textlink="">
          <xdr:nvSpPr>
            <xdr:cNvPr id="4056" name="Option Button 984" hidden="1">
              <a:extLst>
                <a:ext uri="{63B3BB69-23CF-44E3-9099-C40C66FF867C}">
                  <a14:compatExt spid="_x0000_s4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163</xdr:row>
          <xdr:rowOff>57150</xdr:rowOff>
        </xdr:from>
        <xdr:to>
          <xdr:col>9</xdr:col>
          <xdr:colOff>866775</xdr:colOff>
          <xdr:row>163</xdr:row>
          <xdr:rowOff>276225</xdr:rowOff>
        </xdr:to>
        <xdr:sp macro="" textlink="">
          <xdr:nvSpPr>
            <xdr:cNvPr id="4057" name="Option Button 985" hidden="1">
              <a:extLst>
                <a:ext uri="{63B3BB69-23CF-44E3-9099-C40C66FF867C}">
                  <a14:compatExt spid="_x0000_s4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163</xdr:row>
          <xdr:rowOff>9525</xdr:rowOff>
        </xdr:from>
        <xdr:to>
          <xdr:col>9</xdr:col>
          <xdr:colOff>1123950</xdr:colOff>
          <xdr:row>163</xdr:row>
          <xdr:rowOff>314325</xdr:rowOff>
        </xdr:to>
        <xdr:sp macro="" textlink="">
          <xdr:nvSpPr>
            <xdr:cNvPr id="4058" name="Group Box 986" hidden="1">
              <a:extLst>
                <a:ext uri="{63B3BB69-23CF-44E3-9099-C40C66FF867C}">
                  <a14:compatExt spid="_x0000_s4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164</xdr:row>
          <xdr:rowOff>66675</xdr:rowOff>
        </xdr:from>
        <xdr:to>
          <xdr:col>7</xdr:col>
          <xdr:colOff>866775</xdr:colOff>
          <xdr:row>164</xdr:row>
          <xdr:rowOff>295275</xdr:rowOff>
        </xdr:to>
        <xdr:sp macro="" textlink="">
          <xdr:nvSpPr>
            <xdr:cNvPr id="4059" name="Option Button 987" hidden="1">
              <a:extLst>
                <a:ext uri="{63B3BB69-23CF-44E3-9099-C40C66FF867C}">
                  <a14:compatExt spid="_x0000_s4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164</xdr:row>
          <xdr:rowOff>57150</xdr:rowOff>
        </xdr:from>
        <xdr:to>
          <xdr:col>8</xdr:col>
          <xdr:colOff>885825</xdr:colOff>
          <xdr:row>164</xdr:row>
          <xdr:rowOff>276225</xdr:rowOff>
        </xdr:to>
        <xdr:sp macro="" textlink="">
          <xdr:nvSpPr>
            <xdr:cNvPr id="4060" name="Option Button 988" hidden="1">
              <a:extLst>
                <a:ext uri="{63B3BB69-23CF-44E3-9099-C40C66FF867C}">
                  <a14:compatExt spid="_x0000_s4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164</xdr:row>
          <xdr:rowOff>57150</xdr:rowOff>
        </xdr:from>
        <xdr:to>
          <xdr:col>9</xdr:col>
          <xdr:colOff>866775</xdr:colOff>
          <xdr:row>164</xdr:row>
          <xdr:rowOff>276225</xdr:rowOff>
        </xdr:to>
        <xdr:sp macro="" textlink="">
          <xdr:nvSpPr>
            <xdr:cNvPr id="4061" name="Option Button 989" hidden="1">
              <a:extLst>
                <a:ext uri="{63B3BB69-23CF-44E3-9099-C40C66FF867C}">
                  <a14:compatExt spid="_x0000_s4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164</xdr:row>
          <xdr:rowOff>9525</xdr:rowOff>
        </xdr:from>
        <xdr:to>
          <xdr:col>9</xdr:col>
          <xdr:colOff>1123950</xdr:colOff>
          <xdr:row>164</xdr:row>
          <xdr:rowOff>314325</xdr:rowOff>
        </xdr:to>
        <xdr:sp macro="" textlink="">
          <xdr:nvSpPr>
            <xdr:cNvPr id="4062" name="Group Box 990" hidden="1">
              <a:extLst>
                <a:ext uri="{63B3BB69-23CF-44E3-9099-C40C66FF867C}">
                  <a14:compatExt spid="_x0000_s4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166</xdr:row>
          <xdr:rowOff>66675</xdr:rowOff>
        </xdr:from>
        <xdr:to>
          <xdr:col>7</xdr:col>
          <xdr:colOff>866775</xdr:colOff>
          <xdr:row>166</xdr:row>
          <xdr:rowOff>295275</xdr:rowOff>
        </xdr:to>
        <xdr:sp macro="" textlink="">
          <xdr:nvSpPr>
            <xdr:cNvPr id="4063" name="Option Button 991" hidden="1">
              <a:extLst>
                <a:ext uri="{63B3BB69-23CF-44E3-9099-C40C66FF867C}">
                  <a14:compatExt spid="_x0000_s4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166</xdr:row>
          <xdr:rowOff>57150</xdr:rowOff>
        </xdr:from>
        <xdr:to>
          <xdr:col>8</xdr:col>
          <xdr:colOff>885825</xdr:colOff>
          <xdr:row>166</xdr:row>
          <xdr:rowOff>276225</xdr:rowOff>
        </xdr:to>
        <xdr:sp macro="" textlink="">
          <xdr:nvSpPr>
            <xdr:cNvPr id="4064" name="Option Button 992" hidden="1">
              <a:extLst>
                <a:ext uri="{63B3BB69-23CF-44E3-9099-C40C66FF867C}">
                  <a14:compatExt spid="_x0000_s4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166</xdr:row>
          <xdr:rowOff>57150</xdr:rowOff>
        </xdr:from>
        <xdr:to>
          <xdr:col>9</xdr:col>
          <xdr:colOff>866775</xdr:colOff>
          <xdr:row>166</xdr:row>
          <xdr:rowOff>276225</xdr:rowOff>
        </xdr:to>
        <xdr:sp macro="" textlink="">
          <xdr:nvSpPr>
            <xdr:cNvPr id="4065" name="Option Button 993" hidden="1">
              <a:extLst>
                <a:ext uri="{63B3BB69-23CF-44E3-9099-C40C66FF867C}">
                  <a14:compatExt spid="_x0000_s4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166</xdr:row>
          <xdr:rowOff>9525</xdr:rowOff>
        </xdr:from>
        <xdr:to>
          <xdr:col>9</xdr:col>
          <xdr:colOff>1123950</xdr:colOff>
          <xdr:row>166</xdr:row>
          <xdr:rowOff>314325</xdr:rowOff>
        </xdr:to>
        <xdr:sp macro="" textlink="">
          <xdr:nvSpPr>
            <xdr:cNvPr id="4066" name="Group Box 994" hidden="1">
              <a:extLst>
                <a:ext uri="{63B3BB69-23CF-44E3-9099-C40C66FF867C}">
                  <a14:compatExt spid="_x0000_s4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168</xdr:row>
          <xdr:rowOff>66675</xdr:rowOff>
        </xdr:from>
        <xdr:to>
          <xdr:col>7</xdr:col>
          <xdr:colOff>866775</xdr:colOff>
          <xdr:row>168</xdr:row>
          <xdr:rowOff>295275</xdr:rowOff>
        </xdr:to>
        <xdr:sp macro="" textlink="">
          <xdr:nvSpPr>
            <xdr:cNvPr id="4067" name="Option Button 995" hidden="1">
              <a:extLst>
                <a:ext uri="{63B3BB69-23CF-44E3-9099-C40C66FF867C}">
                  <a14:compatExt spid="_x0000_s4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168</xdr:row>
          <xdr:rowOff>57150</xdr:rowOff>
        </xdr:from>
        <xdr:to>
          <xdr:col>8</xdr:col>
          <xdr:colOff>885825</xdr:colOff>
          <xdr:row>168</xdr:row>
          <xdr:rowOff>276225</xdr:rowOff>
        </xdr:to>
        <xdr:sp macro="" textlink="">
          <xdr:nvSpPr>
            <xdr:cNvPr id="4068" name="Option Button 996" hidden="1">
              <a:extLst>
                <a:ext uri="{63B3BB69-23CF-44E3-9099-C40C66FF867C}">
                  <a14:compatExt spid="_x0000_s4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168</xdr:row>
          <xdr:rowOff>57150</xdr:rowOff>
        </xdr:from>
        <xdr:to>
          <xdr:col>9</xdr:col>
          <xdr:colOff>866775</xdr:colOff>
          <xdr:row>168</xdr:row>
          <xdr:rowOff>276225</xdr:rowOff>
        </xdr:to>
        <xdr:sp macro="" textlink="">
          <xdr:nvSpPr>
            <xdr:cNvPr id="4069" name="Option Button 997" hidden="1">
              <a:extLst>
                <a:ext uri="{63B3BB69-23CF-44E3-9099-C40C66FF867C}">
                  <a14:compatExt spid="_x0000_s4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168</xdr:row>
          <xdr:rowOff>9525</xdr:rowOff>
        </xdr:from>
        <xdr:to>
          <xdr:col>9</xdr:col>
          <xdr:colOff>1123950</xdr:colOff>
          <xdr:row>168</xdr:row>
          <xdr:rowOff>314325</xdr:rowOff>
        </xdr:to>
        <xdr:sp macro="" textlink="">
          <xdr:nvSpPr>
            <xdr:cNvPr id="4070" name="Group Box 998" hidden="1">
              <a:extLst>
                <a:ext uri="{63B3BB69-23CF-44E3-9099-C40C66FF867C}">
                  <a14:compatExt spid="_x0000_s4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165</xdr:row>
          <xdr:rowOff>66675</xdr:rowOff>
        </xdr:from>
        <xdr:to>
          <xdr:col>7</xdr:col>
          <xdr:colOff>866775</xdr:colOff>
          <xdr:row>165</xdr:row>
          <xdr:rowOff>295275</xdr:rowOff>
        </xdr:to>
        <xdr:sp macro="" textlink="">
          <xdr:nvSpPr>
            <xdr:cNvPr id="4071" name="Option Button 999" hidden="1">
              <a:extLst>
                <a:ext uri="{63B3BB69-23CF-44E3-9099-C40C66FF867C}">
                  <a14:compatExt spid="_x0000_s4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165</xdr:row>
          <xdr:rowOff>57150</xdr:rowOff>
        </xdr:from>
        <xdr:to>
          <xdr:col>8</xdr:col>
          <xdr:colOff>885825</xdr:colOff>
          <xdr:row>165</xdr:row>
          <xdr:rowOff>276225</xdr:rowOff>
        </xdr:to>
        <xdr:sp macro="" textlink="">
          <xdr:nvSpPr>
            <xdr:cNvPr id="4072" name="Option Button 1000" hidden="1">
              <a:extLst>
                <a:ext uri="{63B3BB69-23CF-44E3-9099-C40C66FF867C}">
                  <a14:compatExt spid="_x0000_s4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165</xdr:row>
          <xdr:rowOff>57150</xdr:rowOff>
        </xdr:from>
        <xdr:to>
          <xdr:col>9</xdr:col>
          <xdr:colOff>866775</xdr:colOff>
          <xdr:row>165</xdr:row>
          <xdr:rowOff>276225</xdr:rowOff>
        </xdr:to>
        <xdr:sp macro="" textlink="">
          <xdr:nvSpPr>
            <xdr:cNvPr id="4073" name="Option Button 1001" hidden="1">
              <a:extLst>
                <a:ext uri="{63B3BB69-23CF-44E3-9099-C40C66FF867C}">
                  <a14:compatExt spid="_x0000_s4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165</xdr:row>
          <xdr:rowOff>9525</xdr:rowOff>
        </xdr:from>
        <xdr:to>
          <xdr:col>9</xdr:col>
          <xdr:colOff>1123950</xdr:colOff>
          <xdr:row>165</xdr:row>
          <xdr:rowOff>314325</xdr:rowOff>
        </xdr:to>
        <xdr:sp macro="" textlink="">
          <xdr:nvSpPr>
            <xdr:cNvPr id="4074" name="Group Box 1002" hidden="1">
              <a:extLst>
                <a:ext uri="{63B3BB69-23CF-44E3-9099-C40C66FF867C}">
                  <a14:compatExt spid="_x0000_s4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167</xdr:row>
          <xdr:rowOff>57150</xdr:rowOff>
        </xdr:from>
        <xdr:to>
          <xdr:col>7</xdr:col>
          <xdr:colOff>866775</xdr:colOff>
          <xdr:row>167</xdr:row>
          <xdr:rowOff>276225</xdr:rowOff>
        </xdr:to>
        <xdr:sp macro="" textlink="">
          <xdr:nvSpPr>
            <xdr:cNvPr id="4075" name="Option Button 1003" hidden="1">
              <a:extLst>
                <a:ext uri="{63B3BB69-23CF-44E3-9099-C40C66FF867C}">
                  <a14:compatExt spid="_x0000_s4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167</xdr:row>
          <xdr:rowOff>47625</xdr:rowOff>
        </xdr:from>
        <xdr:to>
          <xdr:col>8</xdr:col>
          <xdr:colOff>885825</xdr:colOff>
          <xdr:row>167</xdr:row>
          <xdr:rowOff>266700</xdr:rowOff>
        </xdr:to>
        <xdr:sp macro="" textlink="">
          <xdr:nvSpPr>
            <xdr:cNvPr id="4076" name="Option Button 1004" hidden="1">
              <a:extLst>
                <a:ext uri="{63B3BB69-23CF-44E3-9099-C40C66FF867C}">
                  <a14:compatExt spid="_x0000_s4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167</xdr:row>
          <xdr:rowOff>47625</xdr:rowOff>
        </xdr:from>
        <xdr:to>
          <xdr:col>9</xdr:col>
          <xdr:colOff>866775</xdr:colOff>
          <xdr:row>167</xdr:row>
          <xdr:rowOff>266700</xdr:rowOff>
        </xdr:to>
        <xdr:sp macro="" textlink="">
          <xdr:nvSpPr>
            <xdr:cNvPr id="4077" name="Option Button 1005" hidden="1">
              <a:extLst>
                <a:ext uri="{63B3BB69-23CF-44E3-9099-C40C66FF867C}">
                  <a14:compatExt spid="_x0000_s4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167</xdr:row>
          <xdr:rowOff>0</xdr:rowOff>
        </xdr:from>
        <xdr:to>
          <xdr:col>9</xdr:col>
          <xdr:colOff>1123950</xdr:colOff>
          <xdr:row>167</xdr:row>
          <xdr:rowOff>304800</xdr:rowOff>
        </xdr:to>
        <xdr:sp macro="" textlink="">
          <xdr:nvSpPr>
            <xdr:cNvPr id="4078" name="Group Box 1006" hidden="1">
              <a:extLst>
                <a:ext uri="{63B3BB69-23CF-44E3-9099-C40C66FF867C}">
                  <a14:compatExt spid="_x0000_s4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147</xdr:row>
          <xdr:rowOff>57150</xdr:rowOff>
        </xdr:from>
        <xdr:to>
          <xdr:col>7</xdr:col>
          <xdr:colOff>866775</xdr:colOff>
          <xdr:row>147</xdr:row>
          <xdr:rowOff>276225</xdr:rowOff>
        </xdr:to>
        <xdr:sp macro="" textlink="">
          <xdr:nvSpPr>
            <xdr:cNvPr id="4081" name="Option Button 1009" hidden="1">
              <a:extLst>
                <a:ext uri="{63B3BB69-23CF-44E3-9099-C40C66FF867C}">
                  <a14:compatExt spid="_x0000_s4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147</xdr:row>
          <xdr:rowOff>47625</xdr:rowOff>
        </xdr:from>
        <xdr:to>
          <xdr:col>8</xdr:col>
          <xdr:colOff>885825</xdr:colOff>
          <xdr:row>147</xdr:row>
          <xdr:rowOff>266700</xdr:rowOff>
        </xdr:to>
        <xdr:sp macro="" textlink="">
          <xdr:nvSpPr>
            <xdr:cNvPr id="4082" name="Option Button 1010" hidden="1">
              <a:extLst>
                <a:ext uri="{63B3BB69-23CF-44E3-9099-C40C66FF867C}">
                  <a14:compatExt spid="_x0000_s4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147</xdr:row>
          <xdr:rowOff>47625</xdr:rowOff>
        </xdr:from>
        <xdr:to>
          <xdr:col>9</xdr:col>
          <xdr:colOff>866775</xdr:colOff>
          <xdr:row>147</xdr:row>
          <xdr:rowOff>266700</xdr:rowOff>
        </xdr:to>
        <xdr:sp macro="" textlink="">
          <xdr:nvSpPr>
            <xdr:cNvPr id="4083" name="Option Button 1011" hidden="1">
              <a:extLst>
                <a:ext uri="{63B3BB69-23CF-44E3-9099-C40C66FF867C}">
                  <a14:compatExt spid="_x0000_s4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147</xdr:row>
          <xdr:rowOff>0</xdr:rowOff>
        </xdr:from>
        <xdr:to>
          <xdr:col>9</xdr:col>
          <xdr:colOff>1123950</xdr:colOff>
          <xdr:row>147</xdr:row>
          <xdr:rowOff>304800</xdr:rowOff>
        </xdr:to>
        <xdr:sp macro="" textlink="">
          <xdr:nvSpPr>
            <xdr:cNvPr id="4084" name="Group Box 1012" hidden="1">
              <a:extLst>
                <a:ext uri="{63B3BB69-23CF-44E3-9099-C40C66FF867C}">
                  <a14:compatExt spid="_x0000_s4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148</xdr:row>
          <xdr:rowOff>66675</xdr:rowOff>
        </xdr:from>
        <xdr:to>
          <xdr:col>7</xdr:col>
          <xdr:colOff>866775</xdr:colOff>
          <xdr:row>148</xdr:row>
          <xdr:rowOff>295275</xdr:rowOff>
        </xdr:to>
        <xdr:sp macro="" textlink="">
          <xdr:nvSpPr>
            <xdr:cNvPr id="4085" name="Option Button 1013" hidden="1">
              <a:extLst>
                <a:ext uri="{63B3BB69-23CF-44E3-9099-C40C66FF867C}">
                  <a14:compatExt spid="_x0000_s4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148</xdr:row>
          <xdr:rowOff>57150</xdr:rowOff>
        </xdr:from>
        <xdr:to>
          <xdr:col>8</xdr:col>
          <xdr:colOff>885825</xdr:colOff>
          <xdr:row>148</xdr:row>
          <xdr:rowOff>276225</xdr:rowOff>
        </xdr:to>
        <xdr:sp macro="" textlink="">
          <xdr:nvSpPr>
            <xdr:cNvPr id="4086" name="Option Button 1014" hidden="1">
              <a:extLst>
                <a:ext uri="{63B3BB69-23CF-44E3-9099-C40C66FF867C}">
                  <a14:compatExt spid="_x0000_s4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148</xdr:row>
          <xdr:rowOff>57150</xdr:rowOff>
        </xdr:from>
        <xdr:to>
          <xdr:col>9</xdr:col>
          <xdr:colOff>866775</xdr:colOff>
          <xdr:row>148</xdr:row>
          <xdr:rowOff>276225</xdr:rowOff>
        </xdr:to>
        <xdr:sp macro="" textlink="">
          <xdr:nvSpPr>
            <xdr:cNvPr id="4087" name="Option Button 1015" hidden="1">
              <a:extLst>
                <a:ext uri="{63B3BB69-23CF-44E3-9099-C40C66FF867C}">
                  <a14:compatExt spid="_x0000_s4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148</xdr:row>
          <xdr:rowOff>9525</xdr:rowOff>
        </xdr:from>
        <xdr:to>
          <xdr:col>9</xdr:col>
          <xdr:colOff>1123950</xdr:colOff>
          <xdr:row>148</xdr:row>
          <xdr:rowOff>314325</xdr:rowOff>
        </xdr:to>
        <xdr:sp macro="" textlink="">
          <xdr:nvSpPr>
            <xdr:cNvPr id="4088" name="Group Box 1016" hidden="1">
              <a:extLst>
                <a:ext uri="{63B3BB69-23CF-44E3-9099-C40C66FF867C}">
                  <a14:compatExt spid="_x0000_s4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149</xdr:row>
          <xdr:rowOff>66675</xdr:rowOff>
        </xdr:from>
        <xdr:to>
          <xdr:col>7</xdr:col>
          <xdr:colOff>866775</xdr:colOff>
          <xdr:row>149</xdr:row>
          <xdr:rowOff>295275</xdr:rowOff>
        </xdr:to>
        <xdr:sp macro="" textlink="">
          <xdr:nvSpPr>
            <xdr:cNvPr id="4089" name="Option Button 1017" hidden="1">
              <a:extLst>
                <a:ext uri="{63B3BB69-23CF-44E3-9099-C40C66FF867C}">
                  <a14:compatExt spid="_x0000_s4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149</xdr:row>
          <xdr:rowOff>57150</xdr:rowOff>
        </xdr:from>
        <xdr:to>
          <xdr:col>8</xdr:col>
          <xdr:colOff>885825</xdr:colOff>
          <xdr:row>149</xdr:row>
          <xdr:rowOff>276225</xdr:rowOff>
        </xdr:to>
        <xdr:sp macro="" textlink="">
          <xdr:nvSpPr>
            <xdr:cNvPr id="4090" name="Option Button 1018" hidden="1">
              <a:extLst>
                <a:ext uri="{63B3BB69-23CF-44E3-9099-C40C66FF867C}">
                  <a14:compatExt spid="_x0000_s4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149</xdr:row>
          <xdr:rowOff>57150</xdr:rowOff>
        </xdr:from>
        <xdr:to>
          <xdr:col>9</xdr:col>
          <xdr:colOff>866775</xdr:colOff>
          <xdr:row>149</xdr:row>
          <xdr:rowOff>276225</xdr:rowOff>
        </xdr:to>
        <xdr:sp macro="" textlink="">
          <xdr:nvSpPr>
            <xdr:cNvPr id="4091" name="Option Button 1019" hidden="1">
              <a:extLst>
                <a:ext uri="{63B3BB69-23CF-44E3-9099-C40C66FF867C}">
                  <a14:compatExt spid="_x0000_s4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149</xdr:row>
          <xdr:rowOff>9525</xdr:rowOff>
        </xdr:from>
        <xdr:to>
          <xdr:col>9</xdr:col>
          <xdr:colOff>1123950</xdr:colOff>
          <xdr:row>149</xdr:row>
          <xdr:rowOff>314325</xdr:rowOff>
        </xdr:to>
        <xdr:sp macro="" textlink="">
          <xdr:nvSpPr>
            <xdr:cNvPr id="4092" name="Group Box 1020" hidden="1">
              <a:extLst>
                <a:ext uri="{63B3BB69-23CF-44E3-9099-C40C66FF867C}">
                  <a14:compatExt spid="_x0000_s4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150</xdr:row>
          <xdr:rowOff>66675</xdr:rowOff>
        </xdr:from>
        <xdr:to>
          <xdr:col>7</xdr:col>
          <xdr:colOff>866775</xdr:colOff>
          <xdr:row>150</xdr:row>
          <xdr:rowOff>295275</xdr:rowOff>
        </xdr:to>
        <xdr:sp macro="" textlink="">
          <xdr:nvSpPr>
            <xdr:cNvPr id="4093" name="Option Button 1021" hidden="1">
              <a:extLst>
                <a:ext uri="{63B3BB69-23CF-44E3-9099-C40C66FF867C}">
                  <a14:compatExt spid="_x0000_s4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150</xdr:row>
          <xdr:rowOff>57150</xdr:rowOff>
        </xdr:from>
        <xdr:to>
          <xdr:col>8</xdr:col>
          <xdr:colOff>885825</xdr:colOff>
          <xdr:row>150</xdr:row>
          <xdr:rowOff>276225</xdr:rowOff>
        </xdr:to>
        <xdr:sp macro="" textlink="">
          <xdr:nvSpPr>
            <xdr:cNvPr id="4094" name="Option Button 1022" hidden="1">
              <a:extLst>
                <a:ext uri="{63B3BB69-23CF-44E3-9099-C40C66FF867C}">
                  <a14:compatExt spid="_x0000_s4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150</xdr:row>
          <xdr:rowOff>57150</xdr:rowOff>
        </xdr:from>
        <xdr:to>
          <xdr:col>9</xdr:col>
          <xdr:colOff>866775</xdr:colOff>
          <xdr:row>150</xdr:row>
          <xdr:rowOff>276225</xdr:rowOff>
        </xdr:to>
        <xdr:sp macro="" textlink="">
          <xdr:nvSpPr>
            <xdr:cNvPr id="4095" name="Option Button 1023" hidden="1">
              <a:extLst>
                <a:ext uri="{63B3BB69-23CF-44E3-9099-C40C66FF867C}">
                  <a14:compatExt spid="_x0000_s4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150</xdr:row>
          <xdr:rowOff>9525</xdr:rowOff>
        </xdr:from>
        <xdr:to>
          <xdr:col>9</xdr:col>
          <xdr:colOff>1123950</xdr:colOff>
          <xdr:row>150</xdr:row>
          <xdr:rowOff>314325</xdr:rowOff>
        </xdr:to>
        <xdr:sp macro="" textlink="">
          <xdr:nvSpPr>
            <xdr:cNvPr id="4096" name="Group Box 1024" hidden="1">
              <a:extLst>
                <a:ext uri="{63B3BB69-23CF-44E3-9099-C40C66FF867C}">
                  <a14:compatExt spid="_x0000_s4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151</xdr:row>
          <xdr:rowOff>66675</xdr:rowOff>
        </xdr:from>
        <xdr:to>
          <xdr:col>7</xdr:col>
          <xdr:colOff>866775</xdr:colOff>
          <xdr:row>151</xdr:row>
          <xdr:rowOff>295275</xdr:rowOff>
        </xdr:to>
        <xdr:sp macro="" textlink="">
          <xdr:nvSpPr>
            <xdr:cNvPr id="4097" name="Option Button 1025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151</xdr:row>
          <xdr:rowOff>57150</xdr:rowOff>
        </xdr:from>
        <xdr:to>
          <xdr:col>8</xdr:col>
          <xdr:colOff>885825</xdr:colOff>
          <xdr:row>151</xdr:row>
          <xdr:rowOff>276225</xdr:rowOff>
        </xdr:to>
        <xdr:sp macro="" textlink="">
          <xdr:nvSpPr>
            <xdr:cNvPr id="4098" name="Option Button 1026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151</xdr:row>
          <xdr:rowOff>57150</xdr:rowOff>
        </xdr:from>
        <xdr:to>
          <xdr:col>9</xdr:col>
          <xdr:colOff>866775</xdr:colOff>
          <xdr:row>151</xdr:row>
          <xdr:rowOff>276225</xdr:rowOff>
        </xdr:to>
        <xdr:sp macro="" textlink="">
          <xdr:nvSpPr>
            <xdr:cNvPr id="4099" name="Option Button 1027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151</xdr:row>
          <xdr:rowOff>9525</xdr:rowOff>
        </xdr:from>
        <xdr:to>
          <xdr:col>9</xdr:col>
          <xdr:colOff>1123950</xdr:colOff>
          <xdr:row>151</xdr:row>
          <xdr:rowOff>314325</xdr:rowOff>
        </xdr:to>
        <xdr:sp macro="" textlink="">
          <xdr:nvSpPr>
            <xdr:cNvPr id="4100" name="Group Box 1028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152</xdr:row>
          <xdr:rowOff>66675</xdr:rowOff>
        </xdr:from>
        <xdr:to>
          <xdr:col>7</xdr:col>
          <xdr:colOff>866775</xdr:colOff>
          <xdr:row>152</xdr:row>
          <xdr:rowOff>295275</xdr:rowOff>
        </xdr:to>
        <xdr:sp macro="" textlink="">
          <xdr:nvSpPr>
            <xdr:cNvPr id="4101" name="Option Button 1029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152</xdr:row>
          <xdr:rowOff>57150</xdr:rowOff>
        </xdr:from>
        <xdr:to>
          <xdr:col>8</xdr:col>
          <xdr:colOff>885825</xdr:colOff>
          <xdr:row>152</xdr:row>
          <xdr:rowOff>276225</xdr:rowOff>
        </xdr:to>
        <xdr:sp macro="" textlink="">
          <xdr:nvSpPr>
            <xdr:cNvPr id="4102" name="Option Button 1030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152</xdr:row>
          <xdr:rowOff>57150</xdr:rowOff>
        </xdr:from>
        <xdr:to>
          <xdr:col>9</xdr:col>
          <xdr:colOff>866775</xdr:colOff>
          <xdr:row>152</xdr:row>
          <xdr:rowOff>276225</xdr:rowOff>
        </xdr:to>
        <xdr:sp macro="" textlink="">
          <xdr:nvSpPr>
            <xdr:cNvPr id="4103" name="Option Button 1031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152</xdr:row>
          <xdr:rowOff>9525</xdr:rowOff>
        </xdr:from>
        <xdr:to>
          <xdr:col>9</xdr:col>
          <xdr:colOff>1123950</xdr:colOff>
          <xdr:row>152</xdr:row>
          <xdr:rowOff>314325</xdr:rowOff>
        </xdr:to>
        <xdr:sp macro="" textlink="">
          <xdr:nvSpPr>
            <xdr:cNvPr id="4104" name="Group Box 1032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154</xdr:row>
          <xdr:rowOff>66675</xdr:rowOff>
        </xdr:from>
        <xdr:to>
          <xdr:col>7</xdr:col>
          <xdr:colOff>866775</xdr:colOff>
          <xdr:row>154</xdr:row>
          <xdr:rowOff>295275</xdr:rowOff>
        </xdr:to>
        <xdr:sp macro="" textlink="">
          <xdr:nvSpPr>
            <xdr:cNvPr id="4105" name="Option Button 1033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154</xdr:row>
          <xdr:rowOff>57150</xdr:rowOff>
        </xdr:from>
        <xdr:to>
          <xdr:col>8</xdr:col>
          <xdr:colOff>885825</xdr:colOff>
          <xdr:row>154</xdr:row>
          <xdr:rowOff>276225</xdr:rowOff>
        </xdr:to>
        <xdr:sp macro="" textlink="">
          <xdr:nvSpPr>
            <xdr:cNvPr id="4106" name="Option Button 1034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154</xdr:row>
          <xdr:rowOff>57150</xdr:rowOff>
        </xdr:from>
        <xdr:to>
          <xdr:col>9</xdr:col>
          <xdr:colOff>866775</xdr:colOff>
          <xdr:row>154</xdr:row>
          <xdr:rowOff>276225</xdr:rowOff>
        </xdr:to>
        <xdr:sp macro="" textlink="">
          <xdr:nvSpPr>
            <xdr:cNvPr id="4107" name="Option Button 1035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154</xdr:row>
          <xdr:rowOff>9525</xdr:rowOff>
        </xdr:from>
        <xdr:to>
          <xdr:col>9</xdr:col>
          <xdr:colOff>1123950</xdr:colOff>
          <xdr:row>154</xdr:row>
          <xdr:rowOff>314325</xdr:rowOff>
        </xdr:to>
        <xdr:sp macro="" textlink="">
          <xdr:nvSpPr>
            <xdr:cNvPr id="4108" name="Group Box 1036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156</xdr:row>
          <xdr:rowOff>66675</xdr:rowOff>
        </xdr:from>
        <xdr:to>
          <xdr:col>7</xdr:col>
          <xdr:colOff>866775</xdr:colOff>
          <xdr:row>156</xdr:row>
          <xdr:rowOff>295275</xdr:rowOff>
        </xdr:to>
        <xdr:sp macro="" textlink="">
          <xdr:nvSpPr>
            <xdr:cNvPr id="4109" name="Option Button 1037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156</xdr:row>
          <xdr:rowOff>57150</xdr:rowOff>
        </xdr:from>
        <xdr:to>
          <xdr:col>8</xdr:col>
          <xdr:colOff>885825</xdr:colOff>
          <xdr:row>156</xdr:row>
          <xdr:rowOff>276225</xdr:rowOff>
        </xdr:to>
        <xdr:sp macro="" textlink="">
          <xdr:nvSpPr>
            <xdr:cNvPr id="4110" name="Option Button 1038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156</xdr:row>
          <xdr:rowOff>57150</xdr:rowOff>
        </xdr:from>
        <xdr:to>
          <xdr:col>9</xdr:col>
          <xdr:colOff>866775</xdr:colOff>
          <xdr:row>156</xdr:row>
          <xdr:rowOff>276225</xdr:rowOff>
        </xdr:to>
        <xdr:sp macro="" textlink="">
          <xdr:nvSpPr>
            <xdr:cNvPr id="4111" name="Option Button 1039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156</xdr:row>
          <xdr:rowOff>9525</xdr:rowOff>
        </xdr:from>
        <xdr:to>
          <xdr:col>9</xdr:col>
          <xdr:colOff>1123950</xdr:colOff>
          <xdr:row>156</xdr:row>
          <xdr:rowOff>314325</xdr:rowOff>
        </xdr:to>
        <xdr:sp macro="" textlink="">
          <xdr:nvSpPr>
            <xdr:cNvPr id="4112" name="Group Box 1040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153</xdr:row>
          <xdr:rowOff>66675</xdr:rowOff>
        </xdr:from>
        <xdr:to>
          <xdr:col>7</xdr:col>
          <xdr:colOff>866775</xdr:colOff>
          <xdr:row>153</xdr:row>
          <xdr:rowOff>295275</xdr:rowOff>
        </xdr:to>
        <xdr:sp macro="" textlink="">
          <xdr:nvSpPr>
            <xdr:cNvPr id="4113" name="Option Button 1041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153</xdr:row>
          <xdr:rowOff>57150</xdr:rowOff>
        </xdr:from>
        <xdr:to>
          <xdr:col>8</xdr:col>
          <xdr:colOff>885825</xdr:colOff>
          <xdr:row>153</xdr:row>
          <xdr:rowOff>276225</xdr:rowOff>
        </xdr:to>
        <xdr:sp macro="" textlink="">
          <xdr:nvSpPr>
            <xdr:cNvPr id="4114" name="Option Button 1042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153</xdr:row>
          <xdr:rowOff>57150</xdr:rowOff>
        </xdr:from>
        <xdr:to>
          <xdr:col>9</xdr:col>
          <xdr:colOff>866775</xdr:colOff>
          <xdr:row>153</xdr:row>
          <xdr:rowOff>276225</xdr:rowOff>
        </xdr:to>
        <xdr:sp macro="" textlink="">
          <xdr:nvSpPr>
            <xdr:cNvPr id="4115" name="Option Button 1043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153</xdr:row>
          <xdr:rowOff>9525</xdr:rowOff>
        </xdr:from>
        <xdr:to>
          <xdr:col>9</xdr:col>
          <xdr:colOff>1123950</xdr:colOff>
          <xdr:row>153</xdr:row>
          <xdr:rowOff>314325</xdr:rowOff>
        </xdr:to>
        <xdr:sp macro="" textlink="">
          <xdr:nvSpPr>
            <xdr:cNvPr id="4116" name="Group Box 1044" hidden="1">
              <a:extLst>
                <a:ext uri="{63B3BB69-23CF-44E3-9099-C40C66FF867C}">
                  <a14:compatExt spid="_x0000_s4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155</xdr:row>
          <xdr:rowOff>57150</xdr:rowOff>
        </xdr:from>
        <xdr:to>
          <xdr:col>7</xdr:col>
          <xdr:colOff>866775</xdr:colOff>
          <xdr:row>155</xdr:row>
          <xdr:rowOff>276225</xdr:rowOff>
        </xdr:to>
        <xdr:sp macro="" textlink="">
          <xdr:nvSpPr>
            <xdr:cNvPr id="4117" name="Option Button 1045" hidden="1">
              <a:extLst>
                <a:ext uri="{63B3BB69-23CF-44E3-9099-C40C66FF867C}">
                  <a14:compatExt spid="_x0000_s4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155</xdr:row>
          <xdr:rowOff>47625</xdr:rowOff>
        </xdr:from>
        <xdr:to>
          <xdr:col>8</xdr:col>
          <xdr:colOff>885825</xdr:colOff>
          <xdr:row>155</xdr:row>
          <xdr:rowOff>266700</xdr:rowOff>
        </xdr:to>
        <xdr:sp macro="" textlink="">
          <xdr:nvSpPr>
            <xdr:cNvPr id="4118" name="Option Button 1046" hidden="1">
              <a:extLst>
                <a:ext uri="{63B3BB69-23CF-44E3-9099-C40C66FF867C}">
                  <a14:compatExt spid="_x0000_s4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155</xdr:row>
          <xdr:rowOff>47625</xdr:rowOff>
        </xdr:from>
        <xdr:to>
          <xdr:col>9</xdr:col>
          <xdr:colOff>866775</xdr:colOff>
          <xdr:row>155</xdr:row>
          <xdr:rowOff>266700</xdr:rowOff>
        </xdr:to>
        <xdr:sp macro="" textlink="">
          <xdr:nvSpPr>
            <xdr:cNvPr id="4119" name="Option Button 1047" hidden="1">
              <a:extLst>
                <a:ext uri="{63B3BB69-23CF-44E3-9099-C40C66FF867C}">
                  <a14:compatExt spid="_x0000_s4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155</xdr:row>
          <xdr:rowOff>0</xdr:rowOff>
        </xdr:from>
        <xdr:to>
          <xdr:col>9</xdr:col>
          <xdr:colOff>1123950</xdr:colOff>
          <xdr:row>155</xdr:row>
          <xdr:rowOff>304800</xdr:rowOff>
        </xdr:to>
        <xdr:sp macro="" textlink="">
          <xdr:nvSpPr>
            <xdr:cNvPr id="4120" name="Group Box 1048" hidden="1">
              <a:extLst>
                <a:ext uri="{63B3BB69-23CF-44E3-9099-C40C66FF867C}">
                  <a14:compatExt spid="_x0000_s4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135</xdr:row>
          <xdr:rowOff>57150</xdr:rowOff>
        </xdr:from>
        <xdr:to>
          <xdr:col>7</xdr:col>
          <xdr:colOff>866775</xdr:colOff>
          <xdr:row>135</xdr:row>
          <xdr:rowOff>276225</xdr:rowOff>
        </xdr:to>
        <xdr:sp macro="" textlink="">
          <xdr:nvSpPr>
            <xdr:cNvPr id="4123" name="Option Button 1051" hidden="1">
              <a:extLst>
                <a:ext uri="{63B3BB69-23CF-44E3-9099-C40C66FF867C}">
                  <a14:compatExt spid="_x0000_s4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135</xdr:row>
          <xdr:rowOff>47625</xdr:rowOff>
        </xdr:from>
        <xdr:to>
          <xdr:col>8</xdr:col>
          <xdr:colOff>885825</xdr:colOff>
          <xdr:row>135</xdr:row>
          <xdr:rowOff>266700</xdr:rowOff>
        </xdr:to>
        <xdr:sp macro="" textlink="">
          <xdr:nvSpPr>
            <xdr:cNvPr id="4124" name="Option Button 1052" hidden="1">
              <a:extLst>
                <a:ext uri="{63B3BB69-23CF-44E3-9099-C40C66FF867C}">
                  <a14:compatExt spid="_x0000_s4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135</xdr:row>
          <xdr:rowOff>47625</xdr:rowOff>
        </xdr:from>
        <xdr:to>
          <xdr:col>9</xdr:col>
          <xdr:colOff>866775</xdr:colOff>
          <xdr:row>135</xdr:row>
          <xdr:rowOff>266700</xdr:rowOff>
        </xdr:to>
        <xdr:sp macro="" textlink="">
          <xdr:nvSpPr>
            <xdr:cNvPr id="4125" name="Option Button 1053" hidden="1">
              <a:extLst>
                <a:ext uri="{63B3BB69-23CF-44E3-9099-C40C66FF867C}">
                  <a14:compatExt spid="_x0000_s4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135</xdr:row>
          <xdr:rowOff>0</xdr:rowOff>
        </xdr:from>
        <xdr:to>
          <xdr:col>9</xdr:col>
          <xdr:colOff>1123950</xdr:colOff>
          <xdr:row>135</xdr:row>
          <xdr:rowOff>304800</xdr:rowOff>
        </xdr:to>
        <xdr:sp macro="" textlink="">
          <xdr:nvSpPr>
            <xdr:cNvPr id="4126" name="Group Box 1054" hidden="1">
              <a:extLst>
                <a:ext uri="{63B3BB69-23CF-44E3-9099-C40C66FF867C}">
                  <a14:compatExt spid="_x0000_s4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136</xdr:row>
          <xdr:rowOff>66675</xdr:rowOff>
        </xdr:from>
        <xdr:to>
          <xdr:col>7</xdr:col>
          <xdr:colOff>866775</xdr:colOff>
          <xdr:row>136</xdr:row>
          <xdr:rowOff>295275</xdr:rowOff>
        </xdr:to>
        <xdr:sp macro="" textlink="">
          <xdr:nvSpPr>
            <xdr:cNvPr id="4127" name="Option Button 1055" hidden="1">
              <a:extLst>
                <a:ext uri="{63B3BB69-23CF-44E3-9099-C40C66FF867C}">
                  <a14:compatExt spid="_x0000_s4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136</xdr:row>
          <xdr:rowOff>57150</xdr:rowOff>
        </xdr:from>
        <xdr:to>
          <xdr:col>8</xdr:col>
          <xdr:colOff>885825</xdr:colOff>
          <xdr:row>136</xdr:row>
          <xdr:rowOff>276225</xdr:rowOff>
        </xdr:to>
        <xdr:sp macro="" textlink="">
          <xdr:nvSpPr>
            <xdr:cNvPr id="4128" name="Option Button 1056" hidden="1">
              <a:extLst>
                <a:ext uri="{63B3BB69-23CF-44E3-9099-C40C66FF867C}">
                  <a14:compatExt spid="_x0000_s4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136</xdr:row>
          <xdr:rowOff>57150</xdr:rowOff>
        </xdr:from>
        <xdr:to>
          <xdr:col>9</xdr:col>
          <xdr:colOff>866775</xdr:colOff>
          <xdr:row>136</xdr:row>
          <xdr:rowOff>276225</xdr:rowOff>
        </xdr:to>
        <xdr:sp macro="" textlink="">
          <xdr:nvSpPr>
            <xdr:cNvPr id="4129" name="Option Button 1057" hidden="1">
              <a:extLst>
                <a:ext uri="{63B3BB69-23CF-44E3-9099-C40C66FF867C}">
                  <a14:compatExt spid="_x0000_s4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136</xdr:row>
          <xdr:rowOff>9525</xdr:rowOff>
        </xdr:from>
        <xdr:to>
          <xdr:col>9</xdr:col>
          <xdr:colOff>1123950</xdr:colOff>
          <xdr:row>136</xdr:row>
          <xdr:rowOff>314325</xdr:rowOff>
        </xdr:to>
        <xdr:sp macro="" textlink="">
          <xdr:nvSpPr>
            <xdr:cNvPr id="4130" name="Group Box 1058" hidden="1">
              <a:extLst>
                <a:ext uri="{63B3BB69-23CF-44E3-9099-C40C66FF867C}">
                  <a14:compatExt spid="_x0000_s4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137</xdr:row>
          <xdr:rowOff>66675</xdr:rowOff>
        </xdr:from>
        <xdr:to>
          <xdr:col>7</xdr:col>
          <xdr:colOff>866775</xdr:colOff>
          <xdr:row>137</xdr:row>
          <xdr:rowOff>295275</xdr:rowOff>
        </xdr:to>
        <xdr:sp macro="" textlink="">
          <xdr:nvSpPr>
            <xdr:cNvPr id="4131" name="Option Button 1059" hidden="1">
              <a:extLst>
                <a:ext uri="{63B3BB69-23CF-44E3-9099-C40C66FF867C}">
                  <a14:compatExt spid="_x0000_s4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137</xdr:row>
          <xdr:rowOff>57150</xdr:rowOff>
        </xdr:from>
        <xdr:to>
          <xdr:col>8</xdr:col>
          <xdr:colOff>885825</xdr:colOff>
          <xdr:row>137</xdr:row>
          <xdr:rowOff>276225</xdr:rowOff>
        </xdr:to>
        <xdr:sp macro="" textlink="">
          <xdr:nvSpPr>
            <xdr:cNvPr id="4132" name="Option Button 1060" hidden="1">
              <a:extLst>
                <a:ext uri="{63B3BB69-23CF-44E3-9099-C40C66FF867C}">
                  <a14:compatExt spid="_x0000_s4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137</xdr:row>
          <xdr:rowOff>57150</xdr:rowOff>
        </xdr:from>
        <xdr:to>
          <xdr:col>9</xdr:col>
          <xdr:colOff>866775</xdr:colOff>
          <xdr:row>137</xdr:row>
          <xdr:rowOff>276225</xdr:rowOff>
        </xdr:to>
        <xdr:sp macro="" textlink="">
          <xdr:nvSpPr>
            <xdr:cNvPr id="4133" name="Option Button 1061" hidden="1">
              <a:extLst>
                <a:ext uri="{63B3BB69-23CF-44E3-9099-C40C66FF867C}">
                  <a14:compatExt spid="_x0000_s4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137</xdr:row>
          <xdr:rowOff>9525</xdr:rowOff>
        </xdr:from>
        <xdr:to>
          <xdr:col>9</xdr:col>
          <xdr:colOff>1123950</xdr:colOff>
          <xdr:row>137</xdr:row>
          <xdr:rowOff>314325</xdr:rowOff>
        </xdr:to>
        <xdr:sp macro="" textlink="">
          <xdr:nvSpPr>
            <xdr:cNvPr id="4134" name="Group Box 1062" hidden="1">
              <a:extLst>
                <a:ext uri="{63B3BB69-23CF-44E3-9099-C40C66FF867C}">
                  <a14:compatExt spid="_x0000_s4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138</xdr:row>
          <xdr:rowOff>66675</xdr:rowOff>
        </xdr:from>
        <xdr:to>
          <xdr:col>7</xdr:col>
          <xdr:colOff>866775</xdr:colOff>
          <xdr:row>138</xdr:row>
          <xdr:rowOff>295275</xdr:rowOff>
        </xdr:to>
        <xdr:sp macro="" textlink="">
          <xdr:nvSpPr>
            <xdr:cNvPr id="4135" name="Option Button 1063" hidden="1">
              <a:extLst>
                <a:ext uri="{63B3BB69-23CF-44E3-9099-C40C66FF867C}">
                  <a14:compatExt spid="_x0000_s4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138</xdr:row>
          <xdr:rowOff>57150</xdr:rowOff>
        </xdr:from>
        <xdr:to>
          <xdr:col>8</xdr:col>
          <xdr:colOff>885825</xdr:colOff>
          <xdr:row>138</xdr:row>
          <xdr:rowOff>276225</xdr:rowOff>
        </xdr:to>
        <xdr:sp macro="" textlink="">
          <xdr:nvSpPr>
            <xdr:cNvPr id="4136" name="Option Button 1064" hidden="1">
              <a:extLst>
                <a:ext uri="{63B3BB69-23CF-44E3-9099-C40C66FF867C}">
                  <a14:compatExt spid="_x0000_s4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138</xdr:row>
          <xdr:rowOff>57150</xdr:rowOff>
        </xdr:from>
        <xdr:to>
          <xdr:col>9</xdr:col>
          <xdr:colOff>866775</xdr:colOff>
          <xdr:row>138</xdr:row>
          <xdr:rowOff>276225</xdr:rowOff>
        </xdr:to>
        <xdr:sp macro="" textlink="">
          <xdr:nvSpPr>
            <xdr:cNvPr id="4137" name="Option Button 1065" hidden="1">
              <a:extLst>
                <a:ext uri="{63B3BB69-23CF-44E3-9099-C40C66FF867C}">
                  <a14:compatExt spid="_x0000_s4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138</xdr:row>
          <xdr:rowOff>9525</xdr:rowOff>
        </xdr:from>
        <xdr:to>
          <xdr:col>9</xdr:col>
          <xdr:colOff>1123950</xdr:colOff>
          <xdr:row>138</xdr:row>
          <xdr:rowOff>314325</xdr:rowOff>
        </xdr:to>
        <xdr:sp macro="" textlink="">
          <xdr:nvSpPr>
            <xdr:cNvPr id="4138" name="Group Box 1066" hidden="1">
              <a:extLst>
                <a:ext uri="{63B3BB69-23CF-44E3-9099-C40C66FF867C}">
                  <a14:compatExt spid="_x0000_s4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139</xdr:row>
          <xdr:rowOff>66675</xdr:rowOff>
        </xdr:from>
        <xdr:to>
          <xdr:col>7</xdr:col>
          <xdr:colOff>866775</xdr:colOff>
          <xdr:row>139</xdr:row>
          <xdr:rowOff>295275</xdr:rowOff>
        </xdr:to>
        <xdr:sp macro="" textlink="">
          <xdr:nvSpPr>
            <xdr:cNvPr id="4139" name="Option Button 1067" hidden="1">
              <a:extLst>
                <a:ext uri="{63B3BB69-23CF-44E3-9099-C40C66FF867C}">
                  <a14:compatExt spid="_x0000_s4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139</xdr:row>
          <xdr:rowOff>57150</xdr:rowOff>
        </xdr:from>
        <xdr:to>
          <xdr:col>8</xdr:col>
          <xdr:colOff>885825</xdr:colOff>
          <xdr:row>139</xdr:row>
          <xdr:rowOff>276225</xdr:rowOff>
        </xdr:to>
        <xdr:sp macro="" textlink="">
          <xdr:nvSpPr>
            <xdr:cNvPr id="4140" name="Option Button 1068" hidden="1">
              <a:extLst>
                <a:ext uri="{63B3BB69-23CF-44E3-9099-C40C66FF867C}">
                  <a14:compatExt spid="_x0000_s4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139</xdr:row>
          <xdr:rowOff>57150</xdr:rowOff>
        </xdr:from>
        <xdr:to>
          <xdr:col>9</xdr:col>
          <xdr:colOff>866775</xdr:colOff>
          <xdr:row>139</xdr:row>
          <xdr:rowOff>276225</xdr:rowOff>
        </xdr:to>
        <xdr:sp macro="" textlink="">
          <xdr:nvSpPr>
            <xdr:cNvPr id="4141" name="Option Button 1069" hidden="1">
              <a:extLst>
                <a:ext uri="{63B3BB69-23CF-44E3-9099-C40C66FF867C}">
                  <a14:compatExt spid="_x0000_s4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139</xdr:row>
          <xdr:rowOff>9525</xdr:rowOff>
        </xdr:from>
        <xdr:to>
          <xdr:col>9</xdr:col>
          <xdr:colOff>1123950</xdr:colOff>
          <xdr:row>139</xdr:row>
          <xdr:rowOff>314325</xdr:rowOff>
        </xdr:to>
        <xdr:sp macro="" textlink="">
          <xdr:nvSpPr>
            <xdr:cNvPr id="4142" name="Group Box 1070" hidden="1">
              <a:extLst>
                <a:ext uri="{63B3BB69-23CF-44E3-9099-C40C66FF867C}">
                  <a14:compatExt spid="_x0000_s4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140</xdr:row>
          <xdr:rowOff>66675</xdr:rowOff>
        </xdr:from>
        <xdr:to>
          <xdr:col>7</xdr:col>
          <xdr:colOff>866775</xdr:colOff>
          <xdr:row>140</xdr:row>
          <xdr:rowOff>295275</xdr:rowOff>
        </xdr:to>
        <xdr:sp macro="" textlink="">
          <xdr:nvSpPr>
            <xdr:cNvPr id="4143" name="Option Button 1071" hidden="1">
              <a:extLst>
                <a:ext uri="{63B3BB69-23CF-44E3-9099-C40C66FF867C}">
                  <a14:compatExt spid="_x0000_s4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140</xdr:row>
          <xdr:rowOff>57150</xdr:rowOff>
        </xdr:from>
        <xdr:to>
          <xdr:col>8</xdr:col>
          <xdr:colOff>885825</xdr:colOff>
          <xdr:row>140</xdr:row>
          <xdr:rowOff>276225</xdr:rowOff>
        </xdr:to>
        <xdr:sp macro="" textlink="">
          <xdr:nvSpPr>
            <xdr:cNvPr id="4144" name="Option Button 1072" hidden="1">
              <a:extLst>
                <a:ext uri="{63B3BB69-23CF-44E3-9099-C40C66FF867C}">
                  <a14:compatExt spid="_x0000_s4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140</xdr:row>
          <xdr:rowOff>57150</xdr:rowOff>
        </xdr:from>
        <xdr:to>
          <xdr:col>9</xdr:col>
          <xdr:colOff>866775</xdr:colOff>
          <xdr:row>140</xdr:row>
          <xdr:rowOff>276225</xdr:rowOff>
        </xdr:to>
        <xdr:sp macro="" textlink="">
          <xdr:nvSpPr>
            <xdr:cNvPr id="4145" name="Option Button 1073" hidden="1">
              <a:extLst>
                <a:ext uri="{63B3BB69-23CF-44E3-9099-C40C66FF867C}">
                  <a14:compatExt spid="_x0000_s4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140</xdr:row>
          <xdr:rowOff>9525</xdr:rowOff>
        </xdr:from>
        <xdr:to>
          <xdr:col>9</xdr:col>
          <xdr:colOff>1123950</xdr:colOff>
          <xdr:row>140</xdr:row>
          <xdr:rowOff>314325</xdr:rowOff>
        </xdr:to>
        <xdr:sp macro="" textlink="">
          <xdr:nvSpPr>
            <xdr:cNvPr id="4146" name="Group Box 1074" hidden="1">
              <a:extLst>
                <a:ext uri="{63B3BB69-23CF-44E3-9099-C40C66FF867C}">
                  <a14:compatExt spid="_x0000_s4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142</xdr:row>
          <xdr:rowOff>66675</xdr:rowOff>
        </xdr:from>
        <xdr:to>
          <xdr:col>7</xdr:col>
          <xdr:colOff>866775</xdr:colOff>
          <xdr:row>142</xdr:row>
          <xdr:rowOff>295275</xdr:rowOff>
        </xdr:to>
        <xdr:sp macro="" textlink="">
          <xdr:nvSpPr>
            <xdr:cNvPr id="4147" name="Option Button 1075" hidden="1">
              <a:extLst>
                <a:ext uri="{63B3BB69-23CF-44E3-9099-C40C66FF867C}">
                  <a14:compatExt spid="_x0000_s4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142</xdr:row>
          <xdr:rowOff>57150</xdr:rowOff>
        </xdr:from>
        <xdr:to>
          <xdr:col>8</xdr:col>
          <xdr:colOff>885825</xdr:colOff>
          <xdr:row>142</xdr:row>
          <xdr:rowOff>276225</xdr:rowOff>
        </xdr:to>
        <xdr:sp macro="" textlink="">
          <xdr:nvSpPr>
            <xdr:cNvPr id="4148" name="Option Button 1076" hidden="1">
              <a:extLst>
                <a:ext uri="{63B3BB69-23CF-44E3-9099-C40C66FF867C}">
                  <a14:compatExt spid="_x0000_s4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142</xdr:row>
          <xdr:rowOff>57150</xdr:rowOff>
        </xdr:from>
        <xdr:to>
          <xdr:col>9</xdr:col>
          <xdr:colOff>866775</xdr:colOff>
          <xdr:row>142</xdr:row>
          <xdr:rowOff>276225</xdr:rowOff>
        </xdr:to>
        <xdr:sp macro="" textlink="">
          <xdr:nvSpPr>
            <xdr:cNvPr id="4149" name="Option Button 1077" hidden="1">
              <a:extLst>
                <a:ext uri="{63B3BB69-23CF-44E3-9099-C40C66FF867C}">
                  <a14:compatExt spid="_x0000_s4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142</xdr:row>
          <xdr:rowOff>9525</xdr:rowOff>
        </xdr:from>
        <xdr:to>
          <xdr:col>9</xdr:col>
          <xdr:colOff>1123950</xdr:colOff>
          <xdr:row>142</xdr:row>
          <xdr:rowOff>314325</xdr:rowOff>
        </xdr:to>
        <xdr:sp macro="" textlink="">
          <xdr:nvSpPr>
            <xdr:cNvPr id="4150" name="Group Box 1078" hidden="1">
              <a:extLst>
                <a:ext uri="{63B3BB69-23CF-44E3-9099-C40C66FF867C}">
                  <a14:compatExt spid="_x0000_s4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144</xdr:row>
          <xdr:rowOff>66675</xdr:rowOff>
        </xdr:from>
        <xdr:to>
          <xdr:col>7</xdr:col>
          <xdr:colOff>866775</xdr:colOff>
          <xdr:row>144</xdr:row>
          <xdr:rowOff>295275</xdr:rowOff>
        </xdr:to>
        <xdr:sp macro="" textlink="">
          <xdr:nvSpPr>
            <xdr:cNvPr id="4151" name="Option Button 1079" hidden="1">
              <a:extLst>
                <a:ext uri="{63B3BB69-23CF-44E3-9099-C40C66FF867C}">
                  <a14:compatExt spid="_x0000_s4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144</xdr:row>
          <xdr:rowOff>57150</xdr:rowOff>
        </xdr:from>
        <xdr:to>
          <xdr:col>8</xdr:col>
          <xdr:colOff>885825</xdr:colOff>
          <xdr:row>144</xdr:row>
          <xdr:rowOff>276225</xdr:rowOff>
        </xdr:to>
        <xdr:sp macro="" textlink="">
          <xdr:nvSpPr>
            <xdr:cNvPr id="4152" name="Option Button 1080" hidden="1">
              <a:extLst>
                <a:ext uri="{63B3BB69-23CF-44E3-9099-C40C66FF867C}">
                  <a14:compatExt spid="_x0000_s4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144</xdr:row>
          <xdr:rowOff>57150</xdr:rowOff>
        </xdr:from>
        <xdr:to>
          <xdr:col>9</xdr:col>
          <xdr:colOff>866775</xdr:colOff>
          <xdr:row>144</xdr:row>
          <xdr:rowOff>276225</xdr:rowOff>
        </xdr:to>
        <xdr:sp macro="" textlink="">
          <xdr:nvSpPr>
            <xdr:cNvPr id="4153" name="Option Button 1081" hidden="1">
              <a:extLst>
                <a:ext uri="{63B3BB69-23CF-44E3-9099-C40C66FF867C}">
                  <a14:compatExt spid="_x0000_s4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144</xdr:row>
          <xdr:rowOff>9525</xdr:rowOff>
        </xdr:from>
        <xdr:to>
          <xdr:col>9</xdr:col>
          <xdr:colOff>1123950</xdr:colOff>
          <xdr:row>144</xdr:row>
          <xdr:rowOff>314325</xdr:rowOff>
        </xdr:to>
        <xdr:sp macro="" textlink="">
          <xdr:nvSpPr>
            <xdr:cNvPr id="4154" name="Group Box 1082" hidden="1">
              <a:extLst>
                <a:ext uri="{63B3BB69-23CF-44E3-9099-C40C66FF867C}">
                  <a14:compatExt spid="_x0000_s4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141</xdr:row>
          <xdr:rowOff>66675</xdr:rowOff>
        </xdr:from>
        <xdr:to>
          <xdr:col>7</xdr:col>
          <xdr:colOff>866775</xdr:colOff>
          <xdr:row>141</xdr:row>
          <xdr:rowOff>295275</xdr:rowOff>
        </xdr:to>
        <xdr:sp macro="" textlink="">
          <xdr:nvSpPr>
            <xdr:cNvPr id="4155" name="Option Button 1083" hidden="1">
              <a:extLst>
                <a:ext uri="{63B3BB69-23CF-44E3-9099-C40C66FF867C}">
                  <a14:compatExt spid="_x0000_s4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141</xdr:row>
          <xdr:rowOff>57150</xdr:rowOff>
        </xdr:from>
        <xdr:to>
          <xdr:col>8</xdr:col>
          <xdr:colOff>885825</xdr:colOff>
          <xdr:row>141</xdr:row>
          <xdr:rowOff>276225</xdr:rowOff>
        </xdr:to>
        <xdr:sp macro="" textlink="">
          <xdr:nvSpPr>
            <xdr:cNvPr id="4156" name="Option Button 1084" hidden="1">
              <a:extLst>
                <a:ext uri="{63B3BB69-23CF-44E3-9099-C40C66FF867C}">
                  <a14:compatExt spid="_x0000_s4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141</xdr:row>
          <xdr:rowOff>57150</xdr:rowOff>
        </xdr:from>
        <xdr:to>
          <xdr:col>9</xdr:col>
          <xdr:colOff>866775</xdr:colOff>
          <xdr:row>141</xdr:row>
          <xdr:rowOff>276225</xdr:rowOff>
        </xdr:to>
        <xdr:sp macro="" textlink="">
          <xdr:nvSpPr>
            <xdr:cNvPr id="4157" name="Option Button 1085" hidden="1">
              <a:extLst>
                <a:ext uri="{63B3BB69-23CF-44E3-9099-C40C66FF867C}">
                  <a14:compatExt spid="_x0000_s4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141</xdr:row>
          <xdr:rowOff>9525</xdr:rowOff>
        </xdr:from>
        <xdr:to>
          <xdr:col>9</xdr:col>
          <xdr:colOff>1123950</xdr:colOff>
          <xdr:row>141</xdr:row>
          <xdr:rowOff>314325</xdr:rowOff>
        </xdr:to>
        <xdr:sp macro="" textlink="">
          <xdr:nvSpPr>
            <xdr:cNvPr id="4158" name="Group Box 1086" hidden="1">
              <a:extLst>
                <a:ext uri="{63B3BB69-23CF-44E3-9099-C40C66FF867C}">
                  <a14:compatExt spid="_x0000_s4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143</xdr:row>
          <xdr:rowOff>57150</xdr:rowOff>
        </xdr:from>
        <xdr:to>
          <xdr:col>7</xdr:col>
          <xdr:colOff>866775</xdr:colOff>
          <xdr:row>143</xdr:row>
          <xdr:rowOff>276225</xdr:rowOff>
        </xdr:to>
        <xdr:sp macro="" textlink="">
          <xdr:nvSpPr>
            <xdr:cNvPr id="4159" name="Option Button 1087" hidden="1">
              <a:extLst>
                <a:ext uri="{63B3BB69-23CF-44E3-9099-C40C66FF867C}">
                  <a14:compatExt spid="_x0000_s4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143</xdr:row>
          <xdr:rowOff>47625</xdr:rowOff>
        </xdr:from>
        <xdr:to>
          <xdr:col>8</xdr:col>
          <xdr:colOff>885825</xdr:colOff>
          <xdr:row>143</xdr:row>
          <xdr:rowOff>266700</xdr:rowOff>
        </xdr:to>
        <xdr:sp macro="" textlink="">
          <xdr:nvSpPr>
            <xdr:cNvPr id="4160" name="Option Button 1088" hidden="1">
              <a:extLst>
                <a:ext uri="{63B3BB69-23CF-44E3-9099-C40C66FF867C}">
                  <a14:compatExt spid="_x0000_s4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143</xdr:row>
          <xdr:rowOff>47625</xdr:rowOff>
        </xdr:from>
        <xdr:to>
          <xdr:col>9</xdr:col>
          <xdr:colOff>866775</xdr:colOff>
          <xdr:row>143</xdr:row>
          <xdr:rowOff>266700</xdr:rowOff>
        </xdr:to>
        <xdr:sp macro="" textlink="">
          <xdr:nvSpPr>
            <xdr:cNvPr id="4161" name="Option Button 1089" hidden="1">
              <a:extLst>
                <a:ext uri="{63B3BB69-23CF-44E3-9099-C40C66FF867C}">
                  <a14:compatExt spid="_x0000_s4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143</xdr:row>
          <xdr:rowOff>0</xdr:rowOff>
        </xdr:from>
        <xdr:to>
          <xdr:col>9</xdr:col>
          <xdr:colOff>1123950</xdr:colOff>
          <xdr:row>143</xdr:row>
          <xdr:rowOff>304800</xdr:rowOff>
        </xdr:to>
        <xdr:sp macro="" textlink="">
          <xdr:nvSpPr>
            <xdr:cNvPr id="4162" name="Group Box 1090" hidden="1">
              <a:extLst>
                <a:ext uri="{63B3BB69-23CF-44E3-9099-C40C66FF867C}">
                  <a14:compatExt spid="_x0000_s4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123</xdr:row>
          <xdr:rowOff>57150</xdr:rowOff>
        </xdr:from>
        <xdr:to>
          <xdr:col>7</xdr:col>
          <xdr:colOff>866775</xdr:colOff>
          <xdr:row>123</xdr:row>
          <xdr:rowOff>276225</xdr:rowOff>
        </xdr:to>
        <xdr:sp macro="" textlink="">
          <xdr:nvSpPr>
            <xdr:cNvPr id="4165" name="Option Button 1093" hidden="1">
              <a:extLst>
                <a:ext uri="{63B3BB69-23CF-44E3-9099-C40C66FF867C}">
                  <a14:compatExt spid="_x0000_s4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123</xdr:row>
          <xdr:rowOff>47625</xdr:rowOff>
        </xdr:from>
        <xdr:to>
          <xdr:col>8</xdr:col>
          <xdr:colOff>885825</xdr:colOff>
          <xdr:row>123</xdr:row>
          <xdr:rowOff>266700</xdr:rowOff>
        </xdr:to>
        <xdr:sp macro="" textlink="">
          <xdr:nvSpPr>
            <xdr:cNvPr id="4166" name="Option Button 1094" hidden="1">
              <a:extLst>
                <a:ext uri="{63B3BB69-23CF-44E3-9099-C40C66FF867C}">
                  <a14:compatExt spid="_x0000_s4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123</xdr:row>
          <xdr:rowOff>47625</xdr:rowOff>
        </xdr:from>
        <xdr:to>
          <xdr:col>9</xdr:col>
          <xdr:colOff>866775</xdr:colOff>
          <xdr:row>123</xdr:row>
          <xdr:rowOff>266700</xdr:rowOff>
        </xdr:to>
        <xdr:sp macro="" textlink="">
          <xdr:nvSpPr>
            <xdr:cNvPr id="4167" name="Option Button 1095" hidden="1">
              <a:extLst>
                <a:ext uri="{63B3BB69-23CF-44E3-9099-C40C66FF867C}">
                  <a14:compatExt spid="_x0000_s4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123</xdr:row>
          <xdr:rowOff>0</xdr:rowOff>
        </xdr:from>
        <xdr:to>
          <xdr:col>9</xdr:col>
          <xdr:colOff>1123950</xdr:colOff>
          <xdr:row>123</xdr:row>
          <xdr:rowOff>304800</xdr:rowOff>
        </xdr:to>
        <xdr:sp macro="" textlink="">
          <xdr:nvSpPr>
            <xdr:cNvPr id="4168" name="Group Box 1096" hidden="1">
              <a:extLst>
                <a:ext uri="{63B3BB69-23CF-44E3-9099-C40C66FF867C}">
                  <a14:compatExt spid="_x0000_s4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124</xdr:row>
          <xdr:rowOff>66675</xdr:rowOff>
        </xdr:from>
        <xdr:to>
          <xdr:col>7</xdr:col>
          <xdr:colOff>866775</xdr:colOff>
          <xdr:row>124</xdr:row>
          <xdr:rowOff>295275</xdr:rowOff>
        </xdr:to>
        <xdr:sp macro="" textlink="">
          <xdr:nvSpPr>
            <xdr:cNvPr id="4169" name="Option Button 1097" hidden="1">
              <a:extLst>
                <a:ext uri="{63B3BB69-23CF-44E3-9099-C40C66FF867C}">
                  <a14:compatExt spid="_x0000_s4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124</xdr:row>
          <xdr:rowOff>57150</xdr:rowOff>
        </xdr:from>
        <xdr:to>
          <xdr:col>8</xdr:col>
          <xdr:colOff>885825</xdr:colOff>
          <xdr:row>124</xdr:row>
          <xdr:rowOff>276225</xdr:rowOff>
        </xdr:to>
        <xdr:sp macro="" textlink="">
          <xdr:nvSpPr>
            <xdr:cNvPr id="4170" name="Option Button 1098" hidden="1">
              <a:extLst>
                <a:ext uri="{63B3BB69-23CF-44E3-9099-C40C66FF867C}">
                  <a14:compatExt spid="_x0000_s4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124</xdr:row>
          <xdr:rowOff>57150</xdr:rowOff>
        </xdr:from>
        <xdr:to>
          <xdr:col>9</xdr:col>
          <xdr:colOff>866775</xdr:colOff>
          <xdr:row>124</xdr:row>
          <xdr:rowOff>276225</xdr:rowOff>
        </xdr:to>
        <xdr:sp macro="" textlink="">
          <xdr:nvSpPr>
            <xdr:cNvPr id="4171" name="Option Button 1099" hidden="1">
              <a:extLst>
                <a:ext uri="{63B3BB69-23CF-44E3-9099-C40C66FF867C}">
                  <a14:compatExt spid="_x0000_s4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124</xdr:row>
          <xdr:rowOff>9525</xdr:rowOff>
        </xdr:from>
        <xdr:to>
          <xdr:col>9</xdr:col>
          <xdr:colOff>1123950</xdr:colOff>
          <xdr:row>124</xdr:row>
          <xdr:rowOff>314325</xdr:rowOff>
        </xdr:to>
        <xdr:sp macro="" textlink="">
          <xdr:nvSpPr>
            <xdr:cNvPr id="4172" name="Group Box 1100" hidden="1">
              <a:extLst>
                <a:ext uri="{63B3BB69-23CF-44E3-9099-C40C66FF867C}">
                  <a14:compatExt spid="_x0000_s4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125</xdr:row>
          <xdr:rowOff>66675</xdr:rowOff>
        </xdr:from>
        <xdr:to>
          <xdr:col>7</xdr:col>
          <xdr:colOff>866775</xdr:colOff>
          <xdr:row>125</xdr:row>
          <xdr:rowOff>295275</xdr:rowOff>
        </xdr:to>
        <xdr:sp macro="" textlink="">
          <xdr:nvSpPr>
            <xdr:cNvPr id="4173" name="Option Button 1101" hidden="1">
              <a:extLst>
                <a:ext uri="{63B3BB69-23CF-44E3-9099-C40C66FF867C}">
                  <a14:compatExt spid="_x0000_s4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125</xdr:row>
          <xdr:rowOff>57150</xdr:rowOff>
        </xdr:from>
        <xdr:to>
          <xdr:col>8</xdr:col>
          <xdr:colOff>885825</xdr:colOff>
          <xdr:row>125</xdr:row>
          <xdr:rowOff>276225</xdr:rowOff>
        </xdr:to>
        <xdr:sp macro="" textlink="">
          <xdr:nvSpPr>
            <xdr:cNvPr id="4174" name="Option Button 1102" hidden="1">
              <a:extLst>
                <a:ext uri="{63B3BB69-23CF-44E3-9099-C40C66FF867C}">
                  <a14:compatExt spid="_x0000_s4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125</xdr:row>
          <xdr:rowOff>57150</xdr:rowOff>
        </xdr:from>
        <xdr:to>
          <xdr:col>9</xdr:col>
          <xdr:colOff>866775</xdr:colOff>
          <xdr:row>125</xdr:row>
          <xdr:rowOff>276225</xdr:rowOff>
        </xdr:to>
        <xdr:sp macro="" textlink="">
          <xdr:nvSpPr>
            <xdr:cNvPr id="4175" name="Option Button 1103" hidden="1">
              <a:extLst>
                <a:ext uri="{63B3BB69-23CF-44E3-9099-C40C66FF867C}">
                  <a14:compatExt spid="_x0000_s4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125</xdr:row>
          <xdr:rowOff>9525</xdr:rowOff>
        </xdr:from>
        <xdr:to>
          <xdr:col>9</xdr:col>
          <xdr:colOff>1123950</xdr:colOff>
          <xdr:row>125</xdr:row>
          <xdr:rowOff>314325</xdr:rowOff>
        </xdr:to>
        <xdr:sp macro="" textlink="">
          <xdr:nvSpPr>
            <xdr:cNvPr id="4176" name="Group Box 1104" hidden="1">
              <a:extLst>
                <a:ext uri="{63B3BB69-23CF-44E3-9099-C40C66FF867C}">
                  <a14:compatExt spid="_x0000_s4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126</xdr:row>
          <xdr:rowOff>66675</xdr:rowOff>
        </xdr:from>
        <xdr:to>
          <xdr:col>7</xdr:col>
          <xdr:colOff>866775</xdr:colOff>
          <xdr:row>126</xdr:row>
          <xdr:rowOff>295275</xdr:rowOff>
        </xdr:to>
        <xdr:sp macro="" textlink="">
          <xdr:nvSpPr>
            <xdr:cNvPr id="4177" name="Option Button 1105" hidden="1">
              <a:extLst>
                <a:ext uri="{63B3BB69-23CF-44E3-9099-C40C66FF867C}">
                  <a14:compatExt spid="_x0000_s4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126</xdr:row>
          <xdr:rowOff>57150</xdr:rowOff>
        </xdr:from>
        <xdr:to>
          <xdr:col>8</xdr:col>
          <xdr:colOff>885825</xdr:colOff>
          <xdr:row>126</xdr:row>
          <xdr:rowOff>276225</xdr:rowOff>
        </xdr:to>
        <xdr:sp macro="" textlink="">
          <xdr:nvSpPr>
            <xdr:cNvPr id="4178" name="Option Button 1106" hidden="1">
              <a:extLst>
                <a:ext uri="{63B3BB69-23CF-44E3-9099-C40C66FF867C}">
                  <a14:compatExt spid="_x0000_s4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126</xdr:row>
          <xdr:rowOff>57150</xdr:rowOff>
        </xdr:from>
        <xdr:to>
          <xdr:col>9</xdr:col>
          <xdr:colOff>866775</xdr:colOff>
          <xdr:row>126</xdr:row>
          <xdr:rowOff>276225</xdr:rowOff>
        </xdr:to>
        <xdr:sp macro="" textlink="">
          <xdr:nvSpPr>
            <xdr:cNvPr id="4179" name="Option Button 1107" hidden="1">
              <a:extLst>
                <a:ext uri="{63B3BB69-23CF-44E3-9099-C40C66FF867C}">
                  <a14:compatExt spid="_x0000_s4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126</xdr:row>
          <xdr:rowOff>9525</xdr:rowOff>
        </xdr:from>
        <xdr:to>
          <xdr:col>9</xdr:col>
          <xdr:colOff>1123950</xdr:colOff>
          <xdr:row>126</xdr:row>
          <xdr:rowOff>314325</xdr:rowOff>
        </xdr:to>
        <xdr:sp macro="" textlink="">
          <xdr:nvSpPr>
            <xdr:cNvPr id="4180" name="Group Box 1108" hidden="1">
              <a:extLst>
                <a:ext uri="{63B3BB69-23CF-44E3-9099-C40C66FF867C}">
                  <a14:compatExt spid="_x0000_s4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127</xdr:row>
          <xdr:rowOff>66675</xdr:rowOff>
        </xdr:from>
        <xdr:to>
          <xdr:col>7</xdr:col>
          <xdr:colOff>866775</xdr:colOff>
          <xdr:row>127</xdr:row>
          <xdr:rowOff>295275</xdr:rowOff>
        </xdr:to>
        <xdr:sp macro="" textlink="">
          <xdr:nvSpPr>
            <xdr:cNvPr id="4181" name="Option Button 1109" hidden="1">
              <a:extLst>
                <a:ext uri="{63B3BB69-23CF-44E3-9099-C40C66FF867C}">
                  <a14:compatExt spid="_x0000_s4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127</xdr:row>
          <xdr:rowOff>57150</xdr:rowOff>
        </xdr:from>
        <xdr:to>
          <xdr:col>8</xdr:col>
          <xdr:colOff>885825</xdr:colOff>
          <xdr:row>127</xdr:row>
          <xdr:rowOff>276225</xdr:rowOff>
        </xdr:to>
        <xdr:sp macro="" textlink="">
          <xdr:nvSpPr>
            <xdr:cNvPr id="4182" name="Option Button 1110" hidden="1">
              <a:extLst>
                <a:ext uri="{63B3BB69-23CF-44E3-9099-C40C66FF867C}">
                  <a14:compatExt spid="_x0000_s4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127</xdr:row>
          <xdr:rowOff>57150</xdr:rowOff>
        </xdr:from>
        <xdr:to>
          <xdr:col>9</xdr:col>
          <xdr:colOff>866775</xdr:colOff>
          <xdr:row>127</xdr:row>
          <xdr:rowOff>276225</xdr:rowOff>
        </xdr:to>
        <xdr:sp macro="" textlink="">
          <xdr:nvSpPr>
            <xdr:cNvPr id="4183" name="Option Button 1111" hidden="1">
              <a:extLst>
                <a:ext uri="{63B3BB69-23CF-44E3-9099-C40C66FF867C}">
                  <a14:compatExt spid="_x0000_s4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127</xdr:row>
          <xdr:rowOff>9525</xdr:rowOff>
        </xdr:from>
        <xdr:to>
          <xdr:col>9</xdr:col>
          <xdr:colOff>1123950</xdr:colOff>
          <xdr:row>127</xdr:row>
          <xdr:rowOff>314325</xdr:rowOff>
        </xdr:to>
        <xdr:sp macro="" textlink="">
          <xdr:nvSpPr>
            <xdr:cNvPr id="4184" name="Group Box 1112" hidden="1">
              <a:extLst>
                <a:ext uri="{63B3BB69-23CF-44E3-9099-C40C66FF867C}">
                  <a14:compatExt spid="_x0000_s4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128</xdr:row>
          <xdr:rowOff>66675</xdr:rowOff>
        </xdr:from>
        <xdr:to>
          <xdr:col>7</xdr:col>
          <xdr:colOff>866775</xdr:colOff>
          <xdr:row>128</xdr:row>
          <xdr:rowOff>295275</xdr:rowOff>
        </xdr:to>
        <xdr:sp macro="" textlink="">
          <xdr:nvSpPr>
            <xdr:cNvPr id="4185" name="Option Button 1113" hidden="1">
              <a:extLst>
                <a:ext uri="{63B3BB69-23CF-44E3-9099-C40C66FF867C}">
                  <a14:compatExt spid="_x0000_s4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128</xdr:row>
          <xdr:rowOff>57150</xdr:rowOff>
        </xdr:from>
        <xdr:to>
          <xdr:col>8</xdr:col>
          <xdr:colOff>885825</xdr:colOff>
          <xdr:row>128</xdr:row>
          <xdr:rowOff>276225</xdr:rowOff>
        </xdr:to>
        <xdr:sp macro="" textlink="">
          <xdr:nvSpPr>
            <xdr:cNvPr id="4186" name="Option Button 1114" hidden="1">
              <a:extLst>
                <a:ext uri="{63B3BB69-23CF-44E3-9099-C40C66FF867C}">
                  <a14:compatExt spid="_x0000_s4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128</xdr:row>
          <xdr:rowOff>57150</xdr:rowOff>
        </xdr:from>
        <xdr:to>
          <xdr:col>9</xdr:col>
          <xdr:colOff>866775</xdr:colOff>
          <xdr:row>128</xdr:row>
          <xdr:rowOff>276225</xdr:rowOff>
        </xdr:to>
        <xdr:sp macro="" textlink="">
          <xdr:nvSpPr>
            <xdr:cNvPr id="4187" name="Option Button 1115" hidden="1">
              <a:extLst>
                <a:ext uri="{63B3BB69-23CF-44E3-9099-C40C66FF867C}">
                  <a14:compatExt spid="_x0000_s4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128</xdr:row>
          <xdr:rowOff>9525</xdr:rowOff>
        </xdr:from>
        <xdr:to>
          <xdr:col>9</xdr:col>
          <xdr:colOff>1123950</xdr:colOff>
          <xdr:row>128</xdr:row>
          <xdr:rowOff>314325</xdr:rowOff>
        </xdr:to>
        <xdr:sp macro="" textlink="">
          <xdr:nvSpPr>
            <xdr:cNvPr id="4188" name="Group Box 1116" hidden="1">
              <a:extLst>
                <a:ext uri="{63B3BB69-23CF-44E3-9099-C40C66FF867C}">
                  <a14:compatExt spid="_x0000_s4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130</xdr:row>
          <xdr:rowOff>66675</xdr:rowOff>
        </xdr:from>
        <xdr:to>
          <xdr:col>7</xdr:col>
          <xdr:colOff>866775</xdr:colOff>
          <xdr:row>130</xdr:row>
          <xdr:rowOff>295275</xdr:rowOff>
        </xdr:to>
        <xdr:sp macro="" textlink="">
          <xdr:nvSpPr>
            <xdr:cNvPr id="4189" name="Option Button 1117" hidden="1">
              <a:extLst>
                <a:ext uri="{63B3BB69-23CF-44E3-9099-C40C66FF867C}">
                  <a14:compatExt spid="_x0000_s4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130</xdr:row>
          <xdr:rowOff>57150</xdr:rowOff>
        </xdr:from>
        <xdr:to>
          <xdr:col>8</xdr:col>
          <xdr:colOff>885825</xdr:colOff>
          <xdr:row>130</xdr:row>
          <xdr:rowOff>276225</xdr:rowOff>
        </xdr:to>
        <xdr:sp macro="" textlink="">
          <xdr:nvSpPr>
            <xdr:cNvPr id="4190" name="Option Button 1118" hidden="1">
              <a:extLst>
                <a:ext uri="{63B3BB69-23CF-44E3-9099-C40C66FF867C}">
                  <a14:compatExt spid="_x0000_s4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130</xdr:row>
          <xdr:rowOff>57150</xdr:rowOff>
        </xdr:from>
        <xdr:to>
          <xdr:col>9</xdr:col>
          <xdr:colOff>866775</xdr:colOff>
          <xdr:row>130</xdr:row>
          <xdr:rowOff>276225</xdr:rowOff>
        </xdr:to>
        <xdr:sp macro="" textlink="">
          <xdr:nvSpPr>
            <xdr:cNvPr id="4191" name="Option Button 1119" hidden="1">
              <a:extLst>
                <a:ext uri="{63B3BB69-23CF-44E3-9099-C40C66FF867C}">
                  <a14:compatExt spid="_x0000_s4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130</xdr:row>
          <xdr:rowOff>9525</xdr:rowOff>
        </xdr:from>
        <xdr:to>
          <xdr:col>9</xdr:col>
          <xdr:colOff>1123950</xdr:colOff>
          <xdr:row>130</xdr:row>
          <xdr:rowOff>314325</xdr:rowOff>
        </xdr:to>
        <xdr:sp macro="" textlink="">
          <xdr:nvSpPr>
            <xdr:cNvPr id="4192" name="Group Box 1120" hidden="1">
              <a:extLst>
                <a:ext uri="{63B3BB69-23CF-44E3-9099-C40C66FF867C}">
                  <a14:compatExt spid="_x0000_s4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132</xdr:row>
          <xdr:rowOff>66675</xdr:rowOff>
        </xdr:from>
        <xdr:to>
          <xdr:col>7</xdr:col>
          <xdr:colOff>866775</xdr:colOff>
          <xdr:row>132</xdr:row>
          <xdr:rowOff>295275</xdr:rowOff>
        </xdr:to>
        <xdr:sp macro="" textlink="">
          <xdr:nvSpPr>
            <xdr:cNvPr id="4193" name="Option Button 1121" hidden="1">
              <a:extLst>
                <a:ext uri="{63B3BB69-23CF-44E3-9099-C40C66FF867C}">
                  <a14:compatExt spid="_x0000_s4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132</xdr:row>
          <xdr:rowOff>57150</xdr:rowOff>
        </xdr:from>
        <xdr:to>
          <xdr:col>8</xdr:col>
          <xdr:colOff>885825</xdr:colOff>
          <xdr:row>132</xdr:row>
          <xdr:rowOff>276225</xdr:rowOff>
        </xdr:to>
        <xdr:sp macro="" textlink="">
          <xdr:nvSpPr>
            <xdr:cNvPr id="4194" name="Option Button 1122" hidden="1">
              <a:extLst>
                <a:ext uri="{63B3BB69-23CF-44E3-9099-C40C66FF867C}">
                  <a14:compatExt spid="_x0000_s4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132</xdr:row>
          <xdr:rowOff>57150</xdr:rowOff>
        </xdr:from>
        <xdr:to>
          <xdr:col>9</xdr:col>
          <xdr:colOff>866775</xdr:colOff>
          <xdr:row>132</xdr:row>
          <xdr:rowOff>276225</xdr:rowOff>
        </xdr:to>
        <xdr:sp macro="" textlink="">
          <xdr:nvSpPr>
            <xdr:cNvPr id="4195" name="Option Button 1123" hidden="1">
              <a:extLst>
                <a:ext uri="{63B3BB69-23CF-44E3-9099-C40C66FF867C}">
                  <a14:compatExt spid="_x0000_s4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132</xdr:row>
          <xdr:rowOff>9525</xdr:rowOff>
        </xdr:from>
        <xdr:to>
          <xdr:col>9</xdr:col>
          <xdr:colOff>1123950</xdr:colOff>
          <xdr:row>132</xdr:row>
          <xdr:rowOff>314325</xdr:rowOff>
        </xdr:to>
        <xdr:sp macro="" textlink="">
          <xdr:nvSpPr>
            <xdr:cNvPr id="4196" name="Group Box 1124" hidden="1">
              <a:extLst>
                <a:ext uri="{63B3BB69-23CF-44E3-9099-C40C66FF867C}">
                  <a14:compatExt spid="_x0000_s4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129</xdr:row>
          <xdr:rowOff>66675</xdr:rowOff>
        </xdr:from>
        <xdr:to>
          <xdr:col>7</xdr:col>
          <xdr:colOff>866775</xdr:colOff>
          <xdr:row>129</xdr:row>
          <xdr:rowOff>295275</xdr:rowOff>
        </xdr:to>
        <xdr:sp macro="" textlink="">
          <xdr:nvSpPr>
            <xdr:cNvPr id="4197" name="Option Button 1125" hidden="1">
              <a:extLst>
                <a:ext uri="{63B3BB69-23CF-44E3-9099-C40C66FF867C}">
                  <a14:compatExt spid="_x0000_s4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129</xdr:row>
          <xdr:rowOff>57150</xdr:rowOff>
        </xdr:from>
        <xdr:to>
          <xdr:col>8</xdr:col>
          <xdr:colOff>885825</xdr:colOff>
          <xdr:row>129</xdr:row>
          <xdr:rowOff>276225</xdr:rowOff>
        </xdr:to>
        <xdr:sp macro="" textlink="">
          <xdr:nvSpPr>
            <xdr:cNvPr id="4198" name="Option Button 1126" hidden="1">
              <a:extLst>
                <a:ext uri="{63B3BB69-23CF-44E3-9099-C40C66FF867C}">
                  <a14:compatExt spid="_x0000_s4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129</xdr:row>
          <xdr:rowOff>57150</xdr:rowOff>
        </xdr:from>
        <xdr:to>
          <xdr:col>9</xdr:col>
          <xdr:colOff>866775</xdr:colOff>
          <xdr:row>129</xdr:row>
          <xdr:rowOff>276225</xdr:rowOff>
        </xdr:to>
        <xdr:sp macro="" textlink="">
          <xdr:nvSpPr>
            <xdr:cNvPr id="4199" name="Option Button 1127" hidden="1">
              <a:extLst>
                <a:ext uri="{63B3BB69-23CF-44E3-9099-C40C66FF867C}">
                  <a14:compatExt spid="_x0000_s4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129</xdr:row>
          <xdr:rowOff>9525</xdr:rowOff>
        </xdr:from>
        <xdr:to>
          <xdr:col>9</xdr:col>
          <xdr:colOff>1123950</xdr:colOff>
          <xdr:row>129</xdr:row>
          <xdr:rowOff>314325</xdr:rowOff>
        </xdr:to>
        <xdr:sp macro="" textlink="">
          <xdr:nvSpPr>
            <xdr:cNvPr id="4200" name="Group Box 1128" hidden="1">
              <a:extLst>
                <a:ext uri="{63B3BB69-23CF-44E3-9099-C40C66FF867C}">
                  <a14:compatExt spid="_x0000_s4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131</xdr:row>
          <xdr:rowOff>57150</xdr:rowOff>
        </xdr:from>
        <xdr:to>
          <xdr:col>7</xdr:col>
          <xdr:colOff>866775</xdr:colOff>
          <xdr:row>131</xdr:row>
          <xdr:rowOff>276225</xdr:rowOff>
        </xdr:to>
        <xdr:sp macro="" textlink="">
          <xdr:nvSpPr>
            <xdr:cNvPr id="4201" name="Option Button 1129" hidden="1">
              <a:extLst>
                <a:ext uri="{63B3BB69-23CF-44E3-9099-C40C66FF867C}">
                  <a14:compatExt spid="_x0000_s4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131</xdr:row>
          <xdr:rowOff>47625</xdr:rowOff>
        </xdr:from>
        <xdr:to>
          <xdr:col>8</xdr:col>
          <xdr:colOff>885825</xdr:colOff>
          <xdr:row>131</xdr:row>
          <xdr:rowOff>266700</xdr:rowOff>
        </xdr:to>
        <xdr:sp macro="" textlink="">
          <xdr:nvSpPr>
            <xdr:cNvPr id="4202" name="Option Button 1130" hidden="1">
              <a:extLst>
                <a:ext uri="{63B3BB69-23CF-44E3-9099-C40C66FF867C}">
                  <a14:compatExt spid="_x0000_s4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131</xdr:row>
          <xdr:rowOff>47625</xdr:rowOff>
        </xdr:from>
        <xdr:to>
          <xdr:col>9</xdr:col>
          <xdr:colOff>866775</xdr:colOff>
          <xdr:row>131</xdr:row>
          <xdr:rowOff>266700</xdr:rowOff>
        </xdr:to>
        <xdr:sp macro="" textlink="">
          <xdr:nvSpPr>
            <xdr:cNvPr id="4203" name="Option Button 1131" hidden="1">
              <a:extLst>
                <a:ext uri="{63B3BB69-23CF-44E3-9099-C40C66FF867C}">
                  <a14:compatExt spid="_x0000_s4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131</xdr:row>
          <xdr:rowOff>0</xdr:rowOff>
        </xdr:from>
        <xdr:to>
          <xdr:col>9</xdr:col>
          <xdr:colOff>1123950</xdr:colOff>
          <xdr:row>131</xdr:row>
          <xdr:rowOff>304800</xdr:rowOff>
        </xdr:to>
        <xdr:sp macro="" textlink="">
          <xdr:nvSpPr>
            <xdr:cNvPr id="4204" name="Group Box 1132" hidden="1">
              <a:extLst>
                <a:ext uri="{63B3BB69-23CF-44E3-9099-C40C66FF867C}">
                  <a14:compatExt spid="_x0000_s4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111</xdr:row>
          <xdr:rowOff>57150</xdr:rowOff>
        </xdr:from>
        <xdr:to>
          <xdr:col>7</xdr:col>
          <xdr:colOff>866775</xdr:colOff>
          <xdr:row>111</xdr:row>
          <xdr:rowOff>276225</xdr:rowOff>
        </xdr:to>
        <xdr:sp macro="" textlink="">
          <xdr:nvSpPr>
            <xdr:cNvPr id="4207" name="Option Button 1135" hidden="1">
              <a:extLst>
                <a:ext uri="{63B3BB69-23CF-44E3-9099-C40C66FF867C}">
                  <a14:compatExt spid="_x0000_s4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111</xdr:row>
          <xdr:rowOff>47625</xdr:rowOff>
        </xdr:from>
        <xdr:to>
          <xdr:col>8</xdr:col>
          <xdr:colOff>885825</xdr:colOff>
          <xdr:row>111</xdr:row>
          <xdr:rowOff>266700</xdr:rowOff>
        </xdr:to>
        <xdr:sp macro="" textlink="">
          <xdr:nvSpPr>
            <xdr:cNvPr id="4208" name="Option Button 1136" hidden="1">
              <a:extLst>
                <a:ext uri="{63B3BB69-23CF-44E3-9099-C40C66FF867C}">
                  <a14:compatExt spid="_x0000_s4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111</xdr:row>
          <xdr:rowOff>47625</xdr:rowOff>
        </xdr:from>
        <xdr:to>
          <xdr:col>9</xdr:col>
          <xdr:colOff>866775</xdr:colOff>
          <xdr:row>111</xdr:row>
          <xdr:rowOff>266700</xdr:rowOff>
        </xdr:to>
        <xdr:sp macro="" textlink="">
          <xdr:nvSpPr>
            <xdr:cNvPr id="4209" name="Option Button 1137" hidden="1">
              <a:extLst>
                <a:ext uri="{63B3BB69-23CF-44E3-9099-C40C66FF867C}">
                  <a14:compatExt spid="_x0000_s4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0</xdr:rowOff>
        </xdr:from>
        <xdr:to>
          <xdr:col>9</xdr:col>
          <xdr:colOff>1123950</xdr:colOff>
          <xdr:row>111</xdr:row>
          <xdr:rowOff>304800</xdr:rowOff>
        </xdr:to>
        <xdr:sp macro="" textlink="">
          <xdr:nvSpPr>
            <xdr:cNvPr id="4210" name="Group Box 1138" hidden="1">
              <a:extLst>
                <a:ext uri="{63B3BB69-23CF-44E3-9099-C40C66FF867C}">
                  <a14:compatExt spid="_x0000_s4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112</xdr:row>
          <xdr:rowOff>66675</xdr:rowOff>
        </xdr:from>
        <xdr:to>
          <xdr:col>7</xdr:col>
          <xdr:colOff>866775</xdr:colOff>
          <xdr:row>112</xdr:row>
          <xdr:rowOff>295275</xdr:rowOff>
        </xdr:to>
        <xdr:sp macro="" textlink="">
          <xdr:nvSpPr>
            <xdr:cNvPr id="4211" name="Option Button 1139" hidden="1">
              <a:extLst>
                <a:ext uri="{63B3BB69-23CF-44E3-9099-C40C66FF867C}">
                  <a14:compatExt spid="_x0000_s4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112</xdr:row>
          <xdr:rowOff>57150</xdr:rowOff>
        </xdr:from>
        <xdr:to>
          <xdr:col>8</xdr:col>
          <xdr:colOff>885825</xdr:colOff>
          <xdr:row>112</xdr:row>
          <xdr:rowOff>276225</xdr:rowOff>
        </xdr:to>
        <xdr:sp macro="" textlink="">
          <xdr:nvSpPr>
            <xdr:cNvPr id="4212" name="Option Button 1140" hidden="1">
              <a:extLst>
                <a:ext uri="{63B3BB69-23CF-44E3-9099-C40C66FF867C}">
                  <a14:compatExt spid="_x0000_s4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112</xdr:row>
          <xdr:rowOff>57150</xdr:rowOff>
        </xdr:from>
        <xdr:to>
          <xdr:col>9</xdr:col>
          <xdr:colOff>866775</xdr:colOff>
          <xdr:row>112</xdr:row>
          <xdr:rowOff>276225</xdr:rowOff>
        </xdr:to>
        <xdr:sp macro="" textlink="">
          <xdr:nvSpPr>
            <xdr:cNvPr id="4213" name="Option Button 1141" hidden="1">
              <a:extLst>
                <a:ext uri="{63B3BB69-23CF-44E3-9099-C40C66FF867C}">
                  <a14:compatExt spid="_x0000_s4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9525</xdr:rowOff>
        </xdr:from>
        <xdr:to>
          <xdr:col>9</xdr:col>
          <xdr:colOff>1123950</xdr:colOff>
          <xdr:row>112</xdr:row>
          <xdr:rowOff>314325</xdr:rowOff>
        </xdr:to>
        <xdr:sp macro="" textlink="">
          <xdr:nvSpPr>
            <xdr:cNvPr id="4214" name="Group Box 1142" hidden="1">
              <a:extLst>
                <a:ext uri="{63B3BB69-23CF-44E3-9099-C40C66FF867C}">
                  <a14:compatExt spid="_x0000_s4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113</xdr:row>
          <xdr:rowOff>66675</xdr:rowOff>
        </xdr:from>
        <xdr:to>
          <xdr:col>7</xdr:col>
          <xdr:colOff>866775</xdr:colOff>
          <xdr:row>113</xdr:row>
          <xdr:rowOff>295275</xdr:rowOff>
        </xdr:to>
        <xdr:sp macro="" textlink="">
          <xdr:nvSpPr>
            <xdr:cNvPr id="4215" name="Option Button 1143" hidden="1">
              <a:extLst>
                <a:ext uri="{63B3BB69-23CF-44E3-9099-C40C66FF867C}">
                  <a14:compatExt spid="_x0000_s4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113</xdr:row>
          <xdr:rowOff>57150</xdr:rowOff>
        </xdr:from>
        <xdr:to>
          <xdr:col>8</xdr:col>
          <xdr:colOff>885825</xdr:colOff>
          <xdr:row>113</xdr:row>
          <xdr:rowOff>276225</xdr:rowOff>
        </xdr:to>
        <xdr:sp macro="" textlink="">
          <xdr:nvSpPr>
            <xdr:cNvPr id="4216" name="Option Button 1144" hidden="1">
              <a:extLst>
                <a:ext uri="{63B3BB69-23CF-44E3-9099-C40C66FF867C}">
                  <a14:compatExt spid="_x0000_s4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113</xdr:row>
          <xdr:rowOff>57150</xdr:rowOff>
        </xdr:from>
        <xdr:to>
          <xdr:col>9</xdr:col>
          <xdr:colOff>866775</xdr:colOff>
          <xdr:row>113</xdr:row>
          <xdr:rowOff>276225</xdr:rowOff>
        </xdr:to>
        <xdr:sp macro="" textlink="">
          <xdr:nvSpPr>
            <xdr:cNvPr id="4217" name="Option Button 1145" hidden="1">
              <a:extLst>
                <a:ext uri="{63B3BB69-23CF-44E3-9099-C40C66FF867C}">
                  <a14:compatExt spid="_x0000_s4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113</xdr:row>
          <xdr:rowOff>9525</xdr:rowOff>
        </xdr:from>
        <xdr:to>
          <xdr:col>9</xdr:col>
          <xdr:colOff>1123950</xdr:colOff>
          <xdr:row>113</xdr:row>
          <xdr:rowOff>314325</xdr:rowOff>
        </xdr:to>
        <xdr:sp macro="" textlink="">
          <xdr:nvSpPr>
            <xdr:cNvPr id="4218" name="Group Box 1146" hidden="1">
              <a:extLst>
                <a:ext uri="{63B3BB69-23CF-44E3-9099-C40C66FF867C}">
                  <a14:compatExt spid="_x0000_s4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114</xdr:row>
          <xdr:rowOff>66675</xdr:rowOff>
        </xdr:from>
        <xdr:to>
          <xdr:col>7</xdr:col>
          <xdr:colOff>866775</xdr:colOff>
          <xdr:row>114</xdr:row>
          <xdr:rowOff>295275</xdr:rowOff>
        </xdr:to>
        <xdr:sp macro="" textlink="">
          <xdr:nvSpPr>
            <xdr:cNvPr id="4219" name="Option Button 1147" hidden="1">
              <a:extLst>
                <a:ext uri="{63B3BB69-23CF-44E3-9099-C40C66FF867C}">
                  <a14:compatExt spid="_x0000_s4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114</xdr:row>
          <xdr:rowOff>57150</xdr:rowOff>
        </xdr:from>
        <xdr:to>
          <xdr:col>8</xdr:col>
          <xdr:colOff>885825</xdr:colOff>
          <xdr:row>114</xdr:row>
          <xdr:rowOff>276225</xdr:rowOff>
        </xdr:to>
        <xdr:sp macro="" textlink="">
          <xdr:nvSpPr>
            <xdr:cNvPr id="4220" name="Option Button 1148" hidden="1">
              <a:extLst>
                <a:ext uri="{63B3BB69-23CF-44E3-9099-C40C66FF867C}">
                  <a14:compatExt spid="_x0000_s4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114</xdr:row>
          <xdr:rowOff>57150</xdr:rowOff>
        </xdr:from>
        <xdr:to>
          <xdr:col>9</xdr:col>
          <xdr:colOff>866775</xdr:colOff>
          <xdr:row>114</xdr:row>
          <xdr:rowOff>276225</xdr:rowOff>
        </xdr:to>
        <xdr:sp macro="" textlink="">
          <xdr:nvSpPr>
            <xdr:cNvPr id="4221" name="Option Button 1149" hidden="1">
              <a:extLst>
                <a:ext uri="{63B3BB69-23CF-44E3-9099-C40C66FF867C}">
                  <a14:compatExt spid="_x0000_s4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9525</xdr:rowOff>
        </xdr:from>
        <xdr:to>
          <xdr:col>9</xdr:col>
          <xdr:colOff>1123950</xdr:colOff>
          <xdr:row>114</xdr:row>
          <xdr:rowOff>314325</xdr:rowOff>
        </xdr:to>
        <xdr:sp macro="" textlink="">
          <xdr:nvSpPr>
            <xdr:cNvPr id="4222" name="Group Box 1150" hidden="1">
              <a:extLst>
                <a:ext uri="{63B3BB69-23CF-44E3-9099-C40C66FF867C}">
                  <a14:compatExt spid="_x0000_s4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115</xdr:row>
          <xdr:rowOff>66675</xdr:rowOff>
        </xdr:from>
        <xdr:to>
          <xdr:col>7</xdr:col>
          <xdr:colOff>866775</xdr:colOff>
          <xdr:row>115</xdr:row>
          <xdr:rowOff>295275</xdr:rowOff>
        </xdr:to>
        <xdr:sp macro="" textlink="">
          <xdr:nvSpPr>
            <xdr:cNvPr id="4223" name="Option Button 1151" hidden="1">
              <a:extLst>
                <a:ext uri="{63B3BB69-23CF-44E3-9099-C40C66FF867C}">
                  <a14:compatExt spid="_x0000_s4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115</xdr:row>
          <xdr:rowOff>57150</xdr:rowOff>
        </xdr:from>
        <xdr:to>
          <xdr:col>8</xdr:col>
          <xdr:colOff>885825</xdr:colOff>
          <xdr:row>115</xdr:row>
          <xdr:rowOff>276225</xdr:rowOff>
        </xdr:to>
        <xdr:sp macro="" textlink="">
          <xdr:nvSpPr>
            <xdr:cNvPr id="4224" name="Option Button 1152" hidden="1">
              <a:extLst>
                <a:ext uri="{63B3BB69-23CF-44E3-9099-C40C66FF867C}">
                  <a14:compatExt spid="_x0000_s4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115</xdr:row>
          <xdr:rowOff>57150</xdr:rowOff>
        </xdr:from>
        <xdr:to>
          <xdr:col>9</xdr:col>
          <xdr:colOff>866775</xdr:colOff>
          <xdr:row>115</xdr:row>
          <xdr:rowOff>276225</xdr:rowOff>
        </xdr:to>
        <xdr:sp macro="" textlink="">
          <xdr:nvSpPr>
            <xdr:cNvPr id="4225" name="Option Button 1153" hidden="1">
              <a:extLst>
                <a:ext uri="{63B3BB69-23CF-44E3-9099-C40C66FF867C}">
                  <a14:compatExt spid="_x0000_s4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115</xdr:row>
          <xdr:rowOff>9525</xdr:rowOff>
        </xdr:from>
        <xdr:to>
          <xdr:col>9</xdr:col>
          <xdr:colOff>1123950</xdr:colOff>
          <xdr:row>115</xdr:row>
          <xdr:rowOff>314325</xdr:rowOff>
        </xdr:to>
        <xdr:sp macro="" textlink="">
          <xdr:nvSpPr>
            <xdr:cNvPr id="4226" name="Group Box 1154" hidden="1">
              <a:extLst>
                <a:ext uri="{63B3BB69-23CF-44E3-9099-C40C66FF867C}">
                  <a14:compatExt spid="_x0000_s4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116</xdr:row>
          <xdr:rowOff>66675</xdr:rowOff>
        </xdr:from>
        <xdr:to>
          <xdr:col>7</xdr:col>
          <xdr:colOff>866775</xdr:colOff>
          <xdr:row>116</xdr:row>
          <xdr:rowOff>295275</xdr:rowOff>
        </xdr:to>
        <xdr:sp macro="" textlink="">
          <xdr:nvSpPr>
            <xdr:cNvPr id="4227" name="Option Button 1155" hidden="1">
              <a:extLst>
                <a:ext uri="{63B3BB69-23CF-44E3-9099-C40C66FF867C}">
                  <a14:compatExt spid="_x0000_s4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116</xdr:row>
          <xdr:rowOff>57150</xdr:rowOff>
        </xdr:from>
        <xdr:to>
          <xdr:col>8</xdr:col>
          <xdr:colOff>885825</xdr:colOff>
          <xdr:row>116</xdr:row>
          <xdr:rowOff>276225</xdr:rowOff>
        </xdr:to>
        <xdr:sp macro="" textlink="">
          <xdr:nvSpPr>
            <xdr:cNvPr id="4228" name="Option Button 1156" hidden="1">
              <a:extLst>
                <a:ext uri="{63B3BB69-23CF-44E3-9099-C40C66FF867C}">
                  <a14:compatExt spid="_x0000_s4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116</xdr:row>
          <xdr:rowOff>57150</xdr:rowOff>
        </xdr:from>
        <xdr:to>
          <xdr:col>9</xdr:col>
          <xdr:colOff>866775</xdr:colOff>
          <xdr:row>116</xdr:row>
          <xdr:rowOff>276225</xdr:rowOff>
        </xdr:to>
        <xdr:sp macro="" textlink="">
          <xdr:nvSpPr>
            <xdr:cNvPr id="4229" name="Option Button 1157" hidden="1">
              <a:extLst>
                <a:ext uri="{63B3BB69-23CF-44E3-9099-C40C66FF867C}">
                  <a14:compatExt spid="_x0000_s4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116</xdr:row>
          <xdr:rowOff>9525</xdr:rowOff>
        </xdr:from>
        <xdr:to>
          <xdr:col>9</xdr:col>
          <xdr:colOff>1123950</xdr:colOff>
          <xdr:row>116</xdr:row>
          <xdr:rowOff>314325</xdr:rowOff>
        </xdr:to>
        <xdr:sp macro="" textlink="">
          <xdr:nvSpPr>
            <xdr:cNvPr id="4230" name="Group Box 1158" hidden="1">
              <a:extLst>
                <a:ext uri="{63B3BB69-23CF-44E3-9099-C40C66FF867C}">
                  <a14:compatExt spid="_x0000_s4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118</xdr:row>
          <xdr:rowOff>66675</xdr:rowOff>
        </xdr:from>
        <xdr:to>
          <xdr:col>7</xdr:col>
          <xdr:colOff>866775</xdr:colOff>
          <xdr:row>118</xdr:row>
          <xdr:rowOff>295275</xdr:rowOff>
        </xdr:to>
        <xdr:sp macro="" textlink="">
          <xdr:nvSpPr>
            <xdr:cNvPr id="4231" name="Option Button 1159" hidden="1">
              <a:extLst>
                <a:ext uri="{63B3BB69-23CF-44E3-9099-C40C66FF867C}">
                  <a14:compatExt spid="_x0000_s4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118</xdr:row>
          <xdr:rowOff>57150</xdr:rowOff>
        </xdr:from>
        <xdr:to>
          <xdr:col>8</xdr:col>
          <xdr:colOff>885825</xdr:colOff>
          <xdr:row>118</xdr:row>
          <xdr:rowOff>276225</xdr:rowOff>
        </xdr:to>
        <xdr:sp macro="" textlink="">
          <xdr:nvSpPr>
            <xdr:cNvPr id="4232" name="Option Button 1160" hidden="1">
              <a:extLst>
                <a:ext uri="{63B3BB69-23CF-44E3-9099-C40C66FF867C}">
                  <a14:compatExt spid="_x0000_s4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118</xdr:row>
          <xdr:rowOff>57150</xdr:rowOff>
        </xdr:from>
        <xdr:to>
          <xdr:col>9</xdr:col>
          <xdr:colOff>866775</xdr:colOff>
          <xdr:row>118</xdr:row>
          <xdr:rowOff>276225</xdr:rowOff>
        </xdr:to>
        <xdr:sp macro="" textlink="">
          <xdr:nvSpPr>
            <xdr:cNvPr id="4233" name="Option Button 1161" hidden="1">
              <a:extLst>
                <a:ext uri="{63B3BB69-23CF-44E3-9099-C40C66FF867C}">
                  <a14:compatExt spid="_x0000_s4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118</xdr:row>
          <xdr:rowOff>9525</xdr:rowOff>
        </xdr:from>
        <xdr:to>
          <xdr:col>9</xdr:col>
          <xdr:colOff>1123950</xdr:colOff>
          <xdr:row>118</xdr:row>
          <xdr:rowOff>314325</xdr:rowOff>
        </xdr:to>
        <xdr:sp macro="" textlink="">
          <xdr:nvSpPr>
            <xdr:cNvPr id="4234" name="Group Box 1162" hidden="1">
              <a:extLst>
                <a:ext uri="{63B3BB69-23CF-44E3-9099-C40C66FF867C}">
                  <a14:compatExt spid="_x0000_s4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120</xdr:row>
          <xdr:rowOff>66675</xdr:rowOff>
        </xdr:from>
        <xdr:to>
          <xdr:col>7</xdr:col>
          <xdr:colOff>866775</xdr:colOff>
          <xdr:row>120</xdr:row>
          <xdr:rowOff>295275</xdr:rowOff>
        </xdr:to>
        <xdr:sp macro="" textlink="">
          <xdr:nvSpPr>
            <xdr:cNvPr id="4235" name="Option Button 1163" hidden="1">
              <a:extLst>
                <a:ext uri="{63B3BB69-23CF-44E3-9099-C40C66FF867C}">
                  <a14:compatExt spid="_x0000_s4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120</xdr:row>
          <xdr:rowOff>57150</xdr:rowOff>
        </xdr:from>
        <xdr:to>
          <xdr:col>8</xdr:col>
          <xdr:colOff>885825</xdr:colOff>
          <xdr:row>120</xdr:row>
          <xdr:rowOff>276225</xdr:rowOff>
        </xdr:to>
        <xdr:sp macro="" textlink="">
          <xdr:nvSpPr>
            <xdr:cNvPr id="4236" name="Option Button 1164" hidden="1">
              <a:extLst>
                <a:ext uri="{63B3BB69-23CF-44E3-9099-C40C66FF867C}">
                  <a14:compatExt spid="_x0000_s4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120</xdr:row>
          <xdr:rowOff>57150</xdr:rowOff>
        </xdr:from>
        <xdr:to>
          <xdr:col>9</xdr:col>
          <xdr:colOff>866775</xdr:colOff>
          <xdr:row>120</xdr:row>
          <xdr:rowOff>276225</xdr:rowOff>
        </xdr:to>
        <xdr:sp macro="" textlink="">
          <xdr:nvSpPr>
            <xdr:cNvPr id="4237" name="Option Button 1165" hidden="1">
              <a:extLst>
                <a:ext uri="{63B3BB69-23CF-44E3-9099-C40C66FF867C}">
                  <a14:compatExt spid="_x0000_s4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120</xdr:row>
          <xdr:rowOff>9525</xdr:rowOff>
        </xdr:from>
        <xdr:to>
          <xdr:col>9</xdr:col>
          <xdr:colOff>1123950</xdr:colOff>
          <xdr:row>120</xdr:row>
          <xdr:rowOff>314325</xdr:rowOff>
        </xdr:to>
        <xdr:sp macro="" textlink="">
          <xdr:nvSpPr>
            <xdr:cNvPr id="4238" name="Group Box 1166" hidden="1">
              <a:extLst>
                <a:ext uri="{63B3BB69-23CF-44E3-9099-C40C66FF867C}">
                  <a14:compatExt spid="_x0000_s4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117</xdr:row>
          <xdr:rowOff>66675</xdr:rowOff>
        </xdr:from>
        <xdr:to>
          <xdr:col>7</xdr:col>
          <xdr:colOff>866775</xdr:colOff>
          <xdr:row>117</xdr:row>
          <xdr:rowOff>295275</xdr:rowOff>
        </xdr:to>
        <xdr:sp macro="" textlink="">
          <xdr:nvSpPr>
            <xdr:cNvPr id="4239" name="Option Button 1167" hidden="1">
              <a:extLst>
                <a:ext uri="{63B3BB69-23CF-44E3-9099-C40C66FF867C}">
                  <a14:compatExt spid="_x0000_s4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117</xdr:row>
          <xdr:rowOff>57150</xdr:rowOff>
        </xdr:from>
        <xdr:to>
          <xdr:col>8</xdr:col>
          <xdr:colOff>885825</xdr:colOff>
          <xdr:row>117</xdr:row>
          <xdr:rowOff>276225</xdr:rowOff>
        </xdr:to>
        <xdr:sp macro="" textlink="">
          <xdr:nvSpPr>
            <xdr:cNvPr id="4240" name="Option Button 1168" hidden="1">
              <a:extLst>
                <a:ext uri="{63B3BB69-23CF-44E3-9099-C40C66FF867C}">
                  <a14:compatExt spid="_x0000_s4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117</xdr:row>
          <xdr:rowOff>57150</xdr:rowOff>
        </xdr:from>
        <xdr:to>
          <xdr:col>9</xdr:col>
          <xdr:colOff>866775</xdr:colOff>
          <xdr:row>117</xdr:row>
          <xdr:rowOff>276225</xdr:rowOff>
        </xdr:to>
        <xdr:sp macro="" textlink="">
          <xdr:nvSpPr>
            <xdr:cNvPr id="4241" name="Option Button 1169" hidden="1">
              <a:extLst>
                <a:ext uri="{63B3BB69-23CF-44E3-9099-C40C66FF867C}">
                  <a14:compatExt spid="_x0000_s4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117</xdr:row>
          <xdr:rowOff>9525</xdr:rowOff>
        </xdr:from>
        <xdr:to>
          <xdr:col>9</xdr:col>
          <xdr:colOff>1123950</xdr:colOff>
          <xdr:row>117</xdr:row>
          <xdr:rowOff>314325</xdr:rowOff>
        </xdr:to>
        <xdr:sp macro="" textlink="">
          <xdr:nvSpPr>
            <xdr:cNvPr id="4242" name="Group Box 1170" hidden="1">
              <a:extLst>
                <a:ext uri="{63B3BB69-23CF-44E3-9099-C40C66FF867C}">
                  <a14:compatExt spid="_x0000_s4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119</xdr:row>
          <xdr:rowOff>57150</xdr:rowOff>
        </xdr:from>
        <xdr:to>
          <xdr:col>7</xdr:col>
          <xdr:colOff>866775</xdr:colOff>
          <xdr:row>119</xdr:row>
          <xdr:rowOff>276225</xdr:rowOff>
        </xdr:to>
        <xdr:sp macro="" textlink="">
          <xdr:nvSpPr>
            <xdr:cNvPr id="4243" name="Option Button 1171" hidden="1">
              <a:extLst>
                <a:ext uri="{63B3BB69-23CF-44E3-9099-C40C66FF867C}">
                  <a14:compatExt spid="_x0000_s4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119</xdr:row>
          <xdr:rowOff>47625</xdr:rowOff>
        </xdr:from>
        <xdr:to>
          <xdr:col>8</xdr:col>
          <xdr:colOff>885825</xdr:colOff>
          <xdr:row>119</xdr:row>
          <xdr:rowOff>266700</xdr:rowOff>
        </xdr:to>
        <xdr:sp macro="" textlink="">
          <xdr:nvSpPr>
            <xdr:cNvPr id="4244" name="Option Button 1172" hidden="1">
              <a:extLst>
                <a:ext uri="{63B3BB69-23CF-44E3-9099-C40C66FF867C}">
                  <a14:compatExt spid="_x0000_s4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119</xdr:row>
          <xdr:rowOff>47625</xdr:rowOff>
        </xdr:from>
        <xdr:to>
          <xdr:col>9</xdr:col>
          <xdr:colOff>866775</xdr:colOff>
          <xdr:row>119</xdr:row>
          <xdr:rowOff>266700</xdr:rowOff>
        </xdr:to>
        <xdr:sp macro="" textlink="">
          <xdr:nvSpPr>
            <xdr:cNvPr id="4245" name="Option Button 1173" hidden="1">
              <a:extLst>
                <a:ext uri="{63B3BB69-23CF-44E3-9099-C40C66FF867C}">
                  <a14:compatExt spid="_x0000_s4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119</xdr:row>
          <xdr:rowOff>0</xdr:rowOff>
        </xdr:from>
        <xdr:to>
          <xdr:col>9</xdr:col>
          <xdr:colOff>1123950</xdr:colOff>
          <xdr:row>119</xdr:row>
          <xdr:rowOff>304800</xdr:rowOff>
        </xdr:to>
        <xdr:sp macro="" textlink="">
          <xdr:nvSpPr>
            <xdr:cNvPr id="4246" name="Group Box 1174" hidden="1">
              <a:extLst>
                <a:ext uri="{63B3BB69-23CF-44E3-9099-C40C66FF867C}">
                  <a14:compatExt spid="_x0000_s4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99</xdr:row>
          <xdr:rowOff>57150</xdr:rowOff>
        </xdr:from>
        <xdr:to>
          <xdr:col>7</xdr:col>
          <xdr:colOff>866775</xdr:colOff>
          <xdr:row>99</xdr:row>
          <xdr:rowOff>276225</xdr:rowOff>
        </xdr:to>
        <xdr:sp macro="" textlink="">
          <xdr:nvSpPr>
            <xdr:cNvPr id="4249" name="Option Button 1177" hidden="1">
              <a:extLst>
                <a:ext uri="{63B3BB69-23CF-44E3-9099-C40C66FF867C}">
                  <a14:compatExt spid="_x0000_s4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99</xdr:row>
          <xdr:rowOff>47625</xdr:rowOff>
        </xdr:from>
        <xdr:to>
          <xdr:col>8</xdr:col>
          <xdr:colOff>885825</xdr:colOff>
          <xdr:row>99</xdr:row>
          <xdr:rowOff>266700</xdr:rowOff>
        </xdr:to>
        <xdr:sp macro="" textlink="">
          <xdr:nvSpPr>
            <xdr:cNvPr id="4250" name="Option Button 1178" hidden="1">
              <a:extLst>
                <a:ext uri="{63B3BB69-23CF-44E3-9099-C40C66FF867C}">
                  <a14:compatExt spid="_x0000_s4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99</xdr:row>
          <xdr:rowOff>47625</xdr:rowOff>
        </xdr:from>
        <xdr:to>
          <xdr:col>9</xdr:col>
          <xdr:colOff>866775</xdr:colOff>
          <xdr:row>99</xdr:row>
          <xdr:rowOff>266700</xdr:rowOff>
        </xdr:to>
        <xdr:sp macro="" textlink="">
          <xdr:nvSpPr>
            <xdr:cNvPr id="4251" name="Option Button 1179" hidden="1">
              <a:extLst>
                <a:ext uri="{63B3BB69-23CF-44E3-9099-C40C66FF867C}">
                  <a14:compatExt spid="_x0000_s4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0</xdr:rowOff>
        </xdr:from>
        <xdr:to>
          <xdr:col>9</xdr:col>
          <xdr:colOff>1123950</xdr:colOff>
          <xdr:row>99</xdr:row>
          <xdr:rowOff>304800</xdr:rowOff>
        </xdr:to>
        <xdr:sp macro="" textlink="">
          <xdr:nvSpPr>
            <xdr:cNvPr id="4252" name="Group Box 1180" hidden="1">
              <a:extLst>
                <a:ext uri="{63B3BB69-23CF-44E3-9099-C40C66FF867C}">
                  <a14:compatExt spid="_x0000_s4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100</xdr:row>
          <xdr:rowOff>66675</xdr:rowOff>
        </xdr:from>
        <xdr:to>
          <xdr:col>7</xdr:col>
          <xdr:colOff>866775</xdr:colOff>
          <xdr:row>100</xdr:row>
          <xdr:rowOff>295275</xdr:rowOff>
        </xdr:to>
        <xdr:sp macro="" textlink="">
          <xdr:nvSpPr>
            <xdr:cNvPr id="4253" name="Option Button 1181" hidden="1">
              <a:extLst>
                <a:ext uri="{63B3BB69-23CF-44E3-9099-C40C66FF867C}">
                  <a14:compatExt spid="_x0000_s4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100</xdr:row>
          <xdr:rowOff>57150</xdr:rowOff>
        </xdr:from>
        <xdr:to>
          <xdr:col>8</xdr:col>
          <xdr:colOff>885825</xdr:colOff>
          <xdr:row>100</xdr:row>
          <xdr:rowOff>276225</xdr:rowOff>
        </xdr:to>
        <xdr:sp macro="" textlink="">
          <xdr:nvSpPr>
            <xdr:cNvPr id="4254" name="Option Button 1182" hidden="1">
              <a:extLst>
                <a:ext uri="{63B3BB69-23CF-44E3-9099-C40C66FF867C}">
                  <a14:compatExt spid="_x0000_s4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100</xdr:row>
          <xdr:rowOff>57150</xdr:rowOff>
        </xdr:from>
        <xdr:to>
          <xdr:col>9</xdr:col>
          <xdr:colOff>866775</xdr:colOff>
          <xdr:row>100</xdr:row>
          <xdr:rowOff>276225</xdr:rowOff>
        </xdr:to>
        <xdr:sp macro="" textlink="">
          <xdr:nvSpPr>
            <xdr:cNvPr id="4255" name="Option Button 1183" hidden="1">
              <a:extLst>
                <a:ext uri="{63B3BB69-23CF-44E3-9099-C40C66FF867C}">
                  <a14:compatExt spid="_x0000_s4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9525</xdr:rowOff>
        </xdr:from>
        <xdr:to>
          <xdr:col>9</xdr:col>
          <xdr:colOff>1123950</xdr:colOff>
          <xdr:row>100</xdr:row>
          <xdr:rowOff>314325</xdr:rowOff>
        </xdr:to>
        <xdr:sp macro="" textlink="">
          <xdr:nvSpPr>
            <xdr:cNvPr id="4256" name="Group Box 1184" hidden="1">
              <a:extLst>
                <a:ext uri="{63B3BB69-23CF-44E3-9099-C40C66FF867C}">
                  <a14:compatExt spid="_x0000_s4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101</xdr:row>
          <xdr:rowOff>66675</xdr:rowOff>
        </xdr:from>
        <xdr:to>
          <xdr:col>7</xdr:col>
          <xdr:colOff>866775</xdr:colOff>
          <xdr:row>101</xdr:row>
          <xdr:rowOff>295275</xdr:rowOff>
        </xdr:to>
        <xdr:sp macro="" textlink="">
          <xdr:nvSpPr>
            <xdr:cNvPr id="4257" name="Option Button 1185" hidden="1">
              <a:extLst>
                <a:ext uri="{63B3BB69-23CF-44E3-9099-C40C66FF867C}">
                  <a14:compatExt spid="_x0000_s4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101</xdr:row>
          <xdr:rowOff>57150</xdr:rowOff>
        </xdr:from>
        <xdr:to>
          <xdr:col>8</xdr:col>
          <xdr:colOff>885825</xdr:colOff>
          <xdr:row>101</xdr:row>
          <xdr:rowOff>276225</xdr:rowOff>
        </xdr:to>
        <xdr:sp macro="" textlink="">
          <xdr:nvSpPr>
            <xdr:cNvPr id="4258" name="Option Button 1186" hidden="1">
              <a:extLst>
                <a:ext uri="{63B3BB69-23CF-44E3-9099-C40C66FF867C}">
                  <a14:compatExt spid="_x0000_s4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101</xdr:row>
          <xdr:rowOff>57150</xdr:rowOff>
        </xdr:from>
        <xdr:to>
          <xdr:col>9</xdr:col>
          <xdr:colOff>866775</xdr:colOff>
          <xdr:row>101</xdr:row>
          <xdr:rowOff>276225</xdr:rowOff>
        </xdr:to>
        <xdr:sp macro="" textlink="">
          <xdr:nvSpPr>
            <xdr:cNvPr id="4259" name="Option Button 1187" hidden="1">
              <a:extLst>
                <a:ext uri="{63B3BB69-23CF-44E3-9099-C40C66FF867C}">
                  <a14:compatExt spid="_x0000_s4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9525</xdr:rowOff>
        </xdr:from>
        <xdr:to>
          <xdr:col>9</xdr:col>
          <xdr:colOff>1123950</xdr:colOff>
          <xdr:row>101</xdr:row>
          <xdr:rowOff>314325</xdr:rowOff>
        </xdr:to>
        <xdr:sp macro="" textlink="">
          <xdr:nvSpPr>
            <xdr:cNvPr id="4260" name="Group Box 1188" hidden="1">
              <a:extLst>
                <a:ext uri="{63B3BB69-23CF-44E3-9099-C40C66FF867C}">
                  <a14:compatExt spid="_x0000_s4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102</xdr:row>
          <xdr:rowOff>66675</xdr:rowOff>
        </xdr:from>
        <xdr:to>
          <xdr:col>7</xdr:col>
          <xdr:colOff>866775</xdr:colOff>
          <xdr:row>102</xdr:row>
          <xdr:rowOff>295275</xdr:rowOff>
        </xdr:to>
        <xdr:sp macro="" textlink="">
          <xdr:nvSpPr>
            <xdr:cNvPr id="4261" name="Option Button 1189" hidden="1">
              <a:extLst>
                <a:ext uri="{63B3BB69-23CF-44E3-9099-C40C66FF867C}">
                  <a14:compatExt spid="_x0000_s4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102</xdr:row>
          <xdr:rowOff>57150</xdr:rowOff>
        </xdr:from>
        <xdr:to>
          <xdr:col>8</xdr:col>
          <xdr:colOff>885825</xdr:colOff>
          <xdr:row>102</xdr:row>
          <xdr:rowOff>276225</xdr:rowOff>
        </xdr:to>
        <xdr:sp macro="" textlink="">
          <xdr:nvSpPr>
            <xdr:cNvPr id="4262" name="Option Button 1190" hidden="1">
              <a:extLst>
                <a:ext uri="{63B3BB69-23CF-44E3-9099-C40C66FF867C}">
                  <a14:compatExt spid="_x0000_s4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102</xdr:row>
          <xdr:rowOff>57150</xdr:rowOff>
        </xdr:from>
        <xdr:to>
          <xdr:col>9</xdr:col>
          <xdr:colOff>866775</xdr:colOff>
          <xdr:row>102</xdr:row>
          <xdr:rowOff>276225</xdr:rowOff>
        </xdr:to>
        <xdr:sp macro="" textlink="">
          <xdr:nvSpPr>
            <xdr:cNvPr id="4263" name="Option Button 1191" hidden="1">
              <a:extLst>
                <a:ext uri="{63B3BB69-23CF-44E3-9099-C40C66FF867C}">
                  <a14:compatExt spid="_x0000_s4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9525</xdr:rowOff>
        </xdr:from>
        <xdr:to>
          <xdr:col>9</xdr:col>
          <xdr:colOff>1123950</xdr:colOff>
          <xdr:row>102</xdr:row>
          <xdr:rowOff>314325</xdr:rowOff>
        </xdr:to>
        <xdr:sp macro="" textlink="">
          <xdr:nvSpPr>
            <xdr:cNvPr id="4264" name="Group Box 1192" hidden="1">
              <a:extLst>
                <a:ext uri="{63B3BB69-23CF-44E3-9099-C40C66FF867C}">
                  <a14:compatExt spid="_x0000_s4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103</xdr:row>
          <xdr:rowOff>66675</xdr:rowOff>
        </xdr:from>
        <xdr:to>
          <xdr:col>7</xdr:col>
          <xdr:colOff>866775</xdr:colOff>
          <xdr:row>103</xdr:row>
          <xdr:rowOff>295275</xdr:rowOff>
        </xdr:to>
        <xdr:sp macro="" textlink="">
          <xdr:nvSpPr>
            <xdr:cNvPr id="4265" name="Option Button 1193" hidden="1">
              <a:extLst>
                <a:ext uri="{63B3BB69-23CF-44E3-9099-C40C66FF867C}">
                  <a14:compatExt spid="_x0000_s4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103</xdr:row>
          <xdr:rowOff>57150</xdr:rowOff>
        </xdr:from>
        <xdr:to>
          <xdr:col>8</xdr:col>
          <xdr:colOff>885825</xdr:colOff>
          <xdr:row>103</xdr:row>
          <xdr:rowOff>276225</xdr:rowOff>
        </xdr:to>
        <xdr:sp macro="" textlink="">
          <xdr:nvSpPr>
            <xdr:cNvPr id="4266" name="Option Button 1194" hidden="1">
              <a:extLst>
                <a:ext uri="{63B3BB69-23CF-44E3-9099-C40C66FF867C}">
                  <a14:compatExt spid="_x0000_s4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103</xdr:row>
          <xdr:rowOff>57150</xdr:rowOff>
        </xdr:from>
        <xdr:to>
          <xdr:col>9</xdr:col>
          <xdr:colOff>866775</xdr:colOff>
          <xdr:row>103</xdr:row>
          <xdr:rowOff>276225</xdr:rowOff>
        </xdr:to>
        <xdr:sp macro="" textlink="">
          <xdr:nvSpPr>
            <xdr:cNvPr id="4267" name="Option Button 1195" hidden="1">
              <a:extLst>
                <a:ext uri="{63B3BB69-23CF-44E3-9099-C40C66FF867C}">
                  <a14:compatExt spid="_x0000_s4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9525</xdr:rowOff>
        </xdr:from>
        <xdr:to>
          <xdr:col>9</xdr:col>
          <xdr:colOff>1123950</xdr:colOff>
          <xdr:row>103</xdr:row>
          <xdr:rowOff>314325</xdr:rowOff>
        </xdr:to>
        <xdr:sp macro="" textlink="">
          <xdr:nvSpPr>
            <xdr:cNvPr id="4268" name="Group Box 1196" hidden="1">
              <a:extLst>
                <a:ext uri="{63B3BB69-23CF-44E3-9099-C40C66FF867C}">
                  <a14:compatExt spid="_x0000_s4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104</xdr:row>
          <xdr:rowOff>66675</xdr:rowOff>
        </xdr:from>
        <xdr:to>
          <xdr:col>7</xdr:col>
          <xdr:colOff>866775</xdr:colOff>
          <xdr:row>104</xdr:row>
          <xdr:rowOff>295275</xdr:rowOff>
        </xdr:to>
        <xdr:sp macro="" textlink="">
          <xdr:nvSpPr>
            <xdr:cNvPr id="4269" name="Option Button 1197" hidden="1">
              <a:extLst>
                <a:ext uri="{63B3BB69-23CF-44E3-9099-C40C66FF867C}">
                  <a14:compatExt spid="_x0000_s4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104</xdr:row>
          <xdr:rowOff>57150</xdr:rowOff>
        </xdr:from>
        <xdr:to>
          <xdr:col>8</xdr:col>
          <xdr:colOff>885825</xdr:colOff>
          <xdr:row>104</xdr:row>
          <xdr:rowOff>276225</xdr:rowOff>
        </xdr:to>
        <xdr:sp macro="" textlink="">
          <xdr:nvSpPr>
            <xdr:cNvPr id="4270" name="Option Button 1198" hidden="1">
              <a:extLst>
                <a:ext uri="{63B3BB69-23CF-44E3-9099-C40C66FF867C}">
                  <a14:compatExt spid="_x0000_s4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104</xdr:row>
          <xdr:rowOff>57150</xdr:rowOff>
        </xdr:from>
        <xdr:to>
          <xdr:col>9</xdr:col>
          <xdr:colOff>866775</xdr:colOff>
          <xdr:row>104</xdr:row>
          <xdr:rowOff>276225</xdr:rowOff>
        </xdr:to>
        <xdr:sp macro="" textlink="">
          <xdr:nvSpPr>
            <xdr:cNvPr id="4271" name="Option Button 1199" hidden="1">
              <a:extLst>
                <a:ext uri="{63B3BB69-23CF-44E3-9099-C40C66FF867C}">
                  <a14:compatExt spid="_x0000_s4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104</xdr:row>
          <xdr:rowOff>9525</xdr:rowOff>
        </xdr:from>
        <xdr:to>
          <xdr:col>9</xdr:col>
          <xdr:colOff>1123950</xdr:colOff>
          <xdr:row>104</xdr:row>
          <xdr:rowOff>314325</xdr:rowOff>
        </xdr:to>
        <xdr:sp macro="" textlink="">
          <xdr:nvSpPr>
            <xdr:cNvPr id="4272" name="Group Box 1200" hidden="1">
              <a:extLst>
                <a:ext uri="{63B3BB69-23CF-44E3-9099-C40C66FF867C}">
                  <a14:compatExt spid="_x0000_s4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106</xdr:row>
          <xdr:rowOff>66675</xdr:rowOff>
        </xdr:from>
        <xdr:to>
          <xdr:col>7</xdr:col>
          <xdr:colOff>866775</xdr:colOff>
          <xdr:row>106</xdr:row>
          <xdr:rowOff>295275</xdr:rowOff>
        </xdr:to>
        <xdr:sp macro="" textlink="">
          <xdr:nvSpPr>
            <xdr:cNvPr id="4273" name="Option Button 1201" hidden="1">
              <a:extLst>
                <a:ext uri="{63B3BB69-23CF-44E3-9099-C40C66FF867C}">
                  <a14:compatExt spid="_x0000_s4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106</xdr:row>
          <xdr:rowOff>57150</xdr:rowOff>
        </xdr:from>
        <xdr:to>
          <xdr:col>8</xdr:col>
          <xdr:colOff>885825</xdr:colOff>
          <xdr:row>106</xdr:row>
          <xdr:rowOff>276225</xdr:rowOff>
        </xdr:to>
        <xdr:sp macro="" textlink="">
          <xdr:nvSpPr>
            <xdr:cNvPr id="4274" name="Option Button 1202" hidden="1">
              <a:extLst>
                <a:ext uri="{63B3BB69-23CF-44E3-9099-C40C66FF867C}">
                  <a14:compatExt spid="_x0000_s4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106</xdr:row>
          <xdr:rowOff>57150</xdr:rowOff>
        </xdr:from>
        <xdr:to>
          <xdr:col>9</xdr:col>
          <xdr:colOff>866775</xdr:colOff>
          <xdr:row>106</xdr:row>
          <xdr:rowOff>276225</xdr:rowOff>
        </xdr:to>
        <xdr:sp macro="" textlink="">
          <xdr:nvSpPr>
            <xdr:cNvPr id="4275" name="Option Button 1203" hidden="1">
              <a:extLst>
                <a:ext uri="{63B3BB69-23CF-44E3-9099-C40C66FF867C}">
                  <a14:compatExt spid="_x0000_s4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106</xdr:row>
          <xdr:rowOff>9525</xdr:rowOff>
        </xdr:from>
        <xdr:to>
          <xdr:col>9</xdr:col>
          <xdr:colOff>1123950</xdr:colOff>
          <xdr:row>106</xdr:row>
          <xdr:rowOff>314325</xdr:rowOff>
        </xdr:to>
        <xdr:sp macro="" textlink="">
          <xdr:nvSpPr>
            <xdr:cNvPr id="4276" name="Group Box 1204" hidden="1">
              <a:extLst>
                <a:ext uri="{63B3BB69-23CF-44E3-9099-C40C66FF867C}">
                  <a14:compatExt spid="_x0000_s4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108</xdr:row>
          <xdr:rowOff>66675</xdr:rowOff>
        </xdr:from>
        <xdr:to>
          <xdr:col>7</xdr:col>
          <xdr:colOff>866775</xdr:colOff>
          <xdr:row>108</xdr:row>
          <xdr:rowOff>295275</xdr:rowOff>
        </xdr:to>
        <xdr:sp macro="" textlink="">
          <xdr:nvSpPr>
            <xdr:cNvPr id="4277" name="Option Button 1205" hidden="1">
              <a:extLst>
                <a:ext uri="{63B3BB69-23CF-44E3-9099-C40C66FF867C}">
                  <a14:compatExt spid="_x0000_s4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108</xdr:row>
          <xdr:rowOff>57150</xdr:rowOff>
        </xdr:from>
        <xdr:to>
          <xdr:col>8</xdr:col>
          <xdr:colOff>885825</xdr:colOff>
          <xdr:row>108</xdr:row>
          <xdr:rowOff>276225</xdr:rowOff>
        </xdr:to>
        <xdr:sp macro="" textlink="">
          <xdr:nvSpPr>
            <xdr:cNvPr id="4278" name="Option Button 1206" hidden="1">
              <a:extLst>
                <a:ext uri="{63B3BB69-23CF-44E3-9099-C40C66FF867C}">
                  <a14:compatExt spid="_x0000_s4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108</xdr:row>
          <xdr:rowOff>57150</xdr:rowOff>
        </xdr:from>
        <xdr:to>
          <xdr:col>9</xdr:col>
          <xdr:colOff>866775</xdr:colOff>
          <xdr:row>108</xdr:row>
          <xdr:rowOff>276225</xdr:rowOff>
        </xdr:to>
        <xdr:sp macro="" textlink="">
          <xdr:nvSpPr>
            <xdr:cNvPr id="4279" name="Option Button 1207" hidden="1">
              <a:extLst>
                <a:ext uri="{63B3BB69-23CF-44E3-9099-C40C66FF867C}">
                  <a14:compatExt spid="_x0000_s4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9525</xdr:rowOff>
        </xdr:from>
        <xdr:to>
          <xdr:col>9</xdr:col>
          <xdr:colOff>1123950</xdr:colOff>
          <xdr:row>108</xdr:row>
          <xdr:rowOff>314325</xdr:rowOff>
        </xdr:to>
        <xdr:sp macro="" textlink="">
          <xdr:nvSpPr>
            <xdr:cNvPr id="4280" name="Group Box 1208" hidden="1">
              <a:extLst>
                <a:ext uri="{63B3BB69-23CF-44E3-9099-C40C66FF867C}">
                  <a14:compatExt spid="_x0000_s4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105</xdr:row>
          <xdr:rowOff>66675</xdr:rowOff>
        </xdr:from>
        <xdr:to>
          <xdr:col>7</xdr:col>
          <xdr:colOff>866775</xdr:colOff>
          <xdr:row>105</xdr:row>
          <xdr:rowOff>295275</xdr:rowOff>
        </xdr:to>
        <xdr:sp macro="" textlink="">
          <xdr:nvSpPr>
            <xdr:cNvPr id="4281" name="Option Button 1209" hidden="1">
              <a:extLst>
                <a:ext uri="{63B3BB69-23CF-44E3-9099-C40C66FF867C}">
                  <a14:compatExt spid="_x0000_s4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105</xdr:row>
          <xdr:rowOff>57150</xdr:rowOff>
        </xdr:from>
        <xdr:to>
          <xdr:col>8</xdr:col>
          <xdr:colOff>885825</xdr:colOff>
          <xdr:row>105</xdr:row>
          <xdr:rowOff>276225</xdr:rowOff>
        </xdr:to>
        <xdr:sp macro="" textlink="">
          <xdr:nvSpPr>
            <xdr:cNvPr id="4282" name="Option Button 1210" hidden="1">
              <a:extLst>
                <a:ext uri="{63B3BB69-23CF-44E3-9099-C40C66FF867C}">
                  <a14:compatExt spid="_x0000_s4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105</xdr:row>
          <xdr:rowOff>57150</xdr:rowOff>
        </xdr:from>
        <xdr:to>
          <xdr:col>9</xdr:col>
          <xdr:colOff>866775</xdr:colOff>
          <xdr:row>105</xdr:row>
          <xdr:rowOff>276225</xdr:rowOff>
        </xdr:to>
        <xdr:sp macro="" textlink="">
          <xdr:nvSpPr>
            <xdr:cNvPr id="4283" name="Option Button 1211" hidden="1">
              <a:extLst>
                <a:ext uri="{63B3BB69-23CF-44E3-9099-C40C66FF867C}">
                  <a14:compatExt spid="_x0000_s4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105</xdr:row>
          <xdr:rowOff>9525</xdr:rowOff>
        </xdr:from>
        <xdr:to>
          <xdr:col>9</xdr:col>
          <xdr:colOff>1123950</xdr:colOff>
          <xdr:row>105</xdr:row>
          <xdr:rowOff>314325</xdr:rowOff>
        </xdr:to>
        <xdr:sp macro="" textlink="">
          <xdr:nvSpPr>
            <xdr:cNvPr id="4284" name="Group Box 1212" hidden="1">
              <a:extLst>
                <a:ext uri="{63B3BB69-23CF-44E3-9099-C40C66FF867C}">
                  <a14:compatExt spid="_x0000_s4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107</xdr:row>
          <xdr:rowOff>57150</xdr:rowOff>
        </xdr:from>
        <xdr:to>
          <xdr:col>7</xdr:col>
          <xdr:colOff>866775</xdr:colOff>
          <xdr:row>107</xdr:row>
          <xdr:rowOff>276225</xdr:rowOff>
        </xdr:to>
        <xdr:sp macro="" textlink="">
          <xdr:nvSpPr>
            <xdr:cNvPr id="4285" name="Option Button 1213" hidden="1">
              <a:extLst>
                <a:ext uri="{63B3BB69-23CF-44E3-9099-C40C66FF867C}">
                  <a14:compatExt spid="_x0000_s4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107</xdr:row>
          <xdr:rowOff>47625</xdr:rowOff>
        </xdr:from>
        <xdr:to>
          <xdr:col>8</xdr:col>
          <xdr:colOff>885825</xdr:colOff>
          <xdr:row>107</xdr:row>
          <xdr:rowOff>266700</xdr:rowOff>
        </xdr:to>
        <xdr:sp macro="" textlink="">
          <xdr:nvSpPr>
            <xdr:cNvPr id="4286" name="Option Button 1214" hidden="1">
              <a:extLst>
                <a:ext uri="{63B3BB69-23CF-44E3-9099-C40C66FF867C}">
                  <a14:compatExt spid="_x0000_s4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107</xdr:row>
          <xdr:rowOff>47625</xdr:rowOff>
        </xdr:from>
        <xdr:to>
          <xdr:col>9</xdr:col>
          <xdr:colOff>866775</xdr:colOff>
          <xdr:row>107</xdr:row>
          <xdr:rowOff>266700</xdr:rowOff>
        </xdr:to>
        <xdr:sp macro="" textlink="">
          <xdr:nvSpPr>
            <xdr:cNvPr id="4287" name="Option Button 1215" hidden="1">
              <a:extLst>
                <a:ext uri="{63B3BB69-23CF-44E3-9099-C40C66FF867C}">
                  <a14:compatExt spid="_x0000_s4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0</xdr:rowOff>
        </xdr:from>
        <xdr:to>
          <xdr:col>9</xdr:col>
          <xdr:colOff>1123950</xdr:colOff>
          <xdr:row>107</xdr:row>
          <xdr:rowOff>304800</xdr:rowOff>
        </xdr:to>
        <xdr:sp macro="" textlink="">
          <xdr:nvSpPr>
            <xdr:cNvPr id="4288" name="Group Box 1216" hidden="1">
              <a:extLst>
                <a:ext uri="{63B3BB69-23CF-44E3-9099-C40C66FF867C}">
                  <a14:compatExt spid="_x0000_s4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87</xdr:row>
          <xdr:rowOff>57150</xdr:rowOff>
        </xdr:from>
        <xdr:to>
          <xdr:col>7</xdr:col>
          <xdr:colOff>866775</xdr:colOff>
          <xdr:row>87</xdr:row>
          <xdr:rowOff>276225</xdr:rowOff>
        </xdr:to>
        <xdr:sp macro="" textlink="">
          <xdr:nvSpPr>
            <xdr:cNvPr id="4291" name="Option Button 1219" hidden="1">
              <a:extLst>
                <a:ext uri="{63B3BB69-23CF-44E3-9099-C40C66FF867C}">
                  <a14:compatExt spid="_x0000_s4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87</xdr:row>
          <xdr:rowOff>47625</xdr:rowOff>
        </xdr:from>
        <xdr:to>
          <xdr:col>8</xdr:col>
          <xdr:colOff>885825</xdr:colOff>
          <xdr:row>87</xdr:row>
          <xdr:rowOff>266700</xdr:rowOff>
        </xdr:to>
        <xdr:sp macro="" textlink="">
          <xdr:nvSpPr>
            <xdr:cNvPr id="4292" name="Option Button 1220" hidden="1">
              <a:extLst>
                <a:ext uri="{63B3BB69-23CF-44E3-9099-C40C66FF867C}">
                  <a14:compatExt spid="_x0000_s4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87</xdr:row>
          <xdr:rowOff>47625</xdr:rowOff>
        </xdr:from>
        <xdr:to>
          <xdr:col>9</xdr:col>
          <xdr:colOff>866775</xdr:colOff>
          <xdr:row>87</xdr:row>
          <xdr:rowOff>266700</xdr:rowOff>
        </xdr:to>
        <xdr:sp macro="" textlink="">
          <xdr:nvSpPr>
            <xdr:cNvPr id="4293" name="Option Button 1221" hidden="1">
              <a:extLst>
                <a:ext uri="{63B3BB69-23CF-44E3-9099-C40C66FF867C}">
                  <a14:compatExt spid="_x0000_s4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87</xdr:row>
          <xdr:rowOff>0</xdr:rowOff>
        </xdr:from>
        <xdr:to>
          <xdr:col>9</xdr:col>
          <xdr:colOff>1123950</xdr:colOff>
          <xdr:row>87</xdr:row>
          <xdr:rowOff>304800</xdr:rowOff>
        </xdr:to>
        <xdr:sp macro="" textlink="">
          <xdr:nvSpPr>
            <xdr:cNvPr id="4294" name="Group Box 1222" hidden="1">
              <a:extLst>
                <a:ext uri="{63B3BB69-23CF-44E3-9099-C40C66FF867C}">
                  <a14:compatExt spid="_x0000_s4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88</xdr:row>
          <xdr:rowOff>66675</xdr:rowOff>
        </xdr:from>
        <xdr:to>
          <xdr:col>7</xdr:col>
          <xdr:colOff>866775</xdr:colOff>
          <xdr:row>88</xdr:row>
          <xdr:rowOff>295275</xdr:rowOff>
        </xdr:to>
        <xdr:sp macro="" textlink="">
          <xdr:nvSpPr>
            <xdr:cNvPr id="4295" name="Option Button 1223" hidden="1">
              <a:extLst>
                <a:ext uri="{63B3BB69-23CF-44E3-9099-C40C66FF867C}">
                  <a14:compatExt spid="_x0000_s4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88</xdr:row>
          <xdr:rowOff>57150</xdr:rowOff>
        </xdr:from>
        <xdr:to>
          <xdr:col>8</xdr:col>
          <xdr:colOff>885825</xdr:colOff>
          <xdr:row>88</xdr:row>
          <xdr:rowOff>276225</xdr:rowOff>
        </xdr:to>
        <xdr:sp macro="" textlink="">
          <xdr:nvSpPr>
            <xdr:cNvPr id="4296" name="Option Button 1224" hidden="1">
              <a:extLst>
                <a:ext uri="{63B3BB69-23CF-44E3-9099-C40C66FF867C}">
                  <a14:compatExt spid="_x0000_s4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88</xdr:row>
          <xdr:rowOff>57150</xdr:rowOff>
        </xdr:from>
        <xdr:to>
          <xdr:col>9</xdr:col>
          <xdr:colOff>866775</xdr:colOff>
          <xdr:row>88</xdr:row>
          <xdr:rowOff>276225</xdr:rowOff>
        </xdr:to>
        <xdr:sp macro="" textlink="">
          <xdr:nvSpPr>
            <xdr:cNvPr id="4297" name="Option Button 1225" hidden="1">
              <a:extLst>
                <a:ext uri="{63B3BB69-23CF-44E3-9099-C40C66FF867C}">
                  <a14:compatExt spid="_x0000_s4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88</xdr:row>
          <xdr:rowOff>9525</xdr:rowOff>
        </xdr:from>
        <xdr:to>
          <xdr:col>9</xdr:col>
          <xdr:colOff>1123950</xdr:colOff>
          <xdr:row>88</xdr:row>
          <xdr:rowOff>314325</xdr:rowOff>
        </xdr:to>
        <xdr:sp macro="" textlink="">
          <xdr:nvSpPr>
            <xdr:cNvPr id="4298" name="Group Box 1226" hidden="1">
              <a:extLst>
                <a:ext uri="{63B3BB69-23CF-44E3-9099-C40C66FF867C}">
                  <a14:compatExt spid="_x0000_s4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89</xdr:row>
          <xdr:rowOff>66675</xdr:rowOff>
        </xdr:from>
        <xdr:to>
          <xdr:col>7</xdr:col>
          <xdr:colOff>866775</xdr:colOff>
          <xdr:row>89</xdr:row>
          <xdr:rowOff>295275</xdr:rowOff>
        </xdr:to>
        <xdr:sp macro="" textlink="">
          <xdr:nvSpPr>
            <xdr:cNvPr id="4299" name="Option Button 1227" hidden="1">
              <a:extLst>
                <a:ext uri="{63B3BB69-23CF-44E3-9099-C40C66FF867C}">
                  <a14:compatExt spid="_x0000_s4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89</xdr:row>
          <xdr:rowOff>57150</xdr:rowOff>
        </xdr:from>
        <xdr:to>
          <xdr:col>8</xdr:col>
          <xdr:colOff>885825</xdr:colOff>
          <xdr:row>89</xdr:row>
          <xdr:rowOff>276225</xdr:rowOff>
        </xdr:to>
        <xdr:sp macro="" textlink="">
          <xdr:nvSpPr>
            <xdr:cNvPr id="4300" name="Option Button 1228" hidden="1">
              <a:extLst>
                <a:ext uri="{63B3BB69-23CF-44E3-9099-C40C66FF867C}">
                  <a14:compatExt spid="_x0000_s4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89</xdr:row>
          <xdr:rowOff>57150</xdr:rowOff>
        </xdr:from>
        <xdr:to>
          <xdr:col>9</xdr:col>
          <xdr:colOff>866775</xdr:colOff>
          <xdr:row>89</xdr:row>
          <xdr:rowOff>276225</xdr:rowOff>
        </xdr:to>
        <xdr:sp macro="" textlink="">
          <xdr:nvSpPr>
            <xdr:cNvPr id="4301" name="Option Button 1229" hidden="1">
              <a:extLst>
                <a:ext uri="{63B3BB69-23CF-44E3-9099-C40C66FF867C}">
                  <a14:compatExt spid="_x0000_s4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89</xdr:row>
          <xdr:rowOff>9525</xdr:rowOff>
        </xdr:from>
        <xdr:to>
          <xdr:col>9</xdr:col>
          <xdr:colOff>1123950</xdr:colOff>
          <xdr:row>89</xdr:row>
          <xdr:rowOff>314325</xdr:rowOff>
        </xdr:to>
        <xdr:sp macro="" textlink="">
          <xdr:nvSpPr>
            <xdr:cNvPr id="4302" name="Group Box 1230" hidden="1">
              <a:extLst>
                <a:ext uri="{63B3BB69-23CF-44E3-9099-C40C66FF867C}">
                  <a14:compatExt spid="_x0000_s4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90</xdr:row>
          <xdr:rowOff>66675</xdr:rowOff>
        </xdr:from>
        <xdr:to>
          <xdr:col>7</xdr:col>
          <xdr:colOff>866775</xdr:colOff>
          <xdr:row>90</xdr:row>
          <xdr:rowOff>295275</xdr:rowOff>
        </xdr:to>
        <xdr:sp macro="" textlink="">
          <xdr:nvSpPr>
            <xdr:cNvPr id="4303" name="Option Button 1231" hidden="1">
              <a:extLst>
                <a:ext uri="{63B3BB69-23CF-44E3-9099-C40C66FF867C}">
                  <a14:compatExt spid="_x0000_s4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90</xdr:row>
          <xdr:rowOff>57150</xdr:rowOff>
        </xdr:from>
        <xdr:to>
          <xdr:col>8</xdr:col>
          <xdr:colOff>885825</xdr:colOff>
          <xdr:row>90</xdr:row>
          <xdr:rowOff>276225</xdr:rowOff>
        </xdr:to>
        <xdr:sp macro="" textlink="">
          <xdr:nvSpPr>
            <xdr:cNvPr id="4304" name="Option Button 1232" hidden="1">
              <a:extLst>
                <a:ext uri="{63B3BB69-23CF-44E3-9099-C40C66FF867C}">
                  <a14:compatExt spid="_x0000_s4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90</xdr:row>
          <xdr:rowOff>57150</xdr:rowOff>
        </xdr:from>
        <xdr:to>
          <xdr:col>9</xdr:col>
          <xdr:colOff>866775</xdr:colOff>
          <xdr:row>90</xdr:row>
          <xdr:rowOff>276225</xdr:rowOff>
        </xdr:to>
        <xdr:sp macro="" textlink="">
          <xdr:nvSpPr>
            <xdr:cNvPr id="4305" name="Option Button 1233" hidden="1">
              <a:extLst>
                <a:ext uri="{63B3BB69-23CF-44E3-9099-C40C66FF867C}">
                  <a14:compatExt spid="_x0000_s4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90</xdr:row>
          <xdr:rowOff>9525</xdr:rowOff>
        </xdr:from>
        <xdr:to>
          <xdr:col>9</xdr:col>
          <xdr:colOff>1123950</xdr:colOff>
          <xdr:row>90</xdr:row>
          <xdr:rowOff>314325</xdr:rowOff>
        </xdr:to>
        <xdr:sp macro="" textlink="">
          <xdr:nvSpPr>
            <xdr:cNvPr id="4306" name="Group Box 1234" hidden="1">
              <a:extLst>
                <a:ext uri="{63B3BB69-23CF-44E3-9099-C40C66FF867C}">
                  <a14:compatExt spid="_x0000_s4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91</xdr:row>
          <xdr:rowOff>66675</xdr:rowOff>
        </xdr:from>
        <xdr:to>
          <xdr:col>7</xdr:col>
          <xdr:colOff>866775</xdr:colOff>
          <xdr:row>91</xdr:row>
          <xdr:rowOff>295275</xdr:rowOff>
        </xdr:to>
        <xdr:sp macro="" textlink="">
          <xdr:nvSpPr>
            <xdr:cNvPr id="4307" name="Option Button 1235" hidden="1">
              <a:extLst>
                <a:ext uri="{63B3BB69-23CF-44E3-9099-C40C66FF867C}">
                  <a14:compatExt spid="_x0000_s4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91</xdr:row>
          <xdr:rowOff>57150</xdr:rowOff>
        </xdr:from>
        <xdr:to>
          <xdr:col>8</xdr:col>
          <xdr:colOff>885825</xdr:colOff>
          <xdr:row>91</xdr:row>
          <xdr:rowOff>276225</xdr:rowOff>
        </xdr:to>
        <xdr:sp macro="" textlink="">
          <xdr:nvSpPr>
            <xdr:cNvPr id="4308" name="Option Button 1236" hidden="1">
              <a:extLst>
                <a:ext uri="{63B3BB69-23CF-44E3-9099-C40C66FF867C}">
                  <a14:compatExt spid="_x0000_s4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91</xdr:row>
          <xdr:rowOff>57150</xdr:rowOff>
        </xdr:from>
        <xdr:to>
          <xdr:col>9</xdr:col>
          <xdr:colOff>866775</xdr:colOff>
          <xdr:row>91</xdr:row>
          <xdr:rowOff>276225</xdr:rowOff>
        </xdr:to>
        <xdr:sp macro="" textlink="">
          <xdr:nvSpPr>
            <xdr:cNvPr id="4309" name="Option Button 1237" hidden="1">
              <a:extLst>
                <a:ext uri="{63B3BB69-23CF-44E3-9099-C40C66FF867C}">
                  <a14:compatExt spid="_x0000_s4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91</xdr:row>
          <xdr:rowOff>9525</xdr:rowOff>
        </xdr:from>
        <xdr:to>
          <xdr:col>9</xdr:col>
          <xdr:colOff>1123950</xdr:colOff>
          <xdr:row>91</xdr:row>
          <xdr:rowOff>314325</xdr:rowOff>
        </xdr:to>
        <xdr:sp macro="" textlink="">
          <xdr:nvSpPr>
            <xdr:cNvPr id="4310" name="Group Box 1238" hidden="1">
              <a:extLst>
                <a:ext uri="{63B3BB69-23CF-44E3-9099-C40C66FF867C}">
                  <a14:compatExt spid="_x0000_s4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92</xdr:row>
          <xdr:rowOff>66675</xdr:rowOff>
        </xdr:from>
        <xdr:to>
          <xdr:col>7</xdr:col>
          <xdr:colOff>866775</xdr:colOff>
          <xdr:row>92</xdr:row>
          <xdr:rowOff>295275</xdr:rowOff>
        </xdr:to>
        <xdr:sp macro="" textlink="">
          <xdr:nvSpPr>
            <xdr:cNvPr id="4311" name="Option Button 1239" hidden="1">
              <a:extLst>
                <a:ext uri="{63B3BB69-23CF-44E3-9099-C40C66FF867C}">
                  <a14:compatExt spid="_x0000_s4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92</xdr:row>
          <xdr:rowOff>57150</xdr:rowOff>
        </xdr:from>
        <xdr:to>
          <xdr:col>8</xdr:col>
          <xdr:colOff>885825</xdr:colOff>
          <xdr:row>92</xdr:row>
          <xdr:rowOff>276225</xdr:rowOff>
        </xdr:to>
        <xdr:sp macro="" textlink="">
          <xdr:nvSpPr>
            <xdr:cNvPr id="4312" name="Option Button 1240" hidden="1">
              <a:extLst>
                <a:ext uri="{63B3BB69-23CF-44E3-9099-C40C66FF867C}">
                  <a14:compatExt spid="_x0000_s4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92</xdr:row>
          <xdr:rowOff>57150</xdr:rowOff>
        </xdr:from>
        <xdr:to>
          <xdr:col>9</xdr:col>
          <xdr:colOff>866775</xdr:colOff>
          <xdr:row>92</xdr:row>
          <xdr:rowOff>276225</xdr:rowOff>
        </xdr:to>
        <xdr:sp macro="" textlink="">
          <xdr:nvSpPr>
            <xdr:cNvPr id="4313" name="Option Button 1241" hidden="1">
              <a:extLst>
                <a:ext uri="{63B3BB69-23CF-44E3-9099-C40C66FF867C}">
                  <a14:compatExt spid="_x0000_s4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92</xdr:row>
          <xdr:rowOff>9525</xdr:rowOff>
        </xdr:from>
        <xdr:to>
          <xdr:col>9</xdr:col>
          <xdr:colOff>1123950</xdr:colOff>
          <xdr:row>92</xdr:row>
          <xdr:rowOff>314325</xdr:rowOff>
        </xdr:to>
        <xdr:sp macro="" textlink="">
          <xdr:nvSpPr>
            <xdr:cNvPr id="4314" name="Group Box 1242" hidden="1">
              <a:extLst>
                <a:ext uri="{63B3BB69-23CF-44E3-9099-C40C66FF867C}">
                  <a14:compatExt spid="_x0000_s4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94</xdr:row>
          <xdr:rowOff>66675</xdr:rowOff>
        </xdr:from>
        <xdr:to>
          <xdr:col>7</xdr:col>
          <xdr:colOff>866775</xdr:colOff>
          <xdr:row>94</xdr:row>
          <xdr:rowOff>295275</xdr:rowOff>
        </xdr:to>
        <xdr:sp macro="" textlink="">
          <xdr:nvSpPr>
            <xdr:cNvPr id="4315" name="Option Button 1243" hidden="1">
              <a:extLst>
                <a:ext uri="{63B3BB69-23CF-44E3-9099-C40C66FF867C}">
                  <a14:compatExt spid="_x0000_s4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94</xdr:row>
          <xdr:rowOff>57150</xdr:rowOff>
        </xdr:from>
        <xdr:to>
          <xdr:col>8</xdr:col>
          <xdr:colOff>885825</xdr:colOff>
          <xdr:row>94</xdr:row>
          <xdr:rowOff>276225</xdr:rowOff>
        </xdr:to>
        <xdr:sp macro="" textlink="">
          <xdr:nvSpPr>
            <xdr:cNvPr id="4316" name="Option Button 1244" hidden="1">
              <a:extLst>
                <a:ext uri="{63B3BB69-23CF-44E3-9099-C40C66FF867C}">
                  <a14:compatExt spid="_x0000_s4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94</xdr:row>
          <xdr:rowOff>57150</xdr:rowOff>
        </xdr:from>
        <xdr:to>
          <xdr:col>9</xdr:col>
          <xdr:colOff>866775</xdr:colOff>
          <xdr:row>94</xdr:row>
          <xdr:rowOff>276225</xdr:rowOff>
        </xdr:to>
        <xdr:sp macro="" textlink="">
          <xdr:nvSpPr>
            <xdr:cNvPr id="4317" name="Option Button 1245" hidden="1">
              <a:extLst>
                <a:ext uri="{63B3BB69-23CF-44E3-9099-C40C66FF867C}">
                  <a14:compatExt spid="_x0000_s4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94</xdr:row>
          <xdr:rowOff>9525</xdr:rowOff>
        </xdr:from>
        <xdr:to>
          <xdr:col>9</xdr:col>
          <xdr:colOff>1123950</xdr:colOff>
          <xdr:row>94</xdr:row>
          <xdr:rowOff>314325</xdr:rowOff>
        </xdr:to>
        <xdr:sp macro="" textlink="">
          <xdr:nvSpPr>
            <xdr:cNvPr id="4318" name="Group Box 1246" hidden="1">
              <a:extLst>
                <a:ext uri="{63B3BB69-23CF-44E3-9099-C40C66FF867C}">
                  <a14:compatExt spid="_x0000_s4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96</xdr:row>
          <xdr:rowOff>66675</xdr:rowOff>
        </xdr:from>
        <xdr:to>
          <xdr:col>7</xdr:col>
          <xdr:colOff>866775</xdr:colOff>
          <xdr:row>96</xdr:row>
          <xdr:rowOff>295275</xdr:rowOff>
        </xdr:to>
        <xdr:sp macro="" textlink="">
          <xdr:nvSpPr>
            <xdr:cNvPr id="4319" name="Option Button 1247" hidden="1">
              <a:extLst>
                <a:ext uri="{63B3BB69-23CF-44E3-9099-C40C66FF867C}">
                  <a14:compatExt spid="_x0000_s4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96</xdr:row>
          <xdr:rowOff>57150</xdr:rowOff>
        </xdr:from>
        <xdr:to>
          <xdr:col>8</xdr:col>
          <xdr:colOff>885825</xdr:colOff>
          <xdr:row>96</xdr:row>
          <xdr:rowOff>276225</xdr:rowOff>
        </xdr:to>
        <xdr:sp macro="" textlink="">
          <xdr:nvSpPr>
            <xdr:cNvPr id="4320" name="Option Button 1248" hidden="1">
              <a:extLst>
                <a:ext uri="{63B3BB69-23CF-44E3-9099-C40C66FF867C}">
                  <a14:compatExt spid="_x0000_s4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96</xdr:row>
          <xdr:rowOff>57150</xdr:rowOff>
        </xdr:from>
        <xdr:to>
          <xdr:col>9</xdr:col>
          <xdr:colOff>866775</xdr:colOff>
          <xdr:row>96</xdr:row>
          <xdr:rowOff>276225</xdr:rowOff>
        </xdr:to>
        <xdr:sp macro="" textlink="">
          <xdr:nvSpPr>
            <xdr:cNvPr id="4321" name="Option Button 1249" hidden="1">
              <a:extLst>
                <a:ext uri="{63B3BB69-23CF-44E3-9099-C40C66FF867C}">
                  <a14:compatExt spid="_x0000_s4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9525</xdr:rowOff>
        </xdr:from>
        <xdr:to>
          <xdr:col>9</xdr:col>
          <xdr:colOff>1123950</xdr:colOff>
          <xdr:row>96</xdr:row>
          <xdr:rowOff>314325</xdr:rowOff>
        </xdr:to>
        <xdr:sp macro="" textlink="">
          <xdr:nvSpPr>
            <xdr:cNvPr id="4322" name="Group Box 1250" hidden="1">
              <a:extLst>
                <a:ext uri="{63B3BB69-23CF-44E3-9099-C40C66FF867C}">
                  <a14:compatExt spid="_x0000_s4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93</xdr:row>
          <xdr:rowOff>66675</xdr:rowOff>
        </xdr:from>
        <xdr:to>
          <xdr:col>7</xdr:col>
          <xdr:colOff>866775</xdr:colOff>
          <xdr:row>93</xdr:row>
          <xdr:rowOff>295275</xdr:rowOff>
        </xdr:to>
        <xdr:sp macro="" textlink="">
          <xdr:nvSpPr>
            <xdr:cNvPr id="4323" name="Option Button 1251" hidden="1">
              <a:extLst>
                <a:ext uri="{63B3BB69-23CF-44E3-9099-C40C66FF867C}">
                  <a14:compatExt spid="_x0000_s4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93</xdr:row>
          <xdr:rowOff>57150</xdr:rowOff>
        </xdr:from>
        <xdr:to>
          <xdr:col>8</xdr:col>
          <xdr:colOff>885825</xdr:colOff>
          <xdr:row>93</xdr:row>
          <xdr:rowOff>276225</xdr:rowOff>
        </xdr:to>
        <xdr:sp macro="" textlink="">
          <xdr:nvSpPr>
            <xdr:cNvPr id="4324" name="Option Button 1252" hidden="1">
              <a:extLst>
                <a:ext uri="{63B3BB69-23CF-44E3-9099-C40C66FF867C}">
                  <a14:compatExt spid="_x0000_s4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93</xdr:row>
          <xdr:rowOff>57150</xdr:rowOff>
        </xdr:from>
        <xdr:to>
          <xdr:col>9</xdr:col>
          <xdr:colOff>866775</xdr:colOff>
          <xdr:row>93</xdr:row>
          <xdr:rowOff>276225</xdr:rowOff>
        </xdr:to>
        <xdr:sp macro="" textlink="">
          <xdr:nvSpPr>
            <xdr:cNvPr id="4325" name="Option Button 1253" hidden="1">
              <a:extLst>
                <a:ext uri="{63B3BB69-23CF-44E3-9099-C40C66FF867C}">
                  <a14:compatExt spid="_x0000_s4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93</xdr:row>
          <xdr:rowOff>9525</xdr:rowOff>
        </xdr:from>
        <xdr:to>
          <xdr:col>9</xdr:col>
          <xdr:colOff>1123950</xdr:colOff>
          <xdr:row>93</xdr:row>
          <xdr:rowOff>314325</xdr:rowOff>
        </xdr:to>
        <xdr:sp macro="" textlink="">
          <xdr:nvSpPr>
            <xdr:cNvPr id="4326" name="Group Box 1254" hidden="1">
              <a:extLst>
                <a:ext uri="{63B3BB69-23CF-44E3-9099-C40C66FF867C}">
                  <a14:compatExt spid="_x0000_s4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95</xdr:row>
          <xdr:rowOff>57150</xdr:rowOff>
        </xdr:from>
        <xdr:to>
          <xdr:col>7</xdr:col>
          <xdr:colOff>866775</xdr:colOff>
          <xdr:row>95</xdr:row>
          <xdr:rowOff>276225</xdr:rowOff>
        </xdr:to>
        <xdr:sp macro="" textlink="">
          <xdr:nvSpPr>
            <xdr:cNvPr id="4327" name="Option Button 1255" hidden="1">
              <a:extLst>
                <a:ext uri="{63B3BB69-23CF-44E3-9099-C40C66FF867C}">
                  <a14:compatExt spid="_x0000_s4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95</xdr:row>
          <xdr:rowOff>47625</xdr:rowOff>
        </xdr:from>
        <xdr:to>
          <xdr:col>8</xdr:col>
          <xdr:colOff>885825</xdr:colOff>
          <xdr:row>95</xdr:row>
          <xdr:rowOff>266700</xdr:rowOff>
        </xdr:to>
        <xdr:sp macro="" textlink="">
          <xdr:nvSpPr>
            <xdr:cNvPr id="4328" name="Option Button 1256" hidden="1">
              <a:extLst>
                <a:ext uri="{63B3BB69-23CF-44E3-9099-C40C66FF867C}">
                  <a14:compatExt spid="_x0000_s4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95</xdr:row>
          <xdr:rowOff>47625</xdr:rowOff>
        </xdr:from>
        <xdr:to>
          <xdr:col>9</xdr:col>
          <xdr:colOff>866775</xdr:colOff>
          <xdr:row>95</xdr:row>
          <xdr:rowOff>266700</xdr:rowOff>
        </xdr:to>
        <xdr:sp macro="" textlink="">
          <xdr:nvSpPr>
            <xdr:cNvPr id="4329" name="Option Button 1257" hidden="1">
              <a:extLst>
                <a:ext uri="{63B3BB69-23CF-44E3-9099-C40C66FF867C}">
                  <a14:compatExt spid="_x0000_s4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95</xdr:row>
          <xdr:rowOff>0</xdr:rowOff>
        </xdr:from>
        <xdr:to>
          <xdr:col>9</xdr:col>
          <xdr:colOff>1123950</xdr:colOff>
          <xdr:row>95</xdr:row>
          <xdr:rowOff>304800</xdr:rowOff>
        </xdr:to>
        <xdr:sp macro="" textlink="">
          <xdr:nvSpPr>
            <xdr:cNvPr id="4330" name="Group Box 1258" hidden="1">
              <a:extLst>
                <a:ext uri="{63B3BB69-23CF-44E3-9099-C40C66FF867C}">
                  <a14:compatExt spid="_x0000_s4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75</xdr:row>
          <xdr:rowOff>57150</xdr:rowOff>
        </xdr:from>
        <xdr:to>
          <xdr:col>7</xdr:col>
          <xdr:colOff>866775</xdr:colOff>
          <xdr:row>75</xdr:row>
          <xdr:rowOff>276225</xdr:rowOff>
        </xdr:to>
        <xdr:sp macro="" textlink="">
          <xdr:nvSpPr>
            <xdr:cNvPr id="4333" name="Option Button 1261" hidden="1">
              <a:extLst>
                <a:ext uri="{63B3BB69-23CF-44E3-9099-C40C66FF867C}">
                  <a14:compatExt spid="_x0000_s4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75</xdr:row>
          <xdr:rowOff>47625</xdr:rowOff>
        </xdr:from>
        <xdr:to>
          <xdr:col>8</xdr:col>
          <xdr:colOff>885825</xdr:colOff>
          <xdr:row>75</xdr:row>
          <xdr:rowOff>266700</xdr:rowOff>
        </xdr:to>
        <xdr:sp macro="" textlink="">
          <xdr:nvSpPr>
            <xdr:cNvPr id="4334" name="Option Button 1262" hidden="1">
              <a:extLst>
                <a:ext uri="{63B3BB69-23CF-44E3-9099-C40C66FF867C}">
                  <a14:compatExt spid="_x0000_s4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75</xdr:row>
          <xdr:rowOff>47625</xdr:rowOff>
        </xdr:from>
        <xdr:to>
          <xdr:col>9</xdr:col>
          <xdr:colOff>866775</xdr:colOff>
          <xdr:row>75</xdr:row>
          <xdr:rowOff>266700</xdr:rowOff>
        </xdr:to>
        <xdr:sp macro="" textlink="">
          <xdr:nvSpPr>
            <xdr:cNvPr id="4335" name="Option Button 1263" hidden="1">
              <a:extLst>
                <a:ext uri="{63B3BB69-23CF-44E3-9099-C40C66FF867C}">
                  <a14:compatExt spid="_x0000_s4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75</xdr:row>
          <xdr:rowOff>0</xdr:rowOff>
        </xdr:from>
        <xdr:to>
          <xdr:col>9</xdr:col>
          <xdr:colOff>1123950</xdr:colOff>
          <xdr:row>75</xdr:row>
          <xdr:rowOff>304800</xdr:rowOff>
        </xdr:to>
        <xdr:sp macro="" textlink="">
          <xdr:nvSpPr>
            <xdr:cNvPr id="4336" name="Group Box 1264" hidden="1">
              <a:extLst>
                <a:ext uri="{63B3BB69-23CF-44E3-9099-C40C66FF867C}">
                  <a14:compatExt spid="_x0000_s4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76</xdr:row>
          <xdr:rowOff>66675</xdr:rowOff>
        </xdr:from>
        <xdr:to>
          <xdr:col>7</xdr:col>
          <xdr:colOff>866775</xdr:colOff>
          <xdr:row>76</xdr:row>
          <xdr:rowOff>295275</xdr:rowOff>
        </xdr:to>
        <xdr:sp macro="" textlink="">
          <xdr:nvSpPr>
            <xdr:cNvPr id="4337" name="Option Button 1265" hidden="1">
              <a:extLst>
                <a:ext uri="{63B3BB69-23CF-44E3-9099-C40C66FF867C}">
                  <a14:compatExt spid="_x0000_s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76</xdr:row>
          <xdr:rowOff>57150</xdr:rowOff>
        </xdr:from>
        <xdr:to>
          <xdr:col>8</xdr:col>
          <xdr:colOff>885825</xdr:colOff>
          <xdr:row>76</xdr:row>
          <xdr:rowOff>276225</xdr:rowOff>
        </xdr:to>
        <xdr:sp macro="" textlink="">
          <xdr:nvSpPr>
            <xdr:cNvPr id="4338" name="Option Button 1266" hidden="1">
              <a:extLst>
                <a:ext uri="{63B3BB69-23CF-44E3-9099-C40C66FF867C}">
                  <a14:compatExt spid="_x0000_s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76</xdr:row>
          <xdr:rowOff>57150</xdr:rowOff>
        </xdr:from>
        <xdr:to>
          <xdr:col>9</xdr:col>
          <xdr:colOff>866775</xdr:colOff>
          <xdr:row>76</xdr:row>
          <xdr:rowOff>276225</xdr:rowOff>
        </xdr:to>
        <xdr:sp macro="" textlink="">
          <xdr:nvSpPr>
            <xdr:cNvPr id="4339" name="Option Button 1267" hidden="1">
              <a:extLst>
                <a:ext uri="{63B3BB69-23CF-44E3-9099-C40C66FF867C}">
                  <a14:compatExt spid="_x0000_s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76</xdr:row>
          <xdr:rowOff>9525</xdr:rowOff>
        </xdr:from>
        <xdr:to>
          <xdr:col>9</xdr:col>
          <xdr:colOff>1123950</xdr:colOff>
          <xdr:row>76</xdr:row>
          <xdr:rowOff>314325</xdr:rowOff>
        </xdr:to>
        <xdr:sp macro="" textlink="">
          <xdr:nvSpPr>
            <xdr:cNvPr id="4340" name="Group Box 1268" hidden="1">
              <a:extLst>
                <a:ext uri="{63B3BB69-23CF-44E3-9099-C40C66FF867C}">
                  <a14:compatExt spid="_x0000_s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77</xdr:row>
          <xdr:rowOff>66675</xdr:rowOff>
        </xdr:from>
        <xdr:to>
          <xdr:col>7</xdr:col>
          <xdr:colOff>866775</xdr:colOff>
          <xdr:row>77</xdr:row>
          <xdr:rowOff>295275</xdr:rowOff>
        </xdr:to>
        <xdr:sp macro="" textlink="">
          <xdr:nvSpPr>
            <xdr:cNvPr id="4341" name="Option Button 1269" hidden="1">
              <a:extLst>
                <a:ext uri="{63B3BB69-23CF-44E3-9099-C40C66FF867C}">
                  <a14:compatExt spid="_x0000_s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77</xdr:row>
          <xdr:rowOff>57150</xdr:rowOff>
        </xdr:from>
        <xdr:to>
          <xdr:col>8</xdr:col>
          <xdr:colOff>885825</xdr:colOff>
          <xdr:row>77</xdr:row>
          <xdr:rowOff>276225</xdr:rowOff>
        </xdr:to>
        <xdr:sp macro="" textlink="">
          <xdr:nvSpPr>
            <xdr:cNvPr id="4342" name="Option Button 1270" hidden="1">
              <a:extLst>
                <a:ext uri="{63B3BB69-23CF-44E3-9099-C40C66FF867C}">
                  <a14:compatExt spid="_x0000_s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77</xdr:row>
          <xdr:rowOff>57150</xdr:rowOff>
        </xdr:from>
        <xdr:to>
          <xdr:col>9</xdr:col>
          <xdr:colOff>866775</xdr:colOff>
          <xdr:row>77</xdr:row>
          <xdr:rowOff>276225</xdr:rowOff>
        </xdr:to>
        <xdr:sp macro="" textlink="">
          <xdr:nvSpPr>
            <xdr:cNvPr id="4343" name="Option Button 1271" hidden="1">
              <a:extLst>
                <a:ext uri="{63B3BB69-23CF-44E3-9099-C40C66FF867C}">
                  <a14:compatExt spid="_x0000_s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77</xdr:row>
          <xdr:rowOff>9525</xdr:rowOff>
        </xdr:from>
        <xdr:to>
          <xdr:col>9</xdr:col>
          <xdr:colOff>1123950</xdr:colOff>
          <xdr:row>77</xdr:row>
          <xdr:rowOff>314325</xdr:rowOff>
        </xdr:to>
        <xdr:sp macro="" textlink="">
          <xdr:nvSpPr>
            <xdr:cNvPr id="4344" name="Group Box 1272" hidden="1">
              <a:extLst>
                <a:ext uri="{63B3BB69-23CF-44E3-9099-C40C66FF867C}">
                  <a14:compatExt spid="_x0000_s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78</xdr:row>
          <xdr:rowOff>66675</xdr:rowOff>
        </xdr:from>
        <xdr:to>
          <xdr:col>7</xdr:col>
          <xdr:colOff>866775</xdr:colOff>
          <xdr:row>78</xdr:row>
          <xdr:rowOff>295275</xdr:rowOff>
        </xdr:to>
        <xdr:sp macro="" textlink="">
          <xdr:nvSpPr>
            <xdr:cNvPr id="4345" name="Option Button 1273" hidden="1">
              <a:extLst>
                <a:ext uri="{63B3BB69-23CF-44E3-9099-C40C66FF867C}">
                  <a14:compatExt spid="_x0000_s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78</xdr:row>
          <xdr:rowOff>57150</xdr:rowOff>
        </xdr:from>
        <xdr:to>
          <xdr:col>8</xdr:col>
          <xdr:colOff>885825</xdr:colOff>
          <xdr:row>78</xdr:row>
          <xdr:rowOff>276225</xdr:rowOff>
        </xdr:to>
        <xdr:sp macro="" textlink="">
          <xdr:nvSpPr>
            <xdr:cNvPr id="4346" name="Option Button 1274" hidden="1">
              <a:extLst>
                <a:ext uri="{63B3BB69-23CF-44E3-9099-C40C66FF867C}">
                  <a14:compatExt spid="_x0000_s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78</xdr:row>
          <xdr:rowOff>57150</xdr:rowOff>
        </xdr:from>
        <xdr:to>
          <xdr:col>9</xdr:col>
          <xdr:colOff>866775</xdr:colOff>
          <xdr:row>78</xdr:row>
          <xdr:rowOff>276225</xdr:rowOff>
        </xdr:to>
        <xdr:sp macro="" textlink="">
          <xdr:nvSpPr>
            <xdr:cNvPr id="4347" name="Option Button 1275" hidden="1">
              <a:extLst>
                <a:ext uri="{63B3BB69-23CF-44E3-9099-C40C66FF867C}">
                  <a14:compatExt spid="_x0000_s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78</xdr:row>
          <xdr:rowOff>9525</xdr:rowOff>
        </xdr:from>
        <xdr:to>
          <xdr:col>9</xdr:col>
          <xdr:colOff>1123950</xdr:colOff>
          <xdr:row>78</xdr:row>
          <xdr:rowOff>314325</xdr:rowOff>
        </xdr:to>
        <xdr:sp macro="" textlink="">
          <xdr:nvSpPr>
            <xdr:cNvPr id="4348" name="Group Box 1276" hidden="1">
              <a:extLst>
                <a:ext uri="{63B3BB69-23CF-44E3-9099-C40C66FF867C}">
                  <a14:compatExt spid="_x0000_s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79</xdr:row>
          <xdr:rowOff>66675</xdr:rowOff>
        </xdr:from>
        <xdr:to>
          <xdr:col>7</xdr:col>
          <xdr:colOff>866775</xdr:colOff>
          <xdr:row>79</xdr:row>
          <xdr:rowOff>295275</xdr:rowOff>
        </xdr:to>
        <xdr:sp macro="" textlink="">
          <xdr:nvSpPr>
            <xdr:cNvPr id="4349" name="Option Button 1277" hidden="1">
              <a:extLst>
                <a:ext uri="{63B3BB69-23CF-44E3-9099-C40C66FF867C}">
                  <a14:compatExt spid="_x0000_s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79</xdr:row>
          <xdr:rowOff>57150</xdr:rowOff>
        </xdr:from>
        <xdr:to>
          <xdr:col>8</xdr:col>
          <xdr:colOff>885825</xdr:colOff>
          <xdr:row>79</xdr:row>
          <xdr:rowOff>276225</xdr:rowOff>
        </xdr:to>
        <xdr:sp macro="" textlink="">
          <xdr:nvSpPr>
            <xdr:cNvPr id="4350" name="Option Button 1278" hidden="1">
              <a:extLst>
                <a:ext uri="{63B3BB69-23CF-44E3-9099-C40C66FF867C}">
                  <a14:compatExt spid="_x0000_s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79</xdr:row>
          <xdr:rowOff>57150</xdr:rowOff>
        </xdr:from>
        <xdr:to>
          <xdr:col>9</xdr:col>
          <xdr:colOff>866775</xdr:colOff>
          <xdr:row>79</xdr:row>
          <xdr:rowOff>276225</xdr:rowOff>
        </xdr:to>
        <xdr:sp macro="" textlink="">
          <xdr:nvSpPr>
            <xdr:cNvPr id="4351" name="Option Button 1279" hidden="1">
              <a:extLst>
                <a:ext uri="{63B3BB69-23CF-44E3-9099-C40C66FF867C}">
                  <a14:compatExt spid="_x0000_s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79</xdr:row>
          <xdr:rowOff>9525</xdr:rowOff>
        </xdr:from>
        <xdr:to>
          <xdr:col>9</xdr:col>
          <xdr:colOff>1123950</xdr:colOff>
          <xdr:row>79</xdr:row>
          <xdr:rowOff>314325</xdr:rowOff>
        </xdr:to>
        <xdr:sp macro="" textlink="">
          <xdr:nvSpPr>
            <xdr:cNvPr id="4352" name="Group Box 1280" hidden="1">
              <a:extLst>
                <a:ext uri="{63B3BB69-23CF-44E3-9099-C40C66FF867C}">
                  <a14:compatExt spid="_x0000_s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80</xdr:row>
          <xdr:rowOff>66675</xdr:rowOff>
        </xdr:from>
        <xdr:to>
          <xdr:col>7</xdr:col>
          <xdr:colOff>866775</xdr:colOff>
          <xdr:row>80</xdr:row>
          <xdr:rowOff>295275</xdr:rowOff>
        </xdr:to>
        <xdr:sp macro="" textlink="">
          <xdr:nvSpPr>
            <xdr:cNvPr id="4353" name="Option Button 1281" hidden="1">
              <a:extLst>
                <a:ext uri="{63B3BB69-23CF-44E3-9099-C40C66FF867C}">
                  <a14:compatExt spid="_x0000_s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80</xdr:row>
          <xdr:rowOff>57150</xdr:rowOff>
        </xdr:from>
        <xdr:to>
          <xdr:col>8</xdr:col>
          <xdr:colOff>885825</xdr:colOff>
          <xdr:row>80</xdr:row>
          <xdr:rowOff>276225</xdr:rowOff>
        </xdr:to>
        <xdr:sp macro="" textlink="">
          <xdr:nvSpPr>
            <xdr:cNvPr id="4354" name="Option Button 1282" hidden="1">
              <a:extLst>
                <a:ext uri="{63B3BB69-23CF-44E3-9099-C40C66FF867C}">
                  <a14:compatExt spid="_x0000_s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80</xdr:row>
          <xdr:rowOff>57150</xdr:rowOff>
        </xdr:from>
        <xdr:to>
          <xdr:col>9</xdr:col>
          <xdr:colOff>866775</xdr:colOff>
          <xdr:row>80</xdr:row>
          <xdr:rowOff>276225</xdr:rowOff>
        </xdr:to>
        <xdr:sp macro="" textlink="">
          <xdr:nvSpPr>
            <xdr:cNvPr id="4355" name="Option Button 1283" hidden="1">
              <a:extLst>
                <a:ext uri="{63B3BB69-23CF-44E3-9099-C40C66FF867C}">
                  <a14:compatExt spid="_x0000_s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80</xdr:row>
          <xdr:rowOff>9525</xdr:rowOff>
        </xdr:from>
        <xdr:to>
          <xdr:col>9</xdr:col>
          <xdr:colOff>1123950</xdr:colOff>
          <xdr:row>80</xdr:row>
          <xdr:rowOff>314325</xdr:rowOff>
        </xdr:to>
        <xdr:sp macro="" textlink="">
          <xdr:nvSpPr>
            <xdr:cNvPr id="4356" name="Group Box 1284" hidden="1">
              <a:extLst>
                <a:ext uri="{63B3BB69-23CF-44E3-9099-C40C66FF867C}">
                  <a14:compatExt spid="_x0000_s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82</xdr:row>
          <xdr:rowOff>66675</xdr:rowOff>
        </xdr:from>
        <xdr:to>
          <xdr:col>7</xdr:col>
          <xdr:colOff>866775</xdr:colOff>
          <xdr:row>82</xdr:row>
          <xdr:rowOff>295275</xdr:rowOff>
        </xdr:to>
        <xdr:sp macro="" textlink="">
          <xdr:nvSpPr>
            <xdr:cNvPr id="4357" name="Option Button 1285" hidden="1">
              <a:extLst>
                <a:ext uri="{63B3BB69-23CF-44E3-9099-C40C66FF867C}">
                  <a14:compatExt spid="_x0000_s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82</xdr:row>
          <xdr:rowOff>57150</xdr:rowOff>
        </xdr:from>
        <xdr:to>
          <xdr:col>8</xdr:col>
          <xdr:colOff>885825</xdr:colOff>
          <xdr:row>82</xdr:row>
          <xdr:rowOff>276225</xdr:rowOff>
        </xdr:to>
        <xdr:sp macro="" textlink="">
          <xdr:nvSpPr>
            <xdr:cNvPr id="4358" name="Option Button 1286" hidden="1">
              <a:extLst>
                <a:ext uri="{63B3BB69-23CF-44E3-9099-C40C66FF867C}">
                  <a14:compatExt spid="_x0000_s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82</xdr:row>
          <xdr:rowOff>57150</xdr:rowOff>
        </xdr:from>
        <xdr:to>
          <xdr:col>9</xdr:col>
          <xdr:colOff>866775</xdr:colOff>
          <xdr:row>82</xdr:row>
          <xdr:rowOff>276225</xdr:rowOff>
        </xdr:to>
        <xdr:sp macro="" textlink="">
          <xdr:nvSpPr>
            <xdr:cNvPr id="4359" name="Option Button 1287" hidden="1">
              <a:extLst>
                <a:ext uri="{63B3BB69-23CF-44E3-9099-C40C66FF867C}">
                  <a14:compatExt spid="_x0000_s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82</xdr:row>
          <xdr:rowOff>9525</xdr:rowOff>
        </xdr:from>
        <xdr:to>
          <xdr:col>9</xdr:col>
          <xdr:colOff>1123950</xdr:colOff>
          <xdr:row>82</xdr:row>
          <xdr:rowOff>314325</xdr:rowOff>
        </xdr:to>
        <xdr:sp macro="" textlink="">
          <xdr:nvSpPr>
            <xdr:cNvPr id="4360" name="Group Box 1288" hidden="1">
              <a:extLst>
                <a:ext uri="{63B3BB69-23CF-44E3-9099-C40C66FF867C}">
                  <a14:compatExt spid="_x0000_s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84</xdr:row>
          <xdr:rowOff>66675</xdr:rowOff>
        </xdr:from>
        <xdr:to>
          <xdr:col>7</xdr:col>
          <xdr:colOff>866775</xdr:colOff>
          <xdr:row>84</xdr:row>
          <xdr:rowOff>295275</xdr:rowOff>
        </xdr:to>
        <xdr:sp macro="" textlink="">
          <xdr:nvSpPr>
            <xdr:cNvPr id="4361" name="Option Button 1289" hidden="1">
              <a:extLst>
                <a:ext uri="{63B3BB69-23CF-44E3-9099-C40C66FF867C}">
                  <a14:compatExt spid="_x0000_s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84</xdr:row>
          <xdr:rowOff>57150</xdr:rowOff>
        </xdr:from>
        <xdr:to>
          <xdr:col>8</xdr:col>
          <xdr:colOff>885825</xdr:colOff>
          <xdr:row>84</xdr:row>
          <xdr:rowOff>276225</xdr:rowOff>
        </xdr:to>
        <xdr:sp macro="" textlink="">
          <xdr:nvSpPr>
            <xdr:cNvPr id="4362" name="Option Button 1290" hidden="1">
              <a:extLst>
                <a:ext uri="{63B3BB69-23CF-44E3-9099-C40C66FF867C}">
                  <a14:compatExt spid="_x0000_s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84</xdr:row>
          <xdr:rowOff>57150</xdr:rowOff>
        </xdr:from>
        <xdr:to>
          <xdr:col>9</xdr:col>
          <xdr:colOff>866775</xdr:colOff>
          <xdr:row>84</xdr:row>
          <xdr:rowOff>276225</xdr:rowOff>
        </xdr:to>
        <xdr:sp macro="" textlink="">
          <xdr:nvSpPr>
            <xdr:cNvPr id="4363" name="Option Button 1291" hidden="1">
              <a:extLst>
                <a:ext uri="{63B3BB69-23CF-44E3-9099-C40C66FF867C}">
                  <a14:compatExt spid="_x0000_s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84</xdr:row>
          <xdr:rowOff>9525</xdr:rowOff>
        </xdr:from>
        <xdr:to>
          <xdr:col>9</xdr:col>
          <xdr:colOff>1123950</xdr:colOff>
          <xdr:row>84</xdr:row>
          <xdr:rowOff>314325</xdr:rowOff>
        </xdr:to>
        <xdr:sp macro="" textlink="">
          <xdr:nvSpPr>
            <xdr:cNvPr id="4364" name="Group Box 1292" hidden="1">
              <a:extLst>
                <a:ext uri="{63B3BB69-23CF-44E3-9099-C40C66FF867C}">
                  <a14:compatExt spid="_x0000_s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81</xdr:row>
          <xdr:rowOff>66675</xdr:rowOff>
        </xdr:from>
        <xdr:to>
          <xdr:col>7</xdr:col>
          <xdr:colOff>866775</xdr:colOff>
          <xdr:row>81</xdr:row>
          <xdr:rowOff>295275</xdr:rowOff>
        </xdr:to>
        <xdr:sp macro="" textlink="">
          <xdr:nvSpPr>
            <xdr:cNvPr id="4365" name="Option Button 1293" hidden="1">
              <a:extLst>
                <a:ext uri="{63B3BB69-23CF-44E3-9099-C40C66FF867C}">
                  <a14:compatExt spid="_x0000_s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81</xdr:row>
          <xdr:rowOff>57150</xdr:rowOff>
        </xdr:from>
        <xdr:to>
          <xdr:col>8</xdr:col>
          <xdr:colOff>885825</xdr:colOff>
          <xdr:row>81</xdr:row>
          <xdr:rowOff>276225</xdr:rowOff>
        </xdr:to>
        <xdr:sp macro="" textlink="">
          <xdr:nvSpPr>
            <xdr:cNvPr id="4366" name="Option Button 1294" hidden="1">
              <a:extLst>
                <a:ext uri="{63B3BB69-23CF-44E3-9099-C40C66FF867C}">
                  <a14:compatExt spid="_x0000_s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81</xdr:row>
          <xdr:rowOff>57150</xdr:rowOff>
        </xdr:from>
        <xdr:to>
          <xdr:col>9</xdr:col>
          <xdr:colOff>866775</xdr:colOff>
          <xdr:row>81</xdr:row>
          <xdr:rowOff>276225</xdr:rowOff>
        </xdr:to>
        <xdr:sp macro="" textlink="">
          <xdr:nvSpPr>
            <xdr:cNvPr id="4367" name="Option Button 1295" hidden="1">
              <a:extLst>
                <a:ext uri="{63B3BB69-23CF-44E3-9099-C40C66FF867C}">
                  <a14:compatExt spid="_x0000_s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81</xdr:row>
          <xdr:rowOff>9525</xdr:rowOff>
        </xdr:from>
        <xdr:to>
          <xdr:col>9</xdr:col>
          <xdr:colOff>1123950</xdr:colOff>
          <xdr:row>81</xdr:row>
          <xdr:rowOff>314325</xdr:rowOff>
        </xdr:to>
        <xdr:sp macro="" textlink="">
          <xdr:nvSpPr>
            <xdr:cNvPr id="4368" name="Group Box 1296" hidden="1">
              <a:extLst>
                <a:ext uri="{63B3BB69-23CF-44E3-9099-C40C66FF867C}">
                  <a14:compatExt spid="_x0000_s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83</xdr:row>
          <xdr:rowOff>57150</xdr:rowOff>
        </xdr:from>
        <xdr:to>
          <xdr:col>7</xdr:col>
          <xdr:colOff>866775</xdr:colOff>
          <xdr:row>83</xdr:row>
          <xdr:rowOff>276225</xdr:rowOff>
        </xdr:to>
        <xdr:sp macro="" textlink="">
          <xdr:nvSpPr>
            <xdr:cNvPr id="4369" name="Option Button 1297" hidden="1">
              <a:extLst>
                <a:ext uri="{63B3BB69-23CF-44E3-9099-C40C66FF867C}">
                  <a14:compatExt spid="_x0000_s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83</xdr:row>
          <xdr:rowOff>47625</xdr:rowOff>
        </xdr:from>
        <xdr:to>
          <xdr:col>8</xdr:col>
          <xdr:colOff>885825</xdr:colOff>
          <xdr:row>83</xdr:row>
          <xdr:rowOff>266700</xdr:rowOff>
        </xdr:to>
        <xdr:sp macro="" textlink="">
          <xdr:nvSpPr>
            <xdr:cNvPr id="4370" name="Option Button 1298" hidden="1">
              <a:extLst>
                <a:ext uri="{63B3BB69-23CF-44E3-9099-C40C66FF867C}">
                  <a14:compatExt spid="_x0000_s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83</xdr:row>
          <xdr:rowOff>47625</xdr:rowOff>
        </xdr:from>
        <xdr:to>
          <xdr:col>9</xdr:col>
          <xdr:colOff>866775</xdr:colOff>
          <xdr:row>83</xdr:row>
          <xdr:rowOff>266700</xdr:rowOff>
        </xdr:to>
        <xdr:sp macro="" textlink="">
          <xdr:nvSpPr>
            <xdr:cNvPr id="4371" name="Option Button 1299" hidden="1">
              <a:extLst>
                <a:ext uri="{63B3BB69-23CF-44E3-9099-C40C66FF867C}">
                  <a14:compatExt spid="_x0000_s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83</xdr:row>
          <xdr:rowOff>0</xdr:rowOff>
        </xdr:from>
        <xdr:to>
          <xdr:col>9</xdr:col>
          <xdr:colOff>1123950</xdr:colOff>
          <xdr:row>83</xdr:row>
          <xdr:rowOff>304800</xdr:rowOff>
        </xdr:to>
        <xdr:sp macro="" textlink="">
          <xdr:nvSpPr>
            <xdr:cNvPr id="4372" name="Group Box 1300" hidden="1">
              <a:extLst>
                <a:ext uri="{63B3BB69-23CF-44E3-9099-C40C66FF867C}">
                  <a14:compatExt spid="_x0000_s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63</xdr:row>
          <xdr:rowOff>57150</xdr:rowOff>
        </xdr:from>
        <xdr:to>
          <xdr:col>7</xdr:col>
          <xdr:colOff>866775</xdr:colOff>
          <xdr:row>63</xdr:row>
          <xdr:rowOff>276225</xdr:rowOff>
        </xdr:to>
        <xdr:sp macro="" textlink="">
          <xdr:nvSpPr>
            <xdr:cNvPr id="4375" name="Option Button 1303" hidden="1">
              <a:extLst>
                <a:ext uri="{63B3BB69-23CF-44E3-9099-C40C66FF867C}">
                  <a14:compatExt spid="_x0000_s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63</xdr:row>
          <xdr:rowOff>47625</xdr:rowOff>
        </xdr:from>
        <xdr:to>
          <xdr:col>8</xdr:col>
          <xdr:colOff>885825</xdr:colOff>
          <xdr:row>63</xdr:row>
          <xdr:rowOff>266700</xdr:rowOff>
        </xdr:to>
        <xdr:sp macro="" textlink="">
          <xdr:nvSpPr>
            <xdr:cNvPr id="4376" name="Option Button 1304" hidden="1">
              <a:extLst>
                <a:ext uri="{63B3BB69-23CF-44E3-9099-C40C66FF867C}">
                  <a14:compatExt spid="_x0000_s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63</xdr:row>
          <xdr:rowOff>47625</xdr:rowOff>
        </xdr:from>
        <xdr:to>
          <xdr:col>9</xdr:col>
          <xdr:colOff>866775</xdr:colOff>
          <xdr:row>63</xdr:row>
          <xdr:rowOff>266700</xdr:rowOff>
        </xdr:to>
        <xdr:sp macro="" textlink="">
          <xdr:nvSpPr>
            <xdr:cNvPr id="4377" name="Option Button 1305" hidden="1">
              <a:extLst>
                <a:ext uri="{63B3BB69-23CF-44E3-9099-C40C66FF867C}">
                  <a14:compatExt spid="_x0000_s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63</xdr:row>
          <xdr:rowOff>0</xdr:rowOff>
        </xdr:from>
        <xdr:to>
          <xdr:col>9</xdr:col>
          <xdr:colOff>1123950</xdr:colOff>
          <xdr:row>63</xdr:row>
          <xdr:rowOff>304800</xdr:rowOff>
        </xdr:to>
        <xdr:sp macro="" textlink="">
          <xdr:nvSpPr>
            <xdr:cNvPr id="4378" name="Group Box 1306" hidden="1">
              <a:extLst>
                <a:ext uri="{63B3BB69-23CF-44E3-9099-C40C66FF867C}">
                  <a14:compatExt spid="_x0000_s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64</xdr:row>
          <xdr:rowOff>66675</xdr:rowOff>
        </xdr:from>
        <xdr:to>
          <xdr:col>7</xdr:col>
          <xdr:colOff>866775</xdr:colOff>
          <xdr:row>64</xdr:row>
          <xdr:rowOff>295275</xdr:rowOff>
        </xdr:to>
        <xdr:sp macro="" textlink="">
          <xdr:nvSpPr>
            <xdr:cNvPr id="4379" name="Option Button 1307" hidden="1">
              <a:extLst>
                <a:ext uri="{63B3BB69-23CF-44E3-9099-C40C66FF867C}">
                  <a14:compatExt spid="_x0000_s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64</xdr:row>
          <xdr:rowOff>57150</xdr:rowOff>
        </xdr:from>
        <xdr:to>
          <xdr:col>8</xdr:col>
          <xdr:colOff>885825</xdr:colOff>
          <xdr:row>64</xdr:row>
          <xdr:rowOff>276225</xdr:rowOff>
        </xdr:to>
        <xdr:sp macro="" textlink="">
          <xdr:nvSpPr>
            <xdr:cNvPr id="4380" name="Option Button 1308" hidden="1">
              <a:extLst>
                <a:ext uri="{63B3BB69-23CF-44E3-9099-C40C66FF867C}">
                  <a14:compatExt spid="_x0000_s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64</xdr:row>
          <xdr:rowOff>57150</xdr:rowOff>
        </xdr:from>
        <xdr:to>
          <xdr:col>9</xdr:col>
          <xdr:colOff>866775</xdr:colOff>
          <xdr:row>64</xdr:row>
          <xdr:rowOff>276225</xdr:rowOff>
        </xdr:to>
        <xdr:sp macro="" textlink="">
          <xdr:nvSpPr>
            <xdr:cNvPr id="4381" name="Option Button 1309" hidden="1">
              <a:extLst>
                <a:ext uri="{63B3BB69-23CF-44E3-9099-C40C66FF867C}">
                  <a14:compatExt spid="_x0000_s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64</xdr:row>
          <xdr:rowOff>9525</xdr:rowOff>
        </xdr:from>
        <xdr:to>
          <xdr:col>9</xdr:col>
          <xdr:colOff>1123950</xdr:colOff>
          <xdr:row>64</xdr:row>
          <xdr:rowOff>314325</xdr:rowOff>
        </xdr:to>
        <xdr:sp macro="" textlink="">
          <xdr:nvSpPr>
            <xdr:cNvPr id="4382" name="Group Box 1310" hidden="1">
              <a:extLst>
                <a:ext uri="{63B3BB69-23CF-44E3-9099-C40C66FF867C}">
                  <a14:compatExt spid="_x0000_s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65</xdr:row>
          <xdr:rowOff>66675</xdr:rowOff>
        </xdr:from>
        <xdr:to>
          <xdr:col>7</xdr:col>
          <xdr:colOff>866775</xdr:colOff>
          <xdr:row>65</xdr:row>
          <xdr:rowOff>295275</xdr:rowOff>
        </xdr:to>
        <xdr:sp macro="" textlink="">
          <xdr:nvSpPr>
            <xdr:cNvPr id="4383" name="Option Button 1311" hidden="1">
              <a:extLst>
                <a:ext uri="{63B3BB69-23CF-44E3-9099-C40C66FF867C}">
                  <a14:compatExt spid="_x0000_s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65</xdr:row>
          <xdr:rowOff>57150</xdr:rowOff>
        </xdr:from>
        <xdr:to>
          <xdr:col>8</xdr:col>
          <xdr:colOff>885825</xdr:colOff>
          <xdr:row>65</xdr:row>
          <xdr:rowOff>276225</xdr:rowOff>
        </xdr:to>
        <xdr:sp macro="" textlink="">
          <xdr:nvSpPr>
            <xdr:cNvPr id="4384" name="Option Button 1312" hidden="1">
              <a:extLst>
                <a:ext uri="{63B3BB69-23CF-44E3-9099-C40C66FF867C}">
                  <a14:compatExt spid="_x0000_s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65</xdr:row>
          <xdr:rowOff>57150</xdr:rowOff>
        </xdr:from>
        <xdr:to>
          <xdr:col>9</xdr:col>
          <xdr:colOff>866775</xdr:colOff>
          <xdr:row>65</xdr:row>
          <xdr:rowOff>276225</xdr:rowOff>
        </xdr:to>
        <xdr:sp macro="" textlink="">
          <xdr:nvSpPr>
            <xdr:cNvPr id="4385" name="Option Button 1313" hidden="1">
              <a:extLst>
                <a:ext uri="{63B3BB69-23CF-44E3-9099-C40C66FF867C}">
                  <a14:compatExt spid="_x0000_s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65</xdr:row>
          <xdr:rowOff>9525</xdr:rowOff>
        </xdr:from>
        <xdr:to>
          <xdr:col>9</xdr:col>
          <xdr:colOff>1123950</xdr:colOff>
          <xdr:row>65</xdr:row>
          <xdr:rowOff>314325</xdr:rowOff>
        </xdr:to>
        <xdr:sp macro="" textlink="">
          <xdr:nvSpPr>
            <xdr:cNvPr id="4386" name="Group Box 1314" hidden="1">
              <a:extLst>
                <a:ext uri="{63B3BB69-23CF-44E3-9099-C40C66FF867C}">
                  <a14:compatExt spid="_x0000_s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66</xdr:row>
          <xdr:rowOff>66675</xdr:rowOff>
        </xdr:from>
        <xdr:to>
          <xdr:col>7</xdr:col>
          <xdr:colOff>866775</xdr:colOff>
          <xdr:row>66</xdr:row>
          <xdr:rowOff>295275</xdr:rowOff>
        </xdr:to>
        <xdr:sp macro="" textlink="">
          <xdr:nvSpPr>
            <xdr:cNvPr id="4387" name="Option Button 1315" hidden="1">
              <a:extLst>
                <a:ext uri="{63B3BB69-23CF-44E3-9099-C40C66FF867C}">
                  <a14:compatExt spid="_x0000_s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66</xdr:row>
          <xdr:rowOff>57150</xdr:rowOff>
        </xdr:from>
        <xdr:to>
          <xdr:col>8</xdr:col>
          <xdr:colOff>885825</xdr:colOff>
          <xdr:row>66</xdr:row>
          <xdr:rowOff>276225</xdr:rowOff>
        </xdr:to>
        <xdr:sp macro="" textlink="">
          <xdr:nvSpPr>
            <xdr:cNvPr id="4388" name="Option Button 1316" hidden="1">
              <a:extLst>
                <a:ext uri="{63B3BB69-23CF-44E3-9099-C40C66FF867C}">
                  <a14:compatExt spid="_x0000_s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66</xdr:row>
          <xdr:rowOff>57150</xdr:rowOff>
        </xdr:from>
        <xdr:to>
          <xdr:col>9</xdr:col>
          <xdr:colOff>866775</xdr:colOff>
          <xdr:row>66</xdr:row>
          <xdr:rowOff>276225</xdr:rowOff>
        </xdr:to>
        <xdr:sp macro="" textlink="">
          <xdr:nvSpPr>
            <xdr:cNvPr id="4389" name="Option Button 1317" hidden="1">
              <a:extLst>
                <a:ext uri="{63B3BB69-23CF-44E3-9099-C40C66FF867C}">
                  <a14:compatExt spid="_x0000_s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66</xdr:row>
          <xdr:rowOff>9525</xdr:rowOff>
        </xdr:from>
        <xdr:to>
          <xdr:col>9</xdr:col>
          <xdr:colOff>1123950</xdr:colOff>
          <xdr:row>66</xdr:row>
          <xdr:rowOff>314325</xdr:rowOff>
        </xdr:to>
        <xdr:sp macro="" textlink="">
          <xdr:nvSpPr>
            <xdr:cNvPr id="4390" name="Group Box 1318" hidden="1">
              <a:extLst>
                <a:ext uri="{63B3BB69-23CF-44E3-9099-C40C66FF867C}">
                  <a14:compatExt spid="_x0000_s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67</xdr:row>
          <xdr:rowOff>66675</xdr:rowOff>
        </xdr:from>
        <xdr:to>
          <xdr:col>7</xdr:col>
          <xdr:colOff>866775</xdr:colOff>
          <xdr:row>67</xdr:row>
          <xdr:rowOff>295275</xdr:rowOff>
        </xdr:to>
        <xdr:sp macro="" textlink="">
          <xdr:nvSpPr>
            <xdr:cNvPr id="4391" name="Option Button 1319" hidden="1">
              <a:extLst>
                <a:ext uri="{63B3BB69-23CF-44E3-9099-C40C66FF867C}">
                  <a14:compatExt spid="_x0000_s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67</xdr:row>
          <xdr:rowOff>57150</xdr:rowOff>
        </xdr:from>
        <xdr:to>
          <xdr:col>8</xdr:col>
          <xdr:colOff>885825</xdr:colOff>
          <xdr:row>67</xdr:row>
          <xdr:rowOff>276225</xdr:rowOff>
        </xdr:to>
        <xdr:sp macro="" textlink="">
          <xdr:nvSpPr>
            <xdr:cNvPr id="4392" name="Option Button 1320" hidden="1">
              <a:extLst>
                <a:ext uri="{63B3BB69-23CF-44E3-9099-C40C66FF867C}">
                  <a14:compatExt spid="_x0000_s4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67</xdr:row>
          <xdr:rowOff>57150</xdr:rowOff>
        </xdr:from>
        <xdr:to>
          <xdr:col>9</xdr:col>
          <xdr:colOff>866775</xdr:colOff>
          <xdr:row>67</xdr:row>
          <xdr:rowOff>276225</xdr:rowOff>
        </xdr:to>
        <xdr:sp macro="" textlink="">
          <xdr:nvSpPr>
            <xdr:cNvPr id="4393" name="Option Button 1321" hidden="1">
              <a:extLst>
                <a:ext uri="{63B3BB69-23CF-44E3-9099-C40C66FF867C}">
                  <a14:compatExt spid="_x0000_s4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</xdr:row>
          <xdr:rowOff>9525</xdr:rowOff>
        </xdr:from>
        <xdr:to>
          <xdr:col>9</xdr:col>
          <xdr:colOff>1123950</xdr:colOff>
          <xdr:row>67</xdr:row>
          <xdr:rowOff>314325</xdr:rowOff>
        </xdr:to>
        <xdr:sp macro="" textlink="">
          <xdr:nvSpPr>
            <xdr:cNvPr id="4394" name="Group Box 1322" hidden="1">
              <a:extLst>
                <a:ext uri="{63B3BB69-23CF-44E3-9099-C40C66FF867C}">
                  <a14:compatExt spid="_x0000_s4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68</xdr:row>
          <xdr:rowOff>66675</xdr:rowOff>
        </xdr:from>
        <xdr:to>
          <xdr:col>7</xdr:col>
          <xdr:colOff>866775</xdr:colOff>
          <xdr:row>68</xdr:row>
          <xdr:rowOff>295275</xdr:rowOff>
        </xdr:to>
        <xdr:sp macro="" textlink="">
          <xdr:nvSpPr>
            <xdr:cNvPr id="4395" name="Option Button 1323" hidden="1">
              <a:extLst>
                <a:ext uri="{63B3BB69-23CF-44E3-9099-C40C66FF867C}">
                  <a14:compatExt spid="_x0000_s4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68</xdr:row>
          <xdr:rowOff>57150</xdr:rowOff>
        </xdr:from>
        <xdr:to>
          <xdr:col>8</xdr:col>
          <xdr:colOff>885825</xdr:colOff>
          <xdr:row>68</xdr:row>
          <xdr:rowOff>276225</xdr:rowOff>
        </xdr:to>
        <xdr:sp macro="" textlink="">
          <xdr:nvSpPr>
            <xdr:cNvPr id="4396" name="Option Button 1324" hidden="1">
              <a:extLst>
                <a:ext uri="{63B3BB69-23CF-44E3-9099-C40C66FF867C}">
                  <a14:compatExt spid="_x0000_s4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68</xdr:row>
          <xdr:rowOff>57150</xdr:rowOff>
        </xdr:from>
        <xdr:to>
          <xdr:col>9</xdr:col>
          <xdr:colOff>866775</xdr:colOff>
          <xdr:row>68</xdr:row>
          <xdr:rowOff>276225</xdr:rowOff>
        </xdr:to>
        <xdr:sp macro="" textlink="">
          <xdr:nvSpPr>
            <xdr:cNvPr id="4397" name="Option Button 1325" hidden="1">
              <a:extLst>
                <a:ext uri="{63B3BB69-23CF-44E3-9099-C40C66FF867C}">
                  <a14:compatExt spid="_x0000_s4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</xdr:row>
          <xdr:rowOff>9525</xdr:rowOff>
        </xdr:from>
        <xdr:to>
          <xdr:col>9</xdr:col>
          <xdr:colOff>1123950</xdr:colOff>
          <xdr:row>68</xdr:row>
          <xdr:rowOff>314325</xdr:rowOff>
        </xdr:to>
        <xdr:sp macro="" textlink="">
          <xdr:nvSpPr>
            <xdr:cNvPr id="4398" name="Group Box 1326" hidden="1">
              <a:extLst>
                <a:ext uri="{63B3BB69-23CF-44E3-9099-C40C66FF867C}">
                  <a14:compatExt spid="_x0000_s4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70</xdr:row>
          <xdr:rowOff>66675</xdr:rowOff>
        </xdr:from>
        <xdr:to>
          <xdr:col>7</xdr:col>
          <xdr:colOff>866775</xdr:colOff>
          <xdr:row>70</xdr:row>
          <xdr:rowOff>295275</xdr:rowOff>
        </xdr:to>
        <xdr:sp macro="" textlink="">
          <xdr:nvSpPr>
            <xdr:cNvPr id="4399" name="Option Button 1327" hidden="1">
              <a:extLst>
                <a:ext uri="{63B3BB69-23CF-44E3-9099-C40C66FF867C}">
                  <a14:compatExt spid="_x0000_s4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70</xdr:row>
          <xdr:rowOff>57150</xdr:rowOff>
        </xdr:from>
        <xdr:to>
          <xdr:col>8</xdr:col>
          <xdr:colOff>885825</xdr:colOff>
          <xdr:row>70</xdr:row>
          <xdr:rowOff>276225</xdr:rowOff>
        </xdr:to>
        <xdr:sp macro="" textlink="">
          <xdr:nvSpPr>
            <xdr:cNvPr id="4400" name="Option Button 1328" hidden="1">
              <a:extLst>
                <a:ext uri="{63B3BB69-23CF-44E3-9099-C40C66FF867C}">
                  <a14:compatExt spid="_x0000_s4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70</xdr:row>
          <xdr:rowOff>57150</xdr:rowOff>
        </xdr:from>
        <xdr:to>
          <xdr:col>9</xdr:col>
          <xdr:colOff>866775</xdr:colOff>
          <xdr:row>70</xdr:row>
          <xdr:rowOff>276225</xdr:rowOff>
        </xdr:to>
        <xdr:sp macro="" textlink="">
          <xdr:nvSpPr>
            <xdr:cNvPr id="4401" name="Option Button 1329" hidden="1">
              <a:extLst>
                <a:ext uri="{63B3BB69-23CF-44E3-9099-C40C66FF867C}">
                  <a14:compatExt spid="_x0000_s4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70</xdr:row>
          <xdr:rowOff>9525</xdr:rowOff>
        </xdr:from>
        <xdr:to>
          <xdr:col>9</xdr:col>
          <xdr:colOff>1123950</xdr:colOff>
          <xdr:row>70</xdr:row>
          <xdr:rowOff>314325</xdr:rowOff>
        </xdr:to>
        <xdr:sp macro="" textlink="">
          <xdr:nvSpPr>
            <xdr:cNvPr id="4402" name="Group Box 1330" hidden="1">
              <a:extLst>
                <a:ext uri="{63B3BB69-23CF-44E3-9099-C40C66FF867C}">
                  <a14:compatExt spid="_x0000_s4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72</xdr:row>
          <xdr:rowOff>66675</xdr:rowOff>
        </xdr:from>
        <xdr:to>
          <xdr:col>7</xdr:col>
          <xdr:colOff>866775</xdr:colOff>
          <xdr:row>72</xdr:row>
          <xdr:rowOff>295275</xdr:rowOff>
        </xdr:to>
        <xdr:sp macro="" textlink="">
          <xdr:nvSpPr>
            <xdr:cNvPr id="4403" name="Option Button 1331" hidden="1">
              <a:extLst>
                <a:ext uri="{63B3BB69-23CF-44E3-9099-C40C66FF867C}">
                  <a14:compatExt spid="_x0000_s4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72</xdr:row>
          <xdr:rowOff>57150</xdr:rowOff>
        </xdr:from>
        <xdr:to>
          <xdr:col>8</xdr:col>
          <xdr:colOff>885825</xdr:colOff>
          <xdr:row>72</xdr:row>
          <xdr:rowOff>276225</xdr:rowOff>
        </xdr:to>
        <xdr:sp macro="" textlink="">
          <xdr:nvSpPr>
            <xdr:cNvPr id="4404" name="Option Button 1332" hidden="1">
              <a:extLst>
                <a:ext uri="{63B3BB69-23CF-44E3-9099-C40C66FF867C}">
                  <a14:compatExt spid="_x0000_s4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72</xdr:row>
          <xdr:rowOff>57150</xdr:rowOff>
        </xdr:from>
        <xdr:to>
          <xdr:col>9</xdr:col>
          <xdr:colOff>866775</xdr:colOff>
          <xdr:row>72</xdr:row>
          <xdr:rowOff>276225</xdr:rowOff>
        </xdr:to>
        <xdr:sp macro="" textlink="">
          <xdr:nvSpPr>
            <xdr:cNvPr id="4405" name="Option Button 1333" hidden="1">
              <a:extLst>
                <a:ext uri="{63B3BB69-23CF-44E3-9099-C40C66FF867C}">
                  <a14:compatExt spid="_x0000_s4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72</xdr:row>
          <xdr:rowOff>9525</xdr:rowOff>
        </xdr:from>
        <xdr:to>
          <xdr:col>9</xdr:col>
          <xdr:colOff>1123950</xdr:colOff>
          <xdr:row>72</xdr:row>
          <xdr:rowOff>314325</xdr:rowOff>
        </xdr:to>
        <xdr:sp macro="" textlink="">
          <xdr:nvSpPr>
            <xdr:cNvPr id="4406" name="Group Box 1334" hidden="1">
              <a:extLst>
                <a:ext uri="{63B3BB69-23CF-44E3-9099-C40C66FF867C}">
                  <a14:compatExt spid="_x0000_s4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69</xdr:row>
          <xdr:rowOff>66675</xdr:rowOff>
        </xdr:from>
        <xdr:to>
          <xdr:col>7</xdr:col>
          <xdr:colOff>866775</xdr:colOff>
          <xdr:row>69</xdr:row>
          <xdr:rowOff>295275</xdr:rowOff>
        </xdr:to>
        <xdr:sp macro="" textlink="">
          <xdr:nvSpPr>
            <xdr:cNvPr id="4407" name="Option Button 1335" hidden="1">
              <a:extLst>
                <a:ext uri="{63B3BB69-23CF-44E3-9099-C40C66FF867C}">
                  <a14:compatExt spid="_x0000_s4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69</xdr:row>
          <xdr:rowOff>57150</xdr:rowOff>
        </xdr:from>
        <xdr:to>
          <xdr:col>8</xdr:col>
          <xdr:colOff>885825</xdr:colOff>
          <xdr:row>69</xdr:row>
          <xdr:rowOff>276225</xdr:rowOff>
        </xdr:to>
        <xdr:sp macro="" textlink="">
          <xdr:nvSpPr>
            <xdr:cNvPr id="4408" name="Option Button 1336" hidden="1">
              <a:extLst>
                <a:ext uri="{63B3BB69-23CF-44E3-9099-C40C66FF867C}">
                  <a14:compatExt spid="_x0000_s4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69</xdr:row>
          <xdr:rowOff>57150</xdr:rowOff>
        </xdr:from>
        <xdr:to>
          <xdr:col>9</xdr:col>
          <xdr:colOff>866775</xdr:colOff>
          <xdr:row>69</xdr:row>
          <xdr:rowOff>276225</xdr:rowOff>
        </xdr:to>
        <xdr:sp macro="" textlink="">
          <xdr:nvSpPr>
            <xdr:cNvPr id="4409" name="Option Button 1337" hidden="1">
              <a:extLst>
                <a:ext uri="{63B3BB69-23CF-44E3-9099-C40C66FF867C}">
                  <a14:compatExt spid="_x0000_s4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69</xdr:row>
          <xdr:rowOff>9525</xdr:rowOff>
        </xdr:from>
        <xdr:to>
          <xdr:col>9</xdr:col>
          <xdr:colOff>1123950</xdr:colOff>
          <xdr:row>69</xdr:row>
          <xdr:rowOff>314325</xdr:rowOff>
        </xdr:to>
        <xdr:sp macro="" textlink="">
          <xdr:nvSpPr>
            <xdr:cNvPr id="4410" name="Group Box 1338" hidden="1">
              <a:extLst>
                <a:ext uri="{63B3BB69-23CF-44E3-9099-C40C66FF867C}">
                  <a14:compatExt spid="_x0000_s4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71</xdr:row>
          <xdr:rowOff>57150</xdr:rowOff>
        </xdr:from>
        <xdr:to>
          <xdr:col>7</xdr:col>
          <xdr:colOff>866775</xdr:colOff>
          <xdr:row>71</xdr:row>
          <xdr:rowOff>276225</xdr:rowOff>
        </xdr:to>
        <xdr:sp macro="" textlink="">
          <xdr:nvSpPr>
            <xdr:cNvPr id="4411" name="Option Button 1339" hidden="1">
              <a:extLst>
                <a:ext uri="{63B3BB69-23CF-44E3-9099-C40C66FF867C}">
                  <a14:compatExt spid="_x0000_s4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71</xdr:row>
          <xdr:rowOff>47625</xdr:rowOff>
        </xdr:from>
        <xdr:to>
          <xdr:col>8</xdr:col>
          <xdr:colOff>885825</xdr:colOff>
          <xdr:row>71</xdr:row>
          <xdr:rowOff>266700</xdr:rowOff>
        </xdr:to>
        <xdr:sp macro="" textlink="">
          <xdr:nvSpPr>
            <xdr:cNvPr id="4412" name="Option Button 1340" hidden="1">
              <a:extLst>
                <a:ext uri="{63B3BB69-23CF-44E3-9099-C40C66FF867C}">
                  <a14:compatExt spid="_x0000_s4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71</xdr:row>
          <xdr:rowOff>47625</xdr:rowOff>
        </xdr:from>
        <xdr:to>
          <xdr:col>9</xdr:col>
          <xdr:colOff>866775</xdr:colOff>
          <xdr:row>71</xdr:row>
          <xdr:rowOff>266700</xdr:rowOff>
        </xdr:to>
        <xdr:sp macro="" textlink="">
          <xdr:nvSpPr>
            <xdr:cNvPr id="4413" name="Option Button 1341" hidden="1">
              <a:extLst>
                <a:ext uri="{63B3BB69-23CF-44E3-9099-C40C66FF867C}">
                  <a14:compatExt spid="_x0000_s4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71</xdr:row>
          <xdr:rowOff>0</xdr:rowOff>
        </xdr:from>
        <xdr:to>
          <xdr:col>9</xdr:col>
          <xdr:colOff>1123950</xdr:colOff>
          <xdr:row>71</xdr:row>
          <xdr:rowOff>304800</xdr:rowOff>
        </xdr:to>
        <xdr:sp macro="" textlink="">
          <xdr:nvSpPr>
            <xdr:cNvPr id="4414" name="Group Box 1342" hidden="1">
              <a:extLst>
                <a:ext uri="{63B3BB69-23CF-44E3-9099-C40C66FF867C}">
                  <a14:compatExt spid="_x0000_s4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51</xdr:row>
          <xdr:rowOff>57150</xdr:rowOff>
        </xdr:from>
        <xdr:to>
          <xdr:col>7</xdr:col>
          <xdr:colOff>866775</xdr:colOff>
          <xdr:row>51</xdr:row>
          <xdr:rowOff>276225</xdr:rowOff>
        </xdr:to>
        <xdr:sp macro="" textlink="">
          <xdr:nvSpPr>
            <xdr:cNvPr id="4417" name="Option Button 1345" hidden="1">
              <a:extLst>
                <a:ext uri="{63B3BB69-23CF-44E3-9099-C40C66FF867C}">
                  <a14:compatExt spid="_x0000_s4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51</xdr:row>
          <xdr:rowOff>47625</xdr:rowOff>
        </xdr:from>
        <xdr:to>
          <xdr:col>8</xdr:col>
          <xdr:colOff>885825</xdr:colOff>
          <xdr:row>51</xdr:row>
          <xdr:rowOff>266700</xdr:rowOff>
        </xdr:to>
        <xdr:sp macro="" textlink="">
          <xdr:nvSpPr>
            <xdr:cNvPr id="4418" name="Option Button 1346" hidden="1">
              <a:extLst>
                <a:ext uri="{63B3BB69-23CF-44E3-9099-C40C66FF867C}">
                  <a14:compatExt spid="_x0000_s4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51</xdr:row>
          <xdr:rowOff>47625</xdr:rowOff>
        </xdr:from>
        <xdr:to>
          <xdr:col>9</xdr:col>
          <xdr:colOff>866775</xdr:colOff>
          <xdr:row>51</xdr:row>
          <xdr:rowOff>266700</xdr:rowOff>
        </xdr:to>
        <xdr:sp macro="" textlink="">
          <xdr:nvSpPr>
            <xdr:cNvPr id="4419" name="Option Button 1347" hidden="1">
              <a:extLst>
                <a:ext uri="{63B3BB69-23CF-44E3-9099-C40C66FF867C}">
                  <a14:compatExt spid="_x0000_s4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51</xdr:row>
          <xdr:rowOff>0</xdr:rowOff>
        </xdr:from>
        <xdr:to>
          <xdr:col>9</xdr:col>
          <xdr:colOff>1123950</xdr:colOff>
          <xdr:row>51</xdr:row>
          <xdr:rowOff>304800</xdr:rowOff>
        </xdr:to>
        <xdr:sp macro="" textlink="">
          <xdr:nvSpPr>
            <xdr:cNvPr id="4420" name="Group Box 1348" hidden="1">
              <a:extLst>
                <a:ext uri="{63B3BB69-23CF-44E3-9099-C40C66FF867C}">
                  <a14:compatExt spid="_x0000_s4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52</xdr:row>
          <xdr:rowOff>66675</xdr:rowOff>
        </xdr:from>
        <xdr:to>
          <xdr:col>7</xdr:col>
          <xdr:colOff>866775</xdr:colOff>
          <xdr:row>52</xdr:row>
          <xdr:rowOff>295275</xdr:rowOff>
        </xdr:to>
        <xdr:sp macro="" textlink="">
          <xdr:nvSpPr>
            <xdr:cNvPr id="4421" name="Option Button 1349" hidden="1">
              <a:extLst>
                <a:ext uri="{63B3BB69-23CF-44E3-9099-C40C66FF867C}">
                  <a14:compatExt spid="_x0000_s4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52</xdr:row>
          <xdr:rowOff>57150</xdr:rowOff>
        </xdr:from>
        <xdr:to>
          <xdr:col>8</xdr:col>
          <xdr:colOff>885825</xdr:colOff>
          <xdr:row>52</xdr:row>
          <xdr:rowOff>276225</xdr:rowOff>
        </xdr:to>
        <xdr:sp macro="" textlink="">
          <xdr:nvSpPr>
            <xdr:cNvPr id="4422" name="Option Button 1350" hidden="1">
              <a:extLst>
                <a:ext uri="{63B3BB69-23CF-44E3-9099-C40C66FF867C}">
                  <a14:compatExt spid="_x0000_s4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52</xdr:row>
          <xdr:rowOff>57150</xdr:rowOff>
        </xdr:from>
        <xdr:to>
          <xdr:col>9</xdr:col>
          <xdr:colOff>866775</xdr:colOff>
          <xdr:row>52</xdr:row>
          <xdr:rowOff>276225</xdr:rowOff>
        </xdr:to>
        <xdr:sp macro="" textlink="">
          <xdr:nvSpPr>
            <xdr:cNvPr id="4423" name="Option Button 1351" hidden="1">
              <a:extLst>
                <a:ext uri="{63B3BB69-23CF-44E3-9099-C40C66FF867C}">
                  <a14:compatExt spid="_x0000_s4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52</xdr:row>
          <xdr:rowOff>9525</xdr:rowOff>
        </xdr:from>
        <xdr:to>
          <xdr:col>9</xdr:col>
          <xdr:colOff>1123950</xdr:colOff>
          <xdr:row>52</xdr:row>
          <xdr:rowOff>314325</xdr:rowOff>
        </xdr:to>
        <xdr:sp macro="" textlink="">
          <xdr:nvSpPr>
            <xdr:cNvPr id="4424" name="Group Box 1352" hidden="1">
              <a:extLst>
                <a:ext uri="{63B3BB69-23CF-44E3-9099-C40C66FF867C}">
                  <a14:compatExt spid="_x0000_s4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53</xdr:row>
          <xdr:rowOff>66675</xdr:rowOff>
        </xdr:from>
        <xdr:to>
          <xdr:col>7</xdr:col>
          <xdr:colOff>866775</xdr:colOff>
          <xdr:row>53</xdr:row>
          <xdr:rowOff>295275</xdr:rowOff>
        </xdr:to>
        <xdr:sp macro="" textlink="">
          <xdr:nvSpPr>
            <xdr:cNvPr id="4425" name="Option Button 1353" hidden="1">
              <a:extLst>
                <a:ext uri="{63B3BB69-23CF-44E3-9099-C40C66FF867C}">
                  <a14:compatExt spid="_x0000_s4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53</xdr:row>
          <xdr:rowOff>57150</xdr:rowOff>
        </xdr:from>
        <xdr:to>
          <xdr:col>8</xdr:col>
          <xdr:colOff>885825</xdr:colOff>
          <xdr:row>53</xdr:row>
          <xdr:rowOff>276225</xdr:rowOff>
        </xdr:to>
        <xdr:sp macro="" textlink="">
          <xdr:nvSpPr>
            <xdr:cNvPr id="4426" name="Option Button 1354" hidden="1">
              <a:extLst>
                <a:ext uri="{63B3BB69-23CF-44E3-9099-C40C66FF867C}">
                  <a14:compatExt spid="_x0000_s4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53</xdr:row>
          <xdr:rowOff>57150</xdr:rowOff>
        </xdr:from>
        <xdr:to>
          <xdr:col>9</xdr:col>
          <xdr:colOff>866775</xdr:colOff>
          <xdr:row>53</xdr:row>
          <xdr:rowOff>276225</xdr:rowOff>
        </xdr:to>
        <xdr:sp macro="" textlink="">
          <xdr:nvSpPr>
            <xdr:cNvPr id="4427" name="Option Button 1355" hidden="1">
              <a:extLst>
                <a:ext uri="{63B3BB69-23CF-44E3-9099-C40C66FF867C}">
                  <a14:compatExt spid="_x0000_s4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53</xdr:row>
          <xdr:rowOff>9525</xdr:rowOff>
        </xdr:from>
        <xdr:to>
          <xdr:col>9</xdr:col>
          <xdr:colOff>1123950</xdr:colOff>
          <xdr:row>53</xdr:row>
          <xdr:rowOff>314325</xdr:rowOff>
        </xdr:to>
        <xdr:sp macro="" textlink="">
          <xdr:nvSpPr>
            <xdr:cNvPr id="4428" name="Group Box 1356" hidden="1">
              <a:extLst>
                <a:ext uri="{63B3BB69-23CF-44E3-9099-C40C66FF867C}">
                  <a14:compatExt spid="_x0000_s4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54</xdr:row>
          <xdr:rowOff>66675</xdr:rowOff>
        </xdr:from>
        <xdr:to>
          <xdr:col>7</xdr:col>
          <xdr:colOff>866775</xdr:colOff>
          <xdr:row>54</xdr:row>
          <xdr:rowOff>295275</xdr:rowOff>
        </xdr:to>
        <xdr:sp macro="" textlink="">
          <xdr:nvSpPr>
            <xdr:cNvPr id="4429" name="Option Button 1357" hidden="1">
              <a:extLst>
                <a:ext uri="{63B3BB69-23CF-44E3-9099-C40C66FF867C}">
                  <a14:compatExt spid="_x0000_s4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54</xdr:row>
          <xdr:rowOff>57150</xdr:rowOff>
        </xdr:from>
        <xdr:to>
          <xdr:col>8</xdr:col>
          <xdr:colOff>885825</xdr:colOff>
          <xdr:row>54</xdr:row>
          <xdr:rowOff>276225</xdr:rowOff>
        </xdr:to>
        <xdr:sp macro="" textlink="">
          <xdr:nvSpPr>
            <xdr:cNvPr id="4430" name="Option Button 1358" hidden="1">
              <a:extLst>
                <a:ext uri="{63B3BB69-23CF-44E3-9099-C40C66FF867C}">
                  <a14:compatExt spid="_x0000_s4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54</xdr:row>
          <xdr:rowOff>57150</xdr:rowOff>
        </xdr:from>
        <xdr:to>
          <xdr:col>9</xdr:col>
          <xdr:colOff>866775</xdr:colOff>
          <xdr:row>54</xdr:row>
          <xdr:rowOff>276225</xdr:rowOff>
        </xdr:to>
        <xdr:sp macro="" textlink="">
          <xdr:nvSpPr>
            <xdr:cNvPr id="4431" name="Option Button 1359" hidden="1">
              <a:extLst>
                <a:ext uri="{63B3BB69-23CF-44E3-9099-C40C66FF867C}">
                  <a14:compatExt spid="_x0000_s4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54</xdr:row>
          <xdr:rowOff>9525</xdr:rowOff>
        </xdr:from>
        <xdr:to>
          <xdr:col>9</xdr:col>
          <xdr:colOff>1123950</xdr:colOff>
          <xdr:row>54</xdr:row>
          <xdr:rowOff>314325</xdr:rowOff>
        </xdr:to>
        <xdr:sp macro="" textlink="">
          <xdr:nvSpPr>
            <xdr:cNvPr id="4432" name="Group Box 1360" hidden="1">
              <a:extLst>
                <a:ext uri="{63B3BB69-23CF-44E3-9099-C40C66FF867C}">
                  <a14:compatExt spid="_x0000_s4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55</xdr:row>
          <xdr:rowOff>66675</xdr:rowOff>
        </xdr:from>
        <xdr:to>
          <xdr:col>7</xdr:col>
          <xdr:colOff>866775</xdr:colOff>
          <xdr:row>55</xdr:row>
          <xdr:rowOff>295275</xdr:rowOff>
        </xdr:to>
        <xdr:sp macro="" textlink="">
          <xdr:nvSpPr>
            <xdr:cNvPr id="4433" name="Option Button 1361" hidden="1">
              <a:extLst>
                <a:ext uri="{63B3BB69-23CF-44E3-9099-C40C66FF867C}">
                  <a14:compatExt spid="_x0000_s4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55</xdr:row>
          <xdr:rowOff>57150</xdr:rowOff>
        </xdr:from>
        <xdr:to>
          <xdr:col>8</xdr:col>
          <xdr:colOff>885825</xdr:colOff>
          <xdr:row>55</xdr:row>
          <xdr:rowOff>276225</xdr:rowOff>
        </xdr:to>
        <xdr:sp macro="" textlink="">
          <xdr:nvSpPr>
            <xdr:cNvPr id="4434" name="Option Button 1362" hidden="1">
              <a:extLst>
                <a:ext uri="{63B3BB69-23CF-44E3-9099-C40C66FF867C}">
                  <a14:compatExt spid="_x0000_s4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55</xdr:row>
          <xdr:rowOff>57150</xdr:rowOff>
        </xdr:from>
        <xdr:to>
          <xdr:col>9</xdr:col>
          <xdr:colOff>866775</xdr:colOff>
          <xdr:row>55</xdr:row>
          <xdr:rowOff>276225</xdr:rowOff>
        </xdr:to>
        <xdr:sp macro="" textlink="">
          <xdr:nvSpPr>
            <xdr:cNvPr id="4435" name="Option Button 1363" hidden="1">
              <a:extLst>
                <a:ext uri="{63B3BB69-23CF-44E3-9099-C40C66FF867C}">
                  <a14:compatExt spid="_x0000_s4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</xdr:row>
          <xdr:rowOff>9525</xdr:rowOff>
        </xdr:from>
        <xdr:to>
          <xdr:col>9</xdr:col>
          <xdr:colOff>1123950</xdr:colOff>
          <xdr:row>55</xdr:row>
          <xdr:rowOff>314325</xdr:rowOff>
        </xdr:to>
        <xdr:sp macro="" textlink="">
          <xdr:nvSpPr>
            <xdr:cNvPr id="4436" name="Group Box 1364" hidden="1">
              <a:extLst>
                <a:ext uri="{63B3BB69-23CF-44E3-9099-C40C66FF867C}">
                  <a14:compatExt spid="_x0000_s4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56</xdr:row>
          <xdr:rowOff>66675</xdr:rowOff>
        </xdr:from>
        <xdr:to>
          <xdr:col>7</xdr:col>
          <xdr:colOff>866775</xdr:colOff>
          <xdr:row>56</xdr:row>
          <xdr:rowOff>295275</xdr:rowOff>
        </xdr:to>
        <xdr:sp macro="" textlink="">
          <xdr:nvSpPr>
            <xdr:cNvPr id="4437" name="Option Button 1365" hidden="1">
              <a:extLst>
                <a:ext uri="{63B3BB69-23CF-44E3-9099-C40C66FF867C}">
                  <a14:compatExt spid="_x0000_s4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56</xdr:row>
          <xdr:rowOff>57150</xdr:rowOff>
        </xdr:from>
        <xdr:to>
          <xdr:col>8</xdr:col>
          <xdr:colOff>885825</xdr:colOff>
          <xdr:row>56</xdr:row>
          <xdr:rowOff>276225</xdr:rowOff>
        </xdr:to>
        <xdr:sp macro="" textlink="">
          <xdr:nvSpPr>
            <xdr:cNvPr id="4438" name="Option Button 1366" hidden="1">
              <a:extLst>
                <a:ext uri="{63B3BB69-23CF-44E3-9099-C40C66FF867C}">
                  <a14:compatExt spid="_x0000_s4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56</xdr:row>
          <xdr:rowOff>57150</xdr:rowOff>
        </xdr:from>
        <xdr:to>
          <xdr:col>9</xdr:col>
          <xdr:colOff>866775</xdr:colOff>
          <xdr:row>56</xdr:row>
          <xdr:rowOff>276225</xdr:rowOff>
        </xdr:to>
        <xdr:sp macro="" textlink="">
          <xdr:nvSpPr>
            <xdr:cNvPr id="4439" name="Option Button 1367" hidden="1">
              <a:extLst>
                <a:ext uri="{63B3BB69-23CF-44E3-9099-C40C66FF867C}">
                  <a14:compatExt spid="_x0000_s4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</xdr:row>
          <xdr:rowOff>9525</xdr:rowOff>
        </xdr:from>
        <xdr:to>
          <xdr:col>9</xdr:col>
          <xdr:colOff>1123950</xdr:colOff>
          <xdr:row>56</xdr:row>
          <xdr:rowOff>314325</xdr:rowOff>
        </xdr:to>
        <xdr:sp macro="" textlink="">
          <xdr:nvSpPr>
            <xdr:cNvPr id="4440" name="Group Box 1368" hidden="1">
              <a:extLst>
                <a:ext uri="{63B3BB69-23CF-44E3-9099-C40C66FF867C}">
                  <a14:compatExt spid="_x0000_s4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58</xdr:row>
          <xdr:rowOff>66675</xdr:rowOff>
        </xdr:from>
        <xdr:to>
          <xdr:col>7</xdr:col>
          <xdr:colOff>866775</xdr:colOff>
          <xdr:row>58</xdr:row>
          <xdr:rowOff>295275</xdr:rowOff>
        </xdr:to>
        <xdr:sp macro="" textlink="">
          <xdr:nvSpPr>
            <xdr:cNvPr id="4441" name="Option Button 1369" hidden="1">
              <a:extLst>
                <a:ext uri="{63B3BB69-23CF-44E3-9099-C40C66FF867C}">
                  <a14:compatExt spid="_x0000_s4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58</xdr:row>
          <xdr:rowOff>57150</xdr:rowOff>
        </xdr:from>
        <xdr:to>
          <xdr:col>8</xdr:col>
          <xdr:colOff>885825</xdr:colOff>
          <xdr:row>58</xdr:row>
          <xdr:rowOff>276225</xdr:rowOff>
        </xdr:to>
        <xdr:sp macro="" textlink="">
          <xdr:nvSpPr>
            <xdr:cNvPr id="4442" name="Option Button 1370" hidden="1">
              <a:extLst>
                <a:ext uri="{63B3BB69-23CF-44E3-9099-C40C66FF867C}">
                  <a14:compatExt spid="_x0000_s4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58</xdr:row>
          <xdr:rowOff>57150</xdr:rowOff>
        </xdr:from>
        <xdr:to>
          <xdr:col>9</xdr:col>
          <xdr:colOff>866775</xdr:colOff>
          <xdr:row>58</xdr:row>
          <xdr:rowOff>276225</xdr:rowOff>
        </xdr:to>
        <xdr:sp macro="" textlink="">
          <xdr:nvSpPr>
            <xdr:cNvPr id="4443" name="Option Button 1371" hidden="1">
              <a:extLst>
                <a:ext uri="{63B3BB69-23CF-44E3-9099-C40C66FF867C}">
                  <a14:compatExt spid="_x0000_s4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58</xdr:row>
          <xdr:rowOff>9525</xdr:rowOff>
        </xdr:from>
        <xdr:to>
          <xdr:col>9</xdr:col>
          <xdr:colOff>1123950</xdr:colOff>
          <xdr:row>58</xdr:row>
          <xdr:rowOff>314325</xdr:rowOff>
        </xdr:to>
        <xdr:sp macro="" textlink="">
          <xdr:nvSpPr>
            <xdr:cNvPr id="4444" name="Group Box 1372" hidden="1">
              <a:extLst>
                <a:ext uri="{63B3BB69-23CF-44E3-9099-C40C66FF867C}">
                  <a14:compatExt spid="_x0000_s4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60</xdr:row>
          <xdr:rowOff>66675</xdr:rowOff>
        </xdr:from>
        <xdr:to>
          <xdr:col>7</xdr:col>
          <xdr:colOff>866775</xdr:colOff>
          <xdr:row>60</xdr:row>
          <xdr:rowOff>295275</xdr:rowOff>
        </xdr:to>
        <xdr:sp macro="" textlink="">
          <xdr:nvSpPr>
            <xdr:cNvPr id="4445" name="Option Button 1373" hidden="1">
              <a:extLst>
                <a:ext uri="{63B3BB69-23CF-44E3-9099-C40C66FF867C}">
                  <a14:compatExt spid="_x0000_s4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60</xdr:row>
          <xdr:rowOff>57150</xdr:rowOff>
        </xdr:from>
        <xdr:to>
          <xdr:col>8</xdr:col>
          <xdr:colOff>885825</xdr:colOff>
          <xdr:row>60</xdr:row>
          <xdr:rowOff>276225</xdr:rowOff>
        </xdr:to>
        <xdr:sp macro="" textlink="">
          <xdr:nvSpPr>
            <xdr:cNvPr id="4446" name="Option Button 1374" hidden="1">
              <a:extLst>
                <a:ext uri="{63B3BB69-23CF-44E3-9099-C40C66FF867C}">
                  <a14:compatExt spid="_x0000_s4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60</xdr:row>
          <xdr:rowOff>57150</xdr:rowOff>
        </xdr:from>
        <xdr:to>
          <xdr:col>9</xdr:col>
          <xdr:colOff>866775</xdr:colOff>
          <xdr:row>60</xdr:row>
          <xdr:rowOff>276225</xdr:rowOff>
        </xdr:to>
        <xdr:sp macro="" textlink="">
          <xdr:nvSpPr>
            <xdr:cNvPr id="4447" name="Option Button 1375" hidden="1">
              <a:extLst>
                <a:ext uri="{63B3BB69-23CF-44E3-9099-C40C66FF867C}">
                  <a14:compatExt spid="_x0000_s4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60</xdr:row>
          <xdr:rowOff>9525</xdr:rowOff>
        </xdr:from>
        <xdr:to>
          <xdr:col>9</xdr:col>
          <xdr:colOff>1123950</xdr:colOff>
          <xdr:row>60</xdr:row>
          <xdr:rowOff>314325</xdr:rowOff>
        </xdr:to>
        <xdr:sp macro="" textlink="">
          <xdr:nvSpPr>
            <xdr:cNvPr id="4448" name="Group Box 1376" hidden="1">
              <a:extLst>
                <a:ext uri="{63B3BB69-23CF-44E3-9099-C40C66FF867C}">
                  <a14:compatExt spid="_x0000_s4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57</xdr:row>
          <xdr:rowOff>66675</xdr:rowOff>
        </xdr:from>
        <xdr:to>
          <xdr:col>7</xdr:col>
          <xdr:colOff>866775</xdr:colOff>
          <xdr:row>57</xdr:row>
          <xdr:rowOff>295275</xdr:rowOff>
        </xdr:to>
        <xdr:sp macro="" textlink="">
          <xdr:nvSpPr>
            <xdr:cNvPr id="4449" name="Option Button 1377" hidden="1">
              <a:extLst>
                <a:ext uri="{63B3BB69-23CF-44E3-9099-C40C66FF867C}">
                  <a14:compatExt spid="_x0000_s4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57</xdr:row>
          <xdr:rowOff>57150</xdr:rowOff>
        </xdr:from>
        <xdr:to>
          <xdr:col>8</xdr:col>
          <xdr:colOff>885825</xdr:colOff>
          <xdr:row>57</xdr:row>
          <xdr:rowOff>276225</xdr:rowOff>
        </xdr:to>
        <xdr:sp macro="" textlink="">
          <xdr:nvSpPr>
            <xdr:cNvPr id="4450" name="Option Button 1378" hidden="1">
              <a:extLst>
                <a:ext uri="{63B3BB69-23CF-44E3-9099-C40C66FF867C}">
                  <a14:compatExt spid="_x0000_s4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57</xdr:row>
          <xdr:rowOff>57150</xdr:rowOff>
        </xdr:from>
        <xdr:to>
          <xdr:col>9</xdr:col>
          <xdr:colOff>866775</xdr:colOff>
          <xdr:row>57</xdr:row>
          <xdr:rowOff>276225</xdr:rowOff>
        </xdr:to>
        <xdr:sp macro="" textlink="">
          <xdr:nvSpPr>
            <xdr:cNvPr id="4451" name="Option Button 1379" hidden="1">
              <a:extLst>
                <a:ext uri="{63B3BB69-23CF-44E3-9099-C40C66FF867C}">
                  <a14:compatExt spid="_x0000_s4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57</xdr:row>
          <xdr:rowOff>9525</xdr:rowOff>
        </xdr:from>
        <xdr:to>
          <xdr:col>9</xdr:col>
          <xdr:colOff>1123950</xdr:colOff>
          <xdr:row>57</xdr:row>
          <xdr:rowOff>314325</xdr:rowOff>
        </xdr:to>
        <xdr:sp macro="" textlink="">
          <xdr:nvSpPr>
            <xdr:cNvPr id="4452" name="Group Box 1380" hidden="1">
              <a:extLst>
                <a:ext uri="{63B3BB69-23CF-44E3-9099-C40C66FF867C}">
                  <a14:compatExt spid="_x0000_s4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59</xdr:row>
          <xdr:rowOff>57150</xdr:rowOff>
        </xdr:from>
        <xdr:to>
          <xdr:col>7</xdr:col>
          <xdr:colOff>866775</xdr:colOff>
          <xdr:row>59</xdr:row>
          <xdr:rowOff>276225</xdr:rowOff>
        </xdr:to>
        <xdr:sp macro="" textlink="">
          <xdr:nvSpPr>
            <xdr:cNvPr id="4453" name="Option Button 1381" hidden="1">
              <a:extLst>
                <a:ext uri="{63B3BB69-23CF-44E3-9099-C40C66FF867C}">
                  <a14:compatExt spid="_x0000_s4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59</xdr:row>
          <xdr:rowOff>47625</xdr:rowOff>
        </xdr:from>
        <xdr:to>
          <xdr:col>8</xdr:col>
          <xdr:colOff>885825</xdr:colOff>
          <xdr:row>59</xdr:row>
          <xdr:rowOff>266700</xdr:rowOff>
        </xdr:to>
        <xdr:sp macro="" textlink="">
          <xdr:nvSpPr>
            <xdr:cNvPr id="4454" name="Option Button 1382" hidden="1">
              <a:extLst>
                <a:ext uri="{63B3BB69-23CF-44E3-9099-C40C66FF867C}">
                  <a14:compatExt spid="_x0000_s4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59</xdr:row>
          <xdr:rowOff>47625</xdr:rowOff>
        </xdr:from>
        <xdr:to>
          <xdr:col>9</xdr:col>
          <xdr:colOff>866775</xdr:colOff>
          <xdr:row>59</xdr:row>
          <xdr:rowOff>266700</xdr:rowOff>
        </xdr:to>
        <xdr:sp macro="" textlink="">
          <xdr:nvSpPr>
            <xdr:cNvPr id="4455" name="Option Button 1383" hidden="1">
              <a:extLst>
                <a:ext uri="{63B3BB69-23CF-44E3-9099-C40C66FF867C}">
                  <a14:compatExt spid="_x0000_s4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59</xdr:row>
          <xdr:rowOff>0</xdr:rowOff>
        </xdr:from>
        <xdr:to>
          <xdr:col>9</xdr:col>
          <xdr:colOff>1123950</xdr:colOff>
          <xdr:row>59</xdr:row>
          <xdr:rowOff>304800</xdr:rowOff>
        </xdr:to>
        <xdr:sp macro="" textlink="">
          <xdr:nvSpPr>
            <xdr:cNvPr id="4456" name="Group Box 1384" hidden="1">
              <a:extLst>
                <a:ext uri="{63B3BB69-23CF-44E3-9099-C40C66FF867C}">
                  <a14:compatExt spid="_x0000_s4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39</xdr:row>
          <xdr:rowOff>57150</xdr:rowOff>
        </xdr:from>
        <xdr:to>
          <xdr:col>7</xdr:col>
          <xdr:colOff>866775</xdr:colOff>
          <xdr:row>39</xdr:row>
          <xdr:rowOff>276225</xdr:rowOff>
        </xdr:to>
        <xdr:sp macro="" textlink="">
          <xdr:nvSpPr>
            <xdr:cNvPr id="4501" name="Option Button 1429" hidden="1">
              <a:extLst>
                <a:ext uri="{63B3BB69-23CF-44E3-9099-C40C66FF867C}">
                  <a14:compatExt spid="_x0000_s4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39</xdr:row>
          <xdr:rowOff>47625</xdr:rowOff>
        </xdr:from>
        <xdr:to>
          <xdr:col>8</xdr:col>
          <xdr:colOff>885825</xdr:colOff>
          <xdr:row>39</xdr:row>
          <xdr:rowOff>266700</xdr:rowOff>
        </xdr:to>
        <xdr:sp macro="" textlink="">
          <xdr:nvSpPr>
            <xdr:cNvPr id="4502" name="Option Button 1430" hidden="1">
              <a:extLst>
                <a:ext uri="{63B3BB69-23CF-44E3-9099-C40C66FF867C}">
                  <a14:compatExt spid="_x0000_s4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39</xdr:row>
          <xdr:rowOff>47625</xdr:rowOff>
        </xdr:from>
        <xdr:to>
          <xdr:col>9</xdr:col>
          <xdr:colOff>866775</xdr:colOff>
          <xdr:row>39</xdr:row>
          <xdr:rowOff>266700</xdr:rowOff>
        </xdr:to>
        <xdr:sp macro="" textlink="">
          <xdr:nvSpPr>
            <xdr:cNvPr id="4503" name="Option Button 1431" hidden="1">
              <a:extLst>
                <a:ext uri="{63B3BB69-23CF-44E3-9099-C40C66FF867C}">
                  <a14:compatExt spid="_x0000_s4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39</xdr:row>
          <xdr:rowOff>0</xdr:rowOff>
        </xdr:from>
        <xdr:to>
          <xdr:col>9</xdr:col>
          <xdr:colOff>1123950</xdr:colOff>
          <xdr:row>39</xdr:row>
          <xdr:rowOff>304800</xdr:rowOff>
        </xdr:to>
        <xdr:sp macro="" textlink="">
          <xdr:nvSpPr>
            <xdr:cNvPr id="4504" name="Group Box 1432" hidden="1">
              <a:extLst>
                <a:ext uri="{63B3BB69-23CF-44E3-9099-C40C66FF867C}">
                  <a14:compatExt spid="_x0000_s4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40</xdr:row>
          <xdr:rowOff>66675</xdr:rowOff>
        </xdr:from>
        <xdr:to>
          <xdr:col>7</xdr:col>
          <xdr:colOff>866775</xdr:colOff>
          <xdr:row>40</xdr:row>
          <xdr:rowOff>295275</xdr:rowOff>
        </xdr:to>
        <xdr:sp macro="" textlink="">
          <xdr:nvSpPr>
            <xdr:cNvPr id="4505" name="Option Button 1433" hidden="1">
              <a:extLst>
                <a:ext uri="{63B3BB69-23CF-44E3-9099-C40C66FF867C}">
                  <a14:compatExt spid="_x0000_s4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40</xdr:row>
          <xdr:rowOff>57150</xdr:rowOff>
        </xdr:from>
        <xdr:to>
          <xdr:col>8</xdr:col>
          <xdr:colOff>885825</xdr:colOff>
          <xdr:row>40</xdr:row>
          <xdr:rowOff>276225</xdr:rowOff>
        </xdr:to>
        <xdr:sp macro="" textlink="">
          <xdr:nvSpPr>
            <xdr:cNvPr id="4506" name="Option Button 1434" hidden="1">
              <a:extLst>
                <a:ext uri="{63B3BB69-23CF-44E3-9099-C40C66FF867C}">
                  <a14:compatExt spid="_x0000_s4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40</xdr:row>
          <xdr:rowOff>57150</xdr:rowOff>
        </xdr:from>
        <xdr:to>
          <xdr:col>9</xdr:col>
          <xdr:colOff>866775</xdr:colOff>
          <xdr:row>40</xdr:row>
          <xdr:rowOff>276225</xdr:rowOff>
        </xdr:to>
        <xdr:sp macro="" textlink="">
          <xdr:nvSpPr>
            <xdr:cNvPr id="4507" name="Option Button 1435" hidden="1">
              <a:extLst>
                <a:ext uri="{63B3BB69-23CF-44E3-9099-C40C66FF867C}">
                  <a14:compatExt spid="_x0000_s4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40</xdr:row>
          <xdr:rowOff>9525</xdr:rowOff>
        </xdr:from>
        <xdr:to>
          <xdr:col>9</xdr:col>
          <xdr:colOff>1123950</xdr:colOff>
          <xdr:row>40</xdr:row>
          <xdr:rowOff>314325</xdr:rowOff>
        </xdr:to>
        <xdr:sp macro="" textlink="">
          <xdr:nvSpPr>
            <xdr:cNvPr id="4508" name="Group Box 1436" hidden="1">
              <a:extLst>
                <a:ext uri="{63B3BB69-23CF-44E3-9099-C40C66FF867C}">
                  <a14:compatExt spid="_x0000_s4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41</xdr:row>
          <xdr:rowOff>66675</xdr:rowOff>
        </xdr:from>
        <xdr:to>
          <xdr:col>7</xdr:col>
          <xdr:colOff>866775</xdr:colOff>
          <xdr:row>41</xdr:row>
          <xdr:rowOff>295275</xdr:rowOff>
        </xdr:to>
        <xdr:sp macro="" textlink="">
          <xdr:nvSpPr>
            <xdr:cNvPr id="4509" name="Option Button 1437" hidden="1">
              <a:extLst>
                <a:ext uri="{63B3BB69-23CF-44E3-9099-C40C66FF867C}">
                  <a14:compatExt spid="_x0000_s4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41</xdr:row>
          <xdr:rowOff>57150</xdr:rowOff>
        </xdr:from>
        <xdr:to>
          <xdr:col>8</xdr:col>
          <xdr:colOff>885825</xdr:colOff>
          <xdr:row>41</xdr:row>
          <xdr:rowOff>276225</xdr:rowOff>
        </xdr:to>
        <xdr:sp macro="" textlink="">
          <xdr:nvSpPr>
            <xdr:cNvPr id="4510" name="Option Button 1438" hidden="1">
              <a:extLst>
                <a:ext uri="{63B3BB69-23CF-44E3-9099-C40C66FF867C}">
                  <a14:compatExt spid="_x0000_s4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41</xdr:row>
          <xdr:rowOff>57150</xdr:rowOff>
        </xdr:from>
        <xdr:to>
          <xdr:col>9</xdr:col>
          <xdr:colOff>866775</xdr:colOff>
          <xdr:row>41</xdr:row>
          <xdr:rowOff>276225</xdr:rowOff>
        </xdr:to>
        <xdr:sp macro="" textlink="">
          <xdr:nvSpPr>
            <xdr:cNvPr id="4511" name="Option Button 1439" hidden="1">
              <a:extLst>
                <a:ext uri="{63B3BB69-23CF-44E3-9099-C40C66FF867C}">
                  <a14:compatExt spid="_x0000_s4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41</xdr:row>
          <xdr:rowOff>9525</xdr:rowOff>
        </xdr:from>
        <xdr:to>
          <xdr:col>9</xdr:col>
          <xdr:colOff>1123950</xdr:colOff>
          <xdr:row>41</xdr:row>
          <xdr:rowOff>314325</xdr:rowOff>
        </xdr:to>
        <xdr:sp macro="" textlink="">
          <xdr:nvSpPr>
            <xdr:cNvPr id="4512" name="Group Box 1440" hidden="1">
              <a:extLst>
                <a:ext uri="{63B3BB69-23CF-44E3-9099-C40C66FF867C}">
                  <a14:compatExt spid="_x0000_s4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42</xdr:row>
          <xdr:rowOff>66675</xdr:rowOff>
        </xdr:from>
        <xdr:to>
          <xdr:col>7</xdr:col>
          <xdr:colOff>866775</xdr:colOff>
          <xdr:row>42</xdr:row>
          <xdr:rowOff>295275</xdr:rowOff>
        </xdr:to>
        <xdr:sp macro="" textlink="">
          <xdr:nvSpPr>
            <xdr:cNvPr id="4513" name="Option Button 1441" hidden="1">
              <a:extLst>
                <a:ext uri="{63B3BB69-23CF-44E3-9099-C40C66FF867C}">
                  <a14:compatExt spid="_x0000_s4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42</xdr:row>
          <xdr:rowOff>57150</xdr:rowOff>
        </xdr:from>
        <xdr:to>
          <xdr:col>8</xdr:col>
          <xdr:colOff>885825</xdr:colOff>
          <xdr:row>42</xdr:row>
          <xdr:rowOff>276225</xdr:rowOff>
        </xdr:to>
        <xdr:sp macro="" textlink="">
          <xdr:nvSpPr>
            <xdr:cNvPr id="4514" name="Option Button 1442" hidden="1">
              <a:extLst>
                <a:ext uri="{63B3BB69-23CF-44E3-9099-C40C66FF867C}">
                  <a14:compatExt spid="_x0000_s45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42</xdr:row>
          <xdr:rowOff>57150</xdr:rowOff>
        </xdr:from>
        <xdr:to>
          <xdr:col>9</xdr:col>
          <xdr:colOff>866775</xdr:colOff>
          <xdr:row>42</xdr:row>
          <xdr:rowOff>276225</xdr:rowOff>
        </xdr:to>
        <xdr:sp macro="" textlink="">
          <xdr:nvSpPr>
            <xdr:cNvPr id="4515" name="Option Button 1443" hidden="1">
              <a:extLst>
                <a:ext uri="{63B3BB69-23CF-44E3-9099-C40C66FF867C}">
                  <a14:compatExt spid="_x0000_s45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42</xdr:row>
          <xdr:rowOff>9525</xdr:rowOff>
        </xdr:from>
        <xdr:to>
          <xdr:col>9</xdr:col>
          <xdr:colOff>1123950</xdr:colOff>
          <xdr:row>42</xdr:row>
          <xdr:rowOff>314325</xdr:rowOff>
        </xdr:to>
        <xdr:sp macro="" textlink="">
          <xdr:nvSpPr>
            <xdr:cNvPr id="4516" name="Group Box 1444" hidden="1">
              <a:extLst>
                <a:ext uri="{63B3BB69-23CF-44E3-9099-C40C66FF867C}">
                  <a14:compatExt spid="_x0000_s45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43</xdr:row>
          <xdr:rowOff>66675</xdr:rowOff>
        </xdr:from>
        <xdr:to>
          <xdr:col>7</xdr:col>
          <xdr:colOff>866775</xdr:colOff>
          <xdr:row>43</xdr:row>
          <xdr:rowOff>295275</xdr:rowOff>
        </xdr:to>
        <xdr:sp macro="" textlink="">
          <xdr:nvSpPr>
            <xdr:cNvPr id="4517" name="Option Button 1445" hidden="1">
              <a:extLst>
                <a:ext uri="{63B3BB69-23CF-44E3-9099-C40C66FF867C}">
                  <a14:compatExt spid="_x0000_s4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43</xdr:row>
          <xdr:rowOff>57150</xdr:rowOff>
        </xdr:from>
        <xdr:to>
          <xdr:col>8</xdr:col>
          <xdr:colOff>885825</xdr:colOff>
          <xdr:row>43</xdr:row>
          <xdr:rowOff>276225</xdr:rowOff>
        </xdr:to>
        <xdr:sp macro="" textlink="">
          <xdr:nvSpPr>
            <xdr:cNvPr id="4518" name="Option Button 1446" hidden="1">
              <a:extLst>
                <a:ext uri="{63B3BB69-23CF-44E3-9099-C40C66FF867C}">
                  <a14:compatExt spid="_x0000_s4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43</xdr:row>
          <xdr:rowOff>57150</xdr:rowOff>
        </xdr:from>
        <xdr:to>
          <xdr:col>9</xdr:col>
          <xdr:colOff>866775</xdr:colOff>
          <xdr:row>43</xdr:row>
          <xdr:rowOff>276225</xdr:rowOff>
        </xdr:to>
        <xdr:sp macro="" textlink="">
          <xdr:nvSpPr>
            <xdr:cNvPr id="4519" name="Option Button 1447" hidden="1">
              <a:extLst>
                <a:ext uri="{63B3BB69-23CF-44E3-9099-C40C66FF867C}">
                  <a14:compatExt spid="_x0000_s45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</xdr:row>
          <xdr:rowOff>9525</xdr:rowOff>
        </xdr:from>
        <xdr:to>
          <xdr:col>9</xdr:col>
          <xdr:colOff>1123950</xdr:colOff>
          <xdr:row>43</xdr:row>
          <xdr:rowOff>314325</xdr:rowOff>
        </xdr:to>
        <xdr:sp macro="" textlink="">
          <xdr:nvSpPr>
            <xdr:cNvPr id="4520" name="Group Box 1448" hidden="1">
              <a:extLst>
                <a:ext uri="{63B3BB69-23CF-44E3-9099-C40C66FF867C}">
                  <a14:compatExt spid="_x0000_s45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44</xdr:row>
          <xdr:rowOff>66675</xdr:rowOff>
        </xdr:from>
        <xdr:to>
          <xdr:col>7</xdr:col>
          <xdr:colOff>866775</xdr:colOff>
          <xdr:row>44</xdr:row>
          <xdr:rowOff>295275</xdr:rowOff>
        </xdr:to>
        <xdr:sp macro="" textlink="">
          <xdr:nvSpPr>
            <xdr:cNvPr id="4521" name="Option Button 1449" hidden="1">
              <a:extLst>
                <a:ext uri="{63B3BB69-23CF-44E3-9099-C40C66FF867C}">
                  <a14:compatExt spid="_x0000_s45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44</xdr:row>
          <xdr:rowOff>57150</xdr:rowOff>
        </xdr:from>
        <xdr:to>
          <xdr:col>8</xdr:col>
          <xdr:colOff>885825</xdr:colOff>
          <xdr:row>44</xdr:row>
          <xdr:rowOff>276225</xdr:rowOff>
        </xdr:to>
        <xdr:sp macro="" textlink="">
          <xdr:nvSpPr>
            <xdr:cNvPr id="4522" name="Option Button 1450" hidden="1">
              <a:extLst>
                <a:ext uri="{63B3BB69-23CF-44E3-9099-C40C66FF867C}">
                  <a14:compatExt spid="_x0000_s45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44</xdr:row>
          <xdr:rowOff>57150</xdr:rowOff>
        </xdr:from>
        <xdr:to>
          <xdr:col>9</xdr:col>
          <xdr:colOff>866775</xdr:colOff>
          <xdr:row>44</xdr:row>
          <xdr:rowOff>276225</xdr:rowOff>
        </xdr:to>
        <xdr:sp macro="" textlink="">
          <xdr:nvSpPr>
            <xdr:cNvPr id="4523" name="Option Button 1451" hidden="1">
              <a:extLst>
                <a:ext uri="{63B3BB69-23CF-44E3-9099-C40C66FF867C}">
                  <a14:compatExt spid="_x0000_s45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</xdr:row>
          <xdr:rowOff>9525</xdr:rowOff>
        </xdr:from>
        <xdr:to>
          <xdr:col>9</xdr:col>
          <xdr:colOff>1123950</xdr:colOff>
          <xdr:row>44</xdr:row>
          <xdr:rowOff>314325</xdr:rowOff>
        </xdr:to>
        <xdr:sp macro="" textlink="">
          <xdr:nvSpPr>
            <xdr:cNvPr id="4524" name="Group Box 1452" hidden="1">
              <a:extLst>
                <a:ext uri="{63B3BB69-23CF-44E3-9099-C40C66FF867C}">
                  <a14:compatExt spid="_x0000_s45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46</xdr:row>
          <xdr:rowOff>66675</xdr:rowOff>
        </xdr:from>
        <xdr:to>
          <xdr:col>7</xdr:col>
          <xdr:colOff>866775</xdr:colOff>
          <xdr:row>46</xdr:row>
          <xdr:rowOff>295275</xdr:rowOff>
        </xdr:to>
        <xdr:sp macro="" textlink="">
          <xdr:nvSpPr>
            <xdr:cNvPr id="4525" name="Option Button 1453" hidden="1">
              <a:extLst>
                <a:ext uri="{63B3BB69-23CF-44E3-9099-C40C66FF867C}">
                  <a14:compatExt spid="_x0000_s45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46</xdr:row>
          <xdr:rowOff>57150</xdr:rowOff>
        </xdr:from>
        <xdr:to>
          <xdr:col>8</xdr:col>
          <xdr:colOff>885825</xdr:colOff>
          <xdr:row>46</xdr:row>
          <xdr:rowOff>276225</xdr:rowOff>
        </xdr:to>
        <xdr:sp macro="" textlink="">
          <xdr:nvSpPr>
            <xdr:cNvPr id="4526" name="Option Button 1454" hidden="1">
              <a:extLst>
                <a:ext uri="{63B3BB69-23CF-44E3-9099-C40C66FF867C}">
                  <a14:compatExt spid="_x0000_s45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46</xdr:row>
          <xdr:rowOff>57150</xdr:rowOff>
        </xdr:from>
        <xdr:to>
          <xdr:col>9</xdr:col>
          <xdr:colOff>866775</xdr:colOff>
          <xdr:row>46</xdr:row>
          <xdr:rowOff>276225</xdr:rowOff>
        </xdr:to>
        <xdr:sp macro="" textlink="">
          <xdr:nvSpPr>
            <xdr:cNvPr id="4527" name="Option Button 1455" hidden="1">
              <a:extLst>
                <a:ext uri="{63B3BB69-23CF-44E3-9099-C40C66FF867C}">
                  <a14:compatExt spid="_x0000_s45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46</xdr:row>
          <xdr:rowOff>9525</xdr:rowOff>
        </xdr:from>
        <xdr:to>
          <xdr:col>9</xdr:col>
          <xdr:colOff>1123950</xdr:colOff>
          <xdr:row>46</xdr:row>
          <xdr:rowOff>314325</xdr:rowOff>
        </xdr:to>
        <xdr:sp macro="" textlink="">
          <xdr:nvSpPr>
            <xdr:cNvPr id="4528" name="Group Box 1456" hidden="1">
              <a:extLst>
                <a:ext uri="{63B3BB69-23CF-44E3-9099-C40C66FF867C}">
                  <a14:compatExt spid="_x0000_s45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48</xdr:row>
          <xdr:rowOff>66675</xdr:rowOff>
        </xdr:from>
        <xdr:to>
          <xdr:col>7</xdr:col>
          <xdr:colOff>866775</xdr:colOff>
          <xdr:row>48</xdr:row>
          <xdr:rowOff>295275</xdr:rowOff>
        </xdr:to>
        <xdr:sp macro="" textlink="">
          <xdr:nvSpPr>
            <xdr:cNvPr id="4529" name="Option Button 1457" hidden="1">
              <a:extLst>
                <a:ext uri="{63B3BB69-23CF-44E3-9099-C40C66FF867C}">
                  <a14:compatExt spid="_x0000_s4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48</xdr:row>
          <xdr:rowOff>57150</xdr:rowOff>
        </xdr:from>
        <xdr:to>
          <xdr:col>8</xdr:col>
          <xdr:colOff>885825</xdr:colOff>
          <xdr:row>48</xdr:row>
          <xdr:rowOff>276225</xdr:rowOff>
        </xdr:to>
        <xdr:sp macro="" textlink="">
          <xdr:nvSpPr>
            <xdr:cNvPr id="4530" name="Option Button 1458" hidden="1">
              <a:extLst>
                <a:ext uri="{63B3BB69-23CF-44E3-9099-C40C66FF867C}">
                  <a14:compatExt spid="_x0000_s4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48</xdr:row>
          <xdr:rowOff>57150</xdr:rowOff>
        </xdr:from>
        <xdr:to>
          <xdr:col>9</xdr:col>
          <xdr:colOff>866775</xdr:colOff>
          <xdr:row>48</xdr:row>
          <xdr:rowOff>276225</xdr:rowOff>
        </xdr:to>
        <xdr:sp macro="" textlink="">
          <xdr:nvSpPr>
            <xdr:cNvPr id="4531" name="Option Button 1459" hidden="1">
              <a:extLst>
                <a:ext uri="{63B3BB69-23CF-44E3-9099-C40C66FF867C}">
                  <a14:compatExt spid="_x0000_s4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48</xdr:row>
          <xdr:rowOff>9525</xdr:rowOff>
        </xdr:from>
        <xdr:to>
          <xdr:col>9</xdr:col>
          <xdr:colOff>1123950</xdr:colOff>
          <xdr:row>48</xdr:row>
          <xdr:rowOff>314325</xdr:rowOff>
        </xdr:to>
        <xdr:sp macro="" textlink="">
          <xdr:nvSpPr>
            <xdr:cNvPr id="4532" name="Group Box 1460" hidden="1">
              <a:extLst>
                <a:ext uri="{63B3BB69-23CF-44E3-9099-C40C66FF867C}">
                  <a14:compatExt spid="_x0000_s4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45</xdr:row>
          <xdr:rowOff>66675</xdr:rowOff>
        </xdr:from>
        <xdr:to>
          <xdr:col>7</xdr:col>
          <xdr:colOff>866775</xdr:colOff>
          <xdr:row>45</xdr:row>
          <xdr:rowOff>295275</xdr:rowOff>
        </xdr:to>
        <xdr:sp macro="" textlink="">
          <xdr:nvSpPr>
            <xdr:cNvPr id="4533" name="Option Button 1461" hidden="1">
              <a:extLst>
                <a:ext uri="{63B3BB69-23CF-44E3-9099-C40C66FF867C}">
                  <a14:compatExt spid="_x0000_s4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45</xdr:row>
          <xdr:rowOff>57150</xdr:rowOff>
        </xdr:from>
        <xdr:to>
          <xdr:col>8</xdr:col>
          <xdr:colOff>885825</xdr:colOff>
          <xdr:row>45</xdr:row>
          <xdr:rowOff>276225</xdr:rowOff>
        </xdr:to>
        <xdr:sp macro="" textlink="">
          <xdr:nvSpPr>
            <xdr:cNvPr id="4534" name="Option Button 1462" hidden="1">
              <a:extLst>
                <a:ext uri="{63B3BB69-23CF-44E3-9099-C40C66FF867C}">
                  <a14:compatExt spid="_x0000_s4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45</xdr:row>
          <xdr:rowOff>57150</xdr:rowOff>
        </xdr:from>
        <xdr:to>
          <xdr:col>9</xdr:col>
          <xdr:colOff>866775</xdr:colOff>
          <xdr:row>45</xdr:row>
          <xdr:rowOff>276225</xdr:rowOff>
        </xdr:to>
        <xdr:sp macro="" textlink="">
          <xdr:nvSpPr>
            <xdr:cNvPr id="4535" name="Option Button 1463" hidden="1">
              <a:extLst>
                <a:ext uri="{63B3BB69-23CF-44E3-9099-C40C66FF867C}">
                  <a14:compatExt spid="_x0000_s4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</xdr:row>
          <xdr:rowOff>9525</xdr:rowOff>
        </xdr:from>
        <xdr:to>
          <xdr:col>9</xdr:col>
          <xdr:colOff>1123950</xdr:colOff>
          <xdr:row>45</xdr:row>
          <xdr:rowOff>314325</xdr:rowOff>
        </xdr:to>
        <xdr:sp macro="" textlink="">
          <xdr:nvSpPr>
            <xdr:cNvPr id="4536" name="Group Box 1464" hidden="1">
              <a:extLst>
                <a:ext uri="{63B3BB69-23CF-44E3-9099-C40C66FF867C}">
                  <a14:compatExt spid="_x0000_s4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47</xdr:row>
          <xdr:rowOff>57150</xdr:rowOff>
        </xdr:from>
        <xdr:to>
          <xdr:col>7</xdr:col>
          <xdr:colOff>866775</xdr:colOff>
          <xdr:row>47</xdr:row>
          <xdr:rowOff>276225</xdr:rowOff>
        </xdr:to>
        <xdr:sp macro="" textlink="">
          <xdr:nvSpPr>
            <xdr:cNvPr id="4537" name="Option Button 1465" hidden="1">
              <a:extLst>
                <a:ext uri="{63B3BB69-23CF-44E3-9099-C40C66FF867C}">
                  <a14:compatExt spid="_x0000_s45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47</xdr:row>
          <xdr:rowOff>47625</xdr:rowOff>
        </xdr:from>
        <xdr:to>
          <xdr:col>8</xdr:col>
          <xdr:colOff>885825</xdr:colOff>
          <xdr:row>47</xdr:row>
          <xdr:rowOff>266700</xdr:rowOff>
        </xdr:to>
        <xdr:sp macro="" textlink="">
          <xdr:nvSpPr>
            <xdr:cNvPr id="4538" name="Option Button 1466" hidden="1">
              <a:extLst>
                <a:ext uri="{63B3BB69-23CF-44E3-9099-C40C66FF867C}">
                  <a14:compatExt spid="_x0000_s45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47</xdr:row>
          <xdr:rowOff>47625</xdr:rowOff>
        </xdr:from>
        <xdr:to>
          <xdr:col>9</xdr:col>
          <xdr:colOff>866775</xdr:colOff>
          <xdr:row>47</xdr:row>
          <xdr:rowOff>266700</xdr:rowOff>
        </xdr:to>
        <xdr:sp macro="" textlink="">
          <xdr:nvSpPr>
            <xdr:cNvPr id="4539" name="Option Button 1467" hidden="1">
              <a:extLst>
                <a:ext uri="{63B3BB69-23CF-44E3-9099-C40C66FF867C}">
                  <a14:compatExt spid="_x0000_s45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47</xdr:row>
          <xdr:rowOff>0</xdr:rowOff>
        </xdr:from>
        <xdr:to>
          <xdr:col>9</xdr:col>
          <xdr:colOff>1123950</xdr:colOff>
          <xdr:row>47</xdr:row>
          <xdr:rowOff>304800</xdr:rowOff>
        </xdr:to>
        <xdr:sp macro="" textlink="">
          <xdr:nvSpPr>
            <xdr:cNvPr id="4540" name="Group Box 1468" hidden="1">
              <a:extLst>
                <a:ext uri="{63B3BB69-23CF-44E3-9099-C40C66FF867C}">
                  <a14:compatExt spid="_x0000_s45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27</xdr:row>
          <xdr:rowOff>57150</xdr:rowOff>
        </xdr:from>
        <xdr:to>
          <xdr:col>7</xdr:col>
          <xdr:colOff>866775</xdr:colOff>
          <xdr:row>27</xdr:row>
          <xdr:rowOff>276225</xdr:rowOff>
        </xdr:to>
        <xdr:sp macro="" textlink="">
          <xdr:nvSpPr>
            <xdr:cNvPr id="4543" name="Option Button 1471" hidden="1">
              <a:extLst>
                <a:ext uri="{63B3BB69-23CF-44E3-9099-C40C66FF867C}">
                  <a14:compatExt spid="_x0000_s45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27</xdr:row>
          <xdr:rowOff>47625</xdr:rowOff>
        </xdr:from>
        <xdr:to>
          <xdr:col>8</xdr:col>
          <xdr:colOff>885825</xdr:colOff>
          <xdr:row>27</xdr:row>
          <xdr:rowOff>266700</xdr:rowOff>
        </xdr:to>
        <xdr:sp macro="" textlink="">
          <xdr:nvSpPr>
            <xdr:cNvPr id="4544" name="Option Button 1472" hidden="1">
              <a:extLst>
                <a:ext uri="{63B3BB69-23CF-44E3-9099-C40C66FF867C}">
                  <a14:compatExt spid="_x0000_s45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27</xdr:row>
          <xdr:rowOff>47625</xdr:rowOff>
        </xdr:from>
        <xdr:to>
          <xdr:col>9</xdr:col>
          <xdr:colOff>866775</xdr:colOff>
          <xdr:row>27</xdr:row>
          <xdr:rowOff>266700</xdr:rowOff>
        </xdr:to>
        <xdr:sp macro="" textlink="">
          <xdr:nvSpPr>
            <xdr:cNvPr id="4545" name="Option Button 1473" hidden="1">
              <a:extLst>
                <a:ext uri="{63B3BB69-23CF-44E3-9099-C40C66FF867C}">
                  <a14:compatExt spid="_x0000_s45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27</xdr:row>
          <xdr:rowOff>0</xdr:rowOff>
        </xdr:from>
        <xdr:to>
          <xdr:col>9</xdr:col>
          <xdr:colOff>1123950</xdr:colOff>
          <xdr:row>27</xdr:row>
          <xdr:rowOff>304800</xdr:rowOff>
        </xdr:to>
        <xdr:sp macro="" textlink="">
          <xdr:nvSpPr>
            <xdr:cNvPr id="4546" name="Group Box 1474" hidden="1">
              <a:extLst>
                <a:ext uri="{63B3BB69-23CF-44E3-9099-C40C66FF867C}">
                  <a14:compatExt spid="_x0000_s45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28</xdr:row>
          <xdr:rowOff>66675</xdr:rowOff>
        </xdr:from>
        <xdr:to>
          <xdr:col>7</xdr:col>
          <xdr:colOff>866775</xdr:colOff>
          <xdr:row>28</xdr:row>
          <xdr:rowOff>295275</xdr:rowOff>
        </xdr:to>
        <xdr:sp macro="" textlink="">
          <xdr:nvSpPr>
            <xdr:cNvPr id="4547" name="Option Button 1475" hidden="1">
              <a:extLst>
                <a:ext uri="{63B3BB69-23CF-44E3-9099-C40C66FF867C}">
                  <a14:compatExt spid="_x0000_s45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28</xdr:row>
          <xdr:rowOff>57150</xdr:rowOff>
        </xdr:from>
        <xdr:to>
          <xdr:col>8</xdr:col>
          <xdr:colOff>885825</xdr:colOff>
          <xdr:row>28</xdr:row>
          <xdr:rowOff>276225</xdr:rowOff>
        </xdr:to>
        <xdr:sp macro="" textlink="">
          <xdr:nvSpPr>
            <xdr:cNvPr id="4548" name="Option Button 1476" hidden="1">
              <a:extLst>
                <a:ext uri="{63B3BB69-23CF-44E3-9099-C40C66FF867C}">
                  <a14:compatExt spid="_x0000_s45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28</xdr:row>
          <xdr:rowOff>57150</xdr:rowOff>
        </xdr:from>
        <xdr:to>
          <xdr:col>9</xdr:col>
          <xdr:colOff>866775</xdr:colOff>
          <xdr:row>28</xdr:row>
          <xdr:rowOff>276225</xdr:rowOff>
        </xdr:to>
        <xdr:sp macro="" textlink="">
          <xdr:nvSpPr>
            <xdr:cNvPr id="4549" name="Option Button 1477" hidden="1">
              <a:extLst>
                <a:ext uri="{63B3BB69-23CF-44E3-9099-C40C66FF867C}">
                  <a14:compatExt spid="_x0000_s45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28</xdr:row>
          <xdr:rowOff>9525</xdr:rowOff>
        </xdr:from>
        <xdr:to>
          <xdr:col>9</xdr:col>
          <xdr:colOff>1123950</xdr:colOff>
          <xdr:row>28</xdr:row>
          <xdr:rowOff>314325</xdr:rowOff>
        </xdr:to>
        <xdr:sp macro="" textlink="">
          <xdr:nvSpPr>
            <xdr:cNvPr id="4550" name="Group Box 1478" hidden="1">
              <a:extLst>
                <a:ext uri="{63B3BB69-23CF-44E3-9099-C40C66FF867C}">
                  <a14:compatExt spid="_x0000_s45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29</xdr:row>
          <xdr:rowOff>66675</xdr:rowOff>
        </xdr:from>
        <xdr:to>
          <xdr:col>7</xdr:col>
          <xdr:colOff>866775</xdr:colOff>
          <xdr:row>29</xdr:row>
          <xdr:rowOff>295275</xdr:rowOff>
        </xdr:to>
        <xdr:sp macro="" textlink="">
          <xdr:nvSpPr>
            <xdr:cNvPr id="4551" name="Option Button 1479" hidden="1">
              <a:extLst>
                <a:ext uri="{63B3BB69-23CF-44E3-9099-C40C66FF867C}">
                  <a14:compatExt spid="_x0000_s45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29</xdr:row>
          <xdr:rowOff>57150</xdr:rowOff>
        </xdr:from>
        <xdr:to>
          <xdr:col>8</xdr:col>
          <xdr:colOff>885825</xdr:colOff>
          <xdr:row>29</xdr:row>
          <xdr:rowOff>276225</xdr:rowOff>
        </xdr:to>
        <xdr:sp macro="" textlink="">
          <xdr:nvSpPr>
            <xdr:cNvPr id="4552" name="Option Button 1480" hidden="1">
              <a:extLst>
                <a:ext uri="{63B3BB69-23CF-44E3-9099-C40C66FF867C}">
                  <a14:compatExt spid="_x0000_s45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29</xdr:row>
          <xdr:rowOff>57150</xdr:rowOff>
        </xdr:from>
        <xdr:to>
          <xdr:col>9</xdr:col>
          <xdr:colOff>866775</xdr:colOff>
          <xdr:row>29</xdr:row>
          <xdr:rowOff>276225</xdr:rowOff>
        </xdr:to>
        <xdr:sp macro="" textlink="">
          <xdr:nvSpPr>
            <xdr:cNvPr id="4553" name="Option Button 1481" hidden="1">
              <a:extLst>
                <a:ext uri="{63B3BB69-23CF-44E3-9099-C40C66FF867C}">
                  <a14:compatExt spid="_x0000_s4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29</xdr:row>
          <xdr:rowOff>9525</xdr:rowOff>
        </xdr:from>
        <xdr:to>
          <xdr:col>9</xdr:col>
          <xdr:colOff>1123950</xdr:colOff>
          <xdr:row>29</xdr:row>
          <xdr:rowOff>314325</xdr:rowOff>
        </xdr:to>
        <xdr:sp macro="" textlink="">
          <xdr:nvSpPr>
            <xdr:cNvPr id="4554" name="Group Box 1482" hidden="1">
              <a:extLst>
                <a:ext uri="{63B3BB69-23CF-44E3-9099-C40C66FF867C}">
                  <a14:compatExt spid="_x0000_s4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30</xdr:row>
          <xdr:rowOff>66675</xdr:rowOff>
        </xdr:from>
        <xdr:to>
          <xdr:col>7</xdr:col>
          <xdr:colOff>866775</xdr:colOff>
          <xdr:row>30</xdr:row>
          <xdr:rowOff>295275</xdr:rowOff>
        </xdr:to>
        <xdr:sp macro="" textlink="">
          <xdr:nvSpPr>
            <xdr:cNvPr id="4555" name="Option Button 1483" hidden="1">
              <a:extLst>
                <a:ext uri="{63B3BB69-23CF-44E3-9099-C40C66FF867C}">
                  <a14:compatExt spid="_x0000_s4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30</xdr:row>
          <xdr:rowOff>57150</xdr:rowOff>
        </xdr:from>
        <xdr:to>
          <xdr:col>8</xdr:col>
          <xdr:colOff>885825</xdr:colOff>
          <xdr:row>30</xdr:row>
          <xdr:rowOff>276225</xdr:rowOff>
        </xdr:to>
        <xdr:sp macro="" textlink="">
          <xdr:nvSpPr>
            <xdr:cNvPr id="4556" name="Option Button 1484" hidden="1">
              <a:extLst>
                <a:ext uri="{63B3BB69-23CF-44E3-9099-C40C66FF867C}">
                  <a14:compatExt spid="_x0000_s4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30</xdr:row>
          <xdr:rowOff>57150</xdr:rowOff>
        </xdr:from>
        <xdr:to>
          <xdr:col>9</xdr:col>
          <xdr:colOff>866775</xdr:colOff>
          <xdr:row>30</xdr:row>
          <xdr:rowOff>276225</xdr:rowOff>
        </xdr:to>
        <xdr:sp macro="" textlink="">
          <xdr:nvSpPr>
            <xdr:cNvPr id="4557" name="Option Button 1485" hidden="1">
              <a:extLst>
                <a:ext uri="{63B3BB69-23CF-44E3-9099-C40C66FF867C}">
                  <a14:compatExt spid="_x0000_s4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30</xdr:row>
          <xdr:rowOff>9525</xdr:rowOff>
        </xdr:from>
        <xdr:to>
          <xdr:col>9</xdr:col>
          <xdr:colOff>1123950</xdr:colOff>
          <xdr:row>30</xdr:row>
          <xdr:rowOff>314325</xdr:rowOff>
        </xdr:to>
        <xdr:sp macro="" textlink="">
          <xdr:nvSpPr>
            <xdr:cNvPr id="4558" name="Group Box 1486" hidden="1">
              <a:extLst>
                <a:ext uri="{63B3BB69-23CF-44E3-9099-C40C66FF867C}">
                  <a14:compatExt spid="_x0000_s4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31</xdr:row>
          <xdr:rowOff>66675</xdr:rowOff>
        </xdr:from>
        <xdr:to>
          <xdr:col>7</xdr:col>
          <xdr:colOff>866775</xdr:colOff>
          <xdr:row>31</xdr:row>
          <xdr:rowOff>295275</xdr:rowOff>
        </xdr:to>
        <xdr:sp macro="" textlink="">
          <xdr:nvSpPr>
            <xdr:cNvPr id="4559" name="Option Button 1487" hidden="1">
              <a:extLst>
                <a:ext uri="{63B3BB69-23CF-44E3-9099-C40C66FF867C}">
                  <a14:compatExt spid="_x0000_s4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31</xdr:row>
          <xdr:rowOff>57150</xdr:rowOff>
        </xdr:from>
        <xdr:to>
          <xdr:col>8</xdr:col>
          <xdr:colOff>885825</xdr:colOff>
          <xdr:row>31</xdr:row>
          <xdr:rowOff>276225</xdr:rowOff>
        </xdr:to>
        <xdr:sp macro="" textlink="">
          <xdr:nvSpPr>
            <xdr:cNvPr id="4560" name="Option Button 1488" hidden="1">
              <a:extLst>
                <a:ext uri="{63B3BB69-23CF-44E3-9099-C40C66FF867C}">
                  <a14:compatExt spid="_x0000_s4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31</xdr:row>
          <xdr:rowOff>57150</xdr:rowOff>
        </xdr:from>
        <xdr:to>
          <xdr:col>9</xdr:col>
          <xdr:colOff>866775</xdr:colOff>
          <xdr:row>31</xdr:row>
          <xdr:rowOff>276225</xdr:rowOff>
        </xdr:to>
        <xdr:sp macro="" textlink="">
          <xdr:nvSpPr>
            <xdr:cNvPr id="4561" name="Option Button 1489" hidden="1">
              <a:extLst>
                <a:ext uri="{63B3BB69-23CF-44E3-9099-C40C66FF867C}">
                  <a14:compatExt spid="_x0000_s45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31</xdr:row>
          <xdr:rowOff>9525</xdr:rowOff>
        </xdr:from>
        <xdr:to>
          <xdr:col>9</xdr:col>
          <xdr:colOff>1123950</xdr:colOff>
          <xdr:row>31</xdr:row>
          <xdr:rowOff>314325</xdr:rowOff>
        </xdr:to>
        <xdr:sp macro="" textlink="">
          <xdr:nvSpPr>
            <xdr:cNvPr id="4562" name="Group Box 1490" hidden="1">
              <a:extLst>
                <a:ext uri="{63B3BB69-23CF-44E3-9099-C40C66FF867C}">
                  <a14:compatExt spid="_x0000_s45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32</xdr:row>
          <xdr:rowOff>66675</xdr:rowOff>
        </xdr:from>
        <xdr:to>
          <xdr:col>7</xdr:col>
          <xdr:colOff>866775</xdr:colOff>
          <xdr:row>32</xdr:row>
          <xdr:rowOff>295275</xdr:rowOff>
        </xdr:to>
        <xdr:sp macro="" textlink="">
          <xdr:nvSpPr>
            <xdr:cNvPr id="4563" name="Option Button 1491" hidden="1">
              <a:extLst>
                <a:ext uri="{63B3BB69-23CF-44E3-9099-C40C66FF867C}">
                  <a14:compatExt spid="_x0000_s45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32</xdr:row>
          <xdr:rowOff>57150</xdr:rowOff>
        </xdr:from>
        <xdr:to>
          <xdr:col>8</xdr:col>
          <xdr:colOff>885825</xdr:colOff>
          <xdr:row>32</xdr:row>
          <xdr:rowOff>276225</xdr:rowOff>
        </xdr:to>
        <xdr:sp macro="" textlink="">
          <xdr:nvSpPr>
            <xdr:cNvPr id="4564" name="Option Button 1492" hidden="1">
              <a:extLst>
                <a:ext uri="{63B3BB69-23CF-44E3-9099-C40C66FF867C}">
                  <a14:compatExt spid="_x0000_s45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32</xdr:row>
          <xdr:rowOff>57150</xdr:rowOff>
        </xdr:from>
        <xdr:to>
          <xdr:col>9</xdr:col>
          <xdr:colOff>866775</xdr:colOff>
          <xdr:row>32</xdr:row>
          <xdr:rowOff>276225</xdr:rowOff>
        </xdr:to>
        <xdr:sp macro="" textlink="">
          <xdr:nvSpPr>
            <xdr:cNvPr id="4565" name="Option Button 1493" hidden="1">
              <a:extLst>
                <a:ext uri="{63B3BB69-23CF-44E3-9099-C40C66FF867C}">
                  <a14:compatExt spid="_x0000_s45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32</xdr:row>
          <xdr:rowOff>9525</xdr:rowOff>
        </xdr:from>
        <xdr:to>
          <xdr:col>9</xdr:col>
          <xdr:colOff>1123950</xdr:colOff>
          <xdr:row>32</xdr:row>
          <xdr:rowOff>314325</xdr:rowOff>
        </xdr:to>
        <xdr:sp macro="" textlink="">
          <xdr:nvSpPr>
            <xdr:cNvPr id="4566" name="Group Box 1494" hidden="1">
              <a:extLst>
                <a:ext uri="{63B3BB69-23CF-44E3-9099-C40C66FF867C}">
                  <a14:compatExt spid="_x0000_s45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34</xdr:row>
          <xdr:rowOff>66675</xdr:rowOff>
        </xdr:from>
        <xdr:to>
          <xdr:col>7</xdr:col>
          <xdr:colOff>866775</xdr:colOff>
          <xdr:row>34</xdr:row>
          <xdr:rowOff>295275</xdr:rowOff>
        </xdr:to>
        <xdr:sp macro="" textlink="">
          <xdr:nvSpPr>
            <xdr:cNvPr id="4567" name="Option Button 1495" hidden="1">
              <a:extLst>
                <a:ext uri="{63B3BB69-23CF-44E3-9099-C40C66FF867C}">
                  <a14:compatExt spid="_x0000_s45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34</xdr:row>
          <xdr:rowOff>57150</xdr:rowOff>
        </xdr:from>
        <xdr:to>
          <xdr:col>8</xdr:col>
          <xdr:colOff>885825</xdr:colOff>
          <xdr:row>34</xdr:row>
          <xdr:rowOff>276225</xdr:rowOff>
        </xdr:to>
        <xdr:sp macro="" textlink="">
          <xdr:nvSpPr>
            <xdr:cNvPr id="4568" name="Option Button 1496" hidden="1">
              <a:extLst>
                <a:ext uri="{63B3BB69-23CF-44E3-9099-C40C66FF867C}">
                  <a14:compatExt spid="_x0000_s45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34</xdr:row>
          <xdr:rowOff>57150</xdr:rowOff>
        </xdr:from>
        <xdr:to>
          <xdr:col>9</xdr:col>
          <xdr:colOff>866775</xdr:colOff>
          <xdr:row>34</xdr:row>
          <xdr:rowOff>276225</xdr:rowOff>
        </xdr:to>
        <xdr:sp macro="" textlink="">
          <xdr:nvSpPr>
            <xdr:cNvPr id="4569" name="Option Button 1497" hidden="1">
              <a:extLst>
                <a:ext uri="{63B3BB69-23CF-44E3-9099-C40C66FF867C}">
                  <a14:compatExt spid="_x0000_s45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</xdr:row>
          <xdr:rowOff>9525</xdr:rowOff>
        </xdr:from>
        <xdr:to>
          <xdr:col>9</xdr:col>
          <xdr:colOff>1123950</xdr:colOff>
          <xdr:row>34</xdr:row>
          <xdr:rowOff>314325</xdr:rowOff>
        </xdr:to>
        <xdr:sp macro="" textlink="">
          <xdr:nvSpPr>
            <xdr:cNvPr id="4570" name="Group Box 1498" hidden="1">
              <a:extLst>
                <a:ext uri="{63B3BB69-23CF-44E3-9099-C40C66FF867C}">
                  <a14:compatExt spid="_x0000_s45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36</xdr:row>
          <xdr:rowOff>66675</xdr:rowOff>
        </xdr:from>
        <xdr:to>
          <xdr:col>7</xdr:col>
          <xdr:colOff>866775</xdr:colOff>
          <xdr:row>36</xdr:row>
          <xdr:rowOff>295275</xdr:rowOff>
        </xdr:to>
        <xdr:sp macro="" textlink="">
          <xdr:nvSpPr>
            <xdr:cNvPr id="4571" name="Option Button 1499" hidden="1">
              <a:extLst>
                <a:ext uri="{63B3BB69-23CF-44E3-9099-C40C66FF867C}">
                  <a14:compatExt spid="_x0000_s45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36</xdr:row>
          <xdr:rowOff>57150</xdr:rowOff>
        </xdr:from>
        <xdr:to>
          <xdr:col>8</xdr:col>
          <xdr:colOff>885825</xdr:colOff>
          <xdr:row>36</xdr:row>
          <xdr:rowOff>276225</xdr:rowOff>
        </xdr:to>
        <xdr:sp macro="" textlink="">
          <xdr:nvSpPr>
            <xdr:cNvPr id="4572" name="Option Button 1500" hidden="1">
              <a:extLst>
                <a:ext uri="{63B3BB69-23CF-44E3-9099-C40C66FF867C}">
                  <a14:compatExt spid="_x0000_s45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36</xdr:row>
          <xdr:rowOff>57150</xdr:rowOff>
        </xdr:from>
        <xdr:to>
          <xdr:col>9</xdr:col>
          <xdr:colOff>866775</xdr:colOff>
          <xdr:row>36</xdr:row>
          <xdr:rowOff>276225</xdr:rowOff>
        </xdr:to>
        <xdr:sp macro="" textlink="">
          <xdr:nvSpPr>
            <xdr:cNvPr id="4573" name="Option Button 1501" hidden="1">
              <a:extLst>
                <a:ext uri="{63B3BB69-23CF-44E3-9099-C40C66FF867C}">
                  <a14:compatExt spid="_x0000_s45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36</xdr:row>
          <xdr:rowOff>9525</xdr:rowOff>
        </xdr:from>
        <xdr:to>
          <xdr:col>9</xdr:col>
          <xdr:colOff>1123950</xdr:colOff>
          <xdr:row>36</xdr:row>
          <xdr:rowOff>314325</xdr:rowOff>
        </xdr:to>
        <xdr:sp macro="" textlink="">
          <xdr:nvSpPr>
            <xdr:cNvPr id="4574" name="Group Box 1502" hidden="1">
              <a:extLst>
                <a:ext uri="{63B3BB69-23CF-44E3-9099-C40C66FF867C}">
                  <a14:compatExt spid="_x0000_s45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33</xdr:row>
          <xdr:rowOff>66675</xdr:rowOff>
        </xdr:from>
        <xdr:to>
          <xdr:col>7</xdr:col>
          <xdr:colOff>866775</xdr:colOff>
          <xdr:row>33</xdr:row>
          <xdr:rowOff>295275</xdr:rowOff>
        </xdr:to>
        <xdr:sp macro="" textlink="">
          <xdr:nvSpPr>
            <xdr:cNvPr id="4575" name="Option Button 1503" hidden="1">
              <a:extLst>
                <a:ext uri="{63B3BB69-23CF-44E3-9099-C40C66FF867C}">
                  <a14:compatExt spid="_x0000_s45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33</xdr:row>
          <xdr:rowOff>57150</xdr:rowOff>
        </xdr:from>
        <xdr:to>
          <xdr:col>8</xdr:col>
          <xdr:colOff>885825</xdr:colOff>
          <xdr:row>33</xdr:row>
          <xdr:rowOff>276225</xdr:rowOff>
        </xdr:to>
        <xdr:sp macro="" textlink="">
          <xdr:nvSpPr>
            <xdr:cNvPr id="4576" name="Option Button 1504" hidden="1">
              <a:extLst>
                <a:ext uri="{63B3BB69-23CF-44E3-9099-C40C66FF867C}">
                  <a14:compatExt spid="_x0000_s45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33</xdr:row>
          <xdr:rowOff>57150</xdr:rowOff>
        </xdr:from>
        <xdr:to>
          <xdr:col>9</xdr:col>
          <xdr:colOff>866775</xdr:colOff>
          <xdr:row>33</xdr:row>
          <xdr:rowOff>276225</xdr:rowOff>
        </xdr:to>
        <xdr:sp macro="" textlink="">
          <xdr:nvSpPr>
            <xdr:cNvPr id="4577" name="Option Button 1505" hidden="1">
              <a:extLst>
                <a:ext uri="{63B3BB69-23CF-44E3-9099-C40C66FF867C}">
                  <a14:compatExt spid="_x0000_s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</xdr:row>
          <xdr:rowOff>9525</xdr:rowOff>
        </xdr:from>
        <xdr:to>
          <xdr:col>9</xdr:col>
          <xdr:colOff>1123950</xdr:colOff>
          <xdr:row>33</xdr:row>
          <xdr:rowOff>314325</xdr:rowOff>
        </xdr:to>
        <xdr:sp macro="" textlink="">
          <xdr:nvSpPr>
            <xdr:cNvPr id="4578" name="Group Box 1506" hidden="1">
              <a:extLst>
                <a:ext uri="{63B3BB69-23CF-44E3-9099-C40C66FF867C}">
                  <a14:compatExt spid="_x0000_s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35</xdr:row>
          <xdr:rowOff>57150</xdr:rowOff>
        </xdr:from>
        <xdr:to>
          <xdr:col>7</xdr:col>
          <xdr:colOff>866775</xdr:colOff>
          <xdr:row>35</xdr:row>
          <xdr:rowOff>276225</xdr:rowOff>
        </xdr:to>
        <xdr:sp macro="" textlink="">
          <xdr:nvSpPr>
            <xdr:cNvPr id="4579" name="Option Button 1507" hidden="1">
              <a:extLst>
                <a:ext uri="{63B3BB69-23CF-44E3-9099-C40C66FF867C}">
                  <a14:compatExt spid="_x0000_s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35</xdr:row>
          <xdr:rowOff>47625</xdr:rowOff>
        </xdr:from>
        <xdr:to>
          <xdr:col>8</xdr:col>
          <xdr:colOff>885825</xdr:colOff>
          <xdr:row>35</xdr:row>
          <xdr:rowOff>266700</xdr:rowOff>
        </xdr:to>
        <xdr:sp macro="" textlink="">
          <xdr:nvSpPr>
            <xdr:cNvPr id="4580" name="Option Button 1508" hidden="1">
              <a:extLst>
                <a:ext uri="{63B3BB69-23CF-44E3-9099-C40C66FF867C}">
                  <a14:compatExt spid="_x0000_s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35</xdr:row>
          <xdr:rowOff>47625</xdr:rowOff>
        </xdr:from>
        <xdr:to>
          <xdr:col>9</xdr:col>
          <xdr:colOff>866775</xdr:colOff>
          <xdr:row>35</xdr:row>
          <xdr:rowOff>266700</xdr:rowOff>
        </xdr:to>
        <xdr:sp macro="" textlink="">
          <xdr:nvSpPr>
            <xdr:cNvPr id="4581" name="Option Button 1509" hidden="1">
              <a:extLst>
                <a:ext uri="{63B3BB69-23CF-44E3-9099-C40C66FF867C}">
                  <a14:compatExt spid="_x0000_s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</xdr:row>
          <xdr:rowOff>0</xdr:rowOff>
        </xdr:from>
        <xdr:to>
          <xdr:col>9</xdr:col>
          <xdr:colOff>1123950</xdr:colOff>
          <xdr:row>35</xdr:row>
          <xdr:rowOff>304800</xdr:rowOff>
        </xdr:to>
        <xdr:sp macro="" textlink="">
          <xdr:nvSpPr>
            <xdr:cNvPr id="4582" name="Group Box 1510" hidden="1">
              <a:extLst>
                <a:ext uri="{63B3BB69-23CF-44E3-9099-C40C66FF867C}">
                  <a14:compatExt spid="_x0000_s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15</xdr:row>
          <xdr:rowOff>57150</xdr:rowOff>
        </xdr:from>
        <xdr:to>
          <xdr:col>7</xdr:col>
          <xdr:colOff>866775</xdr:colOff>
          <xdr:row>15</xdr:row>
          <xdr:rowOff>276225</xdr:rowOff>
        </xdr:to>
        <xdr:sp macro="" textlink="">
          <xdr:nvSpPr>
            <xdr:cNvPr id="4585" name="Option Button 1513" hidden="1">
              <a:extLst>
                <a:ext uri="{63B3BB69-23CF-44E3-9099-C40C66FF867C}">
                  <a14:compatExt spid="_x0000_s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15</xdr:row>
          <xdr:rowOff>47625</xdr:rowOff>
        </xdr:from>
        <xdr:to>
          <xdr:col>8</xdr:col>
          <xdr:colOff>885825</xdr:colOff>
          <xdr:row>15</xdr:row>
          <xdr:rowOff>266700</xdr:rowOff>
        </xdr:to>
        <xdr:sp macro="" textlink="">
          <xdr:nvSpPr>
            <xdr:cNvPr id="4586" name="Option Button 1514" hidden="1">
              <a:extLst>
                <a:ext uri="{63B3BB69-23CF-44E3-9099-C40C66FF867C}">
                  <a14:compatExt spid="_x0000_s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15</xdr:row>
          <xdr:rowOff>47625</xdr:rowOff>
        </xdr:from>
        <xdr:to>
          <xdr:col>9</xdr:col>
          <xdr:colOff>866775</xdr:colOff>
          <xdr:row>15</xdr:row>
          <xdr:rowOff>266700</xdr:rowOff>
        </xdr:to>
        <xdr:sp macro="" textlink="">
          <xdr:nvSpPr>
            <xdr:cNvPr id="4587" name="Option Button 1515" hidden="1">
              <a:extLst>
                <a:ext uri="{63B3BB69-23CF-44E3-9099-C40C66FF867C}">
                  <a14:compatExt spid="_x0000_s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0</xdr:rowOff>
        </xdr:from>
        <xdr:to>
          <xdr:col>9</xdr:col>
          <xdr:colOff>1123950</xdr:colOff>
          <xdr:row>15</xdr:row>
          <xdr:rowOff>304800</xdr:rowOff>
        </xdr:to>
        <xdr:sp macro="" textlink="">
          <xdr:nvSpPr>
            <xdr:cNvPr id="4588" name="Group Box 1516" hidden="1">
              <a:extLst>
                <a:ext uri="{63B3BB69-23CF-44E3-9099-C40C66FF867C}">
                  <a14:compatExt spid="_x0000_s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16</xdr:row>
          <xdr:rowOff>66675</xdr:rowOff>
        </xdr:from>
        <xdr:to>
          <xdr:col>7</xdr:col>
          <xdr:colOff>866775</xdr:colOff>
          <xdr:row>16</xdr:row>
          <xdr:rowOff>295275</xdr:rowOff>
        </xdr:to>
        <xdr:sp macro="" textlink="">
          <xdr:nvSpPr>
            <xdr:cNvPr id="4589" name="Option Button 1517" hidden="1">
              <a:extLst>
                <a:ext uri="{63B3BB69-23CF-44E3-9099-C40C66FF867C}">
                  <a14:compatExt spid="_x0000_s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16</xdr:row>
          <xdr:rowOff>57150</xdr:rowOff>
        </xdr:from>
        <xdr:to>
          <xdr:col>8</xdr:col>
          <xdr:colOff>885825</xdr:colOff>
          <xdr:row>16</xdr:row>
          <xdr:rowOff>276225</xdr:rowOff>
        </xdr:to>
        <xdr:sp macro="" textlink="">
          <xdr:nvSpPr>
            <xdr:cNvPr id="4590" name="Option Button 1518" hidden="1">
              <a:extLst>
                <a:ext uri="{63B3BB69-23CF-44E3-9099-C40C66FF867C}">
                  <a14:compatExt spid="_x0000_s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16</xdr:row>
          <xdr:rowOff>57150</xdr:rowOff>
        </xdr:from>
        <xdr:to>
          <xdr:col>9</xdr:col>
          <xdr:colOff>866775</xdr:colOff>
          <xdr:row>16</xdr:row>
          <xdr:rowOff>276225</xdr:rowOff>
        </xdr:to>
        <xdr:sp macro="" textlink="">
          <xdr:nvSpPr>
            <xdr:cNvPr id="4591" name="Option Button 1519" hidden="1">
              <a:extLst>
                <a:ext uri="{63B3BB69-23CF-44E3-9099-C40C66FF867C}">
                  <a14:compatExt spid="_x0000_s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9525</xdr:rowOff>
        </xdr:from>
        <xdr:to>
          <xdr:col>9</xdr:col>
          <xdr:colOff>1123950</xdr:colOff>
          <xdr:row>16</xdr:row>
          <xdr:rowOff>314325</xdr:rowOff>
        </xdr:to>
        <xdr:sp macro="" textlink="">
          <xdr:nvSpPr>
            <xdr:cNvPr id="4592" name="Group Box 1520" hidden="1">
              <a:extLst>
                <a:ext uri="{63B3BB69-23CF-44E3-9099-C40C66FF867C}">
                  <a14:compatExt spid="_x0000_s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17</xdr:row>
          <xdr:rowOff>66675</xdr:rowOff>
        </xdr:from>
        <xdr:to>
          <xdr:col>7</xdr:col>
          <xdr:colOff>866775</xdr:colOff>
          <xdr:row>17</xdr:row>
          <xdr:rowOff>295275</xdr:rowOff>
        </xdr:to>
        <xdr:sp macro="" textlink="">
          <xdr:nvSpPr>
            <xdr:cNvPr id="4593" name="Option Button 1521" hidden="1">
              <a:extLst>
                <a:ext uri="{63B3BB69-23CF-44E3-9099-C40C66FF867C}">
                  <a14:compatExt spid="_x0000_s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17</xdr:row>
          <xdr:rowOff>57150</xdr:rowOff>
        </xdr:from>
        <xdr:to>
          <xdr:col>8</xdr:col>
          <xdr:colOff>885825</xdr:colOff>
          <xdr:row>17</xdr:row>
          <xdr:rowOff>276225</xdr:rowOff>
        </xdr:to>
        <xdr:sp macro="" textlink="">
          <xdr:nvSpPr>
            <xdr:cNvPr id="4594" name="Option Button 1522" hidden="1">
              <a:extLst>
                <a:ext uri="{63B3BB69-23CF-44E3-9099-C40C66FF867C}">
                  <a14:compatExt spid="_x0000_s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17</xdr:row>
          <xdr:rowOff>57150</xdr:rowOff>
        </xdr:from>
        <xdr:to>
          <xdr:col>9</xdr:col>
          <xdr:colOff>866775</xdr:colOff>
          <xdr:row>17</xdr:row>
          <xdr:rowOff>276225</xdr:rowOff>
        </xdr:to>
        <xdr:sp macro="" textlink="">
          <xdr:nvSpPr>
            <xdr:cNvPr id="4595" name="Option Button 1523" hidden="1">
              <a:extLst>
                <a:ext uri="{63B3BB69-23CF-44E3-9099-C40C66FF867C}">
                  <a14:compatExt spid="_x0000_s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9525</xdr:rowOff>
        </xdr:from>
        <xdr:to>
          <xdr:col>9</xdr:col>
          <xdr:colOff>1123950</xdr:colOff>
          <xdr:row>17</xdr:row>
          <xdr:rowOff>314325</xdr:rowOff>
        </xdr:to>
        <xdr:sp macro="" textlink="">
          <xdr:nvSpPr>
            <xdr:cNvPr id="4596" name="Group Box 1524" hidden="1">
              <a:extLst>
                <a:ext uri="{63B3BB69-23CF-44E3-9099-C40C66FF867C}">
                  <a14:compatExt spid="_x0000_s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18</xdr:row>
          <xdr:rowOff>66675</xdr:rowOff>
        </xdr:from>
        <xdr:to>
          <xdr:col>7</xdr:col>
          <xdr:colOff>866775</xdr:colOff>
          <xdr:row>18</xdr:row>
          <xdr:rowOff>295275</xdr:rowOff>
        </xdr:to>
        <xdr:sp macro="" textlink="">
          <xdr:nvSpPr>
            <xdr:cNvPr id="4597" name="Option Button 1525" hidden="1">
              <a:extLst>
                <a:ext uri="{63B3BB69-23CF-44E3-9099-C40C66FF867C}">
                  <a14:compatExt spid="_x0000_s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18</xdr:row>
          <xdr:rowOff>57150</xdr:rowOff>
        </xdr:from>
        <xdr:to>
          <xdr:col>8</xdr:col>
          <xdr:colOff>885825</xdr:colOff>
          <xdr:row>18</xdr:row>
          <xdr:rowOff>276225</xdr:rowOff>
        </xdr:to>
        <xdr:sp macro="" textlink="">
          <xdr:nvSpPr>
            <xdr:cNvPr id="4598" name="Option Button 1526" hidden="1">
              <a:extLst>
                <a:ext uri="{63B3BB69-23CF-44E3-9099-C40C66FF867C}">
                  <a14:compatExt spid="_x0000_s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18</xdr:row>
          <xdr:rowOff>57150</xdr:rowOff>
        </xdr:from>
        <xdr:to>
          <xdr:col>9</xdr:col>
          <xdr:colOff>866775</xdr:colOff>
          <xdr:row>18</xdr:row>
          <xdr:rowOff>276225</xdr:rowOff>
        </xdr:to>
        <xdr:sp macro="" textlink="">
          <xdr:nvSpPr>
            <xdr:cNvPr id="4599" name="Option Button 1527" hidden="1">
              <a:extLst>
                <a:ext uri="{63B3BB69-23CF-44E3-9099-C40C66FF867C}">
                  <a14:compatExt spid="_x0000_s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9525</xdr:rowOff>
        </xdr:from>
        <xdr:to>
          <xdr:col>9</xdr:col>
          <xdr:colOff>1123950</xdr:colOff>
          <xdr:row>18</xdr:row>
          <xdr:rowOff>314325</xdr:rowOff>
        </xdr:to>
        <xdr:sp macro="" textlink="">
          <xdr:nvSpPr>
            <xdr:cNvPr id="4600" name="Group Box 1528" hidden="1">
              <a:extLst>
                <a:ext uri="{63B3BB69-23CF-44E3-9099-C40C66FF867C}">
                  <a14:compatExt spid="_x0000_s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19</xdr:row>
          <xdr:rowOff>66675</xdr:rowOff>
        </xdr:from>
        <xdr:to>
          <xdr:col>7</xdr:col>
          <xdr:colOff>866775</xdr:colOff>
          <xdr:row>19</xdr:row>
          <xdr:rowOff>295275</xdr:rowOff>
        </xdr:to>
        <xdr:sp macro="" textlink="">
          <xdr:nvSpPr>
            <xdr:cNvPr id="4601" name="Option Button 1529" hidden="1">
              <a:extLst>
                <a:ext uri="{63B3BB69-23CF-44E3-9099-C40C66FF867C}">
                  <a14:compatExt spid="_x0000_s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19</xdr:row>
          <xdr:rowOff>57150</xdr:rowOff>
        </xdr:from>
        <xdr:to>
          <xdr:col>8</xdr:col>
          <xdr:colOff>885825</xdr:colOff>
          <xdr:row>19</xdr:row>
          <xdr:rowOff>276225</xdr:rowOff>
        </xdr:to>
        <xdr:sp macro="" textlink="">
          <xdr:nvSpPr>
            <xdr:cNvPr id="4602" name="Option Button 1530" hidden="1">
              <a:extLst>
                <a:ext uri="{63B3BB69-23CF-44E3-9099-C40C66FF867C}">
                  <a14:compatExt spid="_x0000_s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19</xdr:row>
          <xdr:rowOff>57150</xdr:rowOff>
        </xdr:from>
        <xdr:to>
          <xdr:col>9</xdr:col>
          <xdr:colOff>866775</xdr:colOff>
          <xdr:row>19</xdr:row>
          <xdr:rowOff>276225</xdr:rowOff>
        </xdr:to>
        <xdr:sp macro="" textlink="">
          <xdr:nvSpPr>
            <xdr:cNvPr id="4603" name="Option Button 1531" hidden="1">
              <a:extLst>
                <a:ext uri="{63B3BB69-23CF-44E3-9099-C40C66FF867C}">
                  <a14:compatExt spid="_x0000_s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9525</xdr:rowOff>
        </xdr:from>
        <xdr:to>
          <xdr:col>9</xdr:col>
          <xdr:colOff>1123950</xdr:colOff>
          <xdr:row>19</xdr:row>
          <xdr:rowOff>314325</xdr:rowOff>
        </xdr:to>
        <xdr:sp macro="" textlink="">
          <xdr:nvSpPr>
            <xdr:cNvPr id="4604" name="Group Box 1532" hidden="1">
              <a:extLst>
                <a:ext uri="{63B3BB69-23CF-44E3-9099-C40C66FF867C}">
                  <a14:compatExt spid="_x0000_s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20</xdr:row>
          <xdr:rowOff>66675</xdr:rowOff>
        </xdr:from>
        <xdr:to>
          <xdr:col>7</xdr:col>
          <xdr:colOff>866775</xdr:colOff>
          <xdr:row>20</xdr:row>
          <xdr:rowOff>295275</xdr:rowOff>
        </xdr:to>
        <xdr:sp macro="" textlink="">
          <xdr:nvSpPr>
            <xdr:cNvPr id="4605" name="Option Button 1533" hidden="1">
              <a:extLst>
                <a:ext uri="{63B3BB69-23CF-44E3-9099-C40C66FF867C}">
                  <a14:compatExt spid="_x0000_s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20</xdr:row>
          <xdr:rowOff>57150</xdr:rowOff>
        </xdr:from>
        <xdr:to>
          <xdr:col>8</xdr:col>
          <xdr:colOff>885825</xdr:colOff>
          <xdr:row>20</xdr:row>
          <xdr:rowOff>276225</xdr:rowOff>
        </xdr:to>
        <xdr:sp macro="" textlink="">
          <xdr:nvSpPr>
            <xdr:cNvPr id="4606" name="Option Button 1534" hidden="1">
              <a:extLst>
                <a:ext uri="{63B3BB69-23CF-44E3-9099-C40C66FF867C}">
                  <a14:compatExt spid="_x0000_s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20</xdr:row>
          <xdr:rowOff>57150</xdr:rowOff>
        </xdr:from>
        <xdr:to>
          <xdr:col>9</xdr:col>
          <xdr:colOff>866775</xdr:colOff>
          <xdr:row>20</xdr:row>
          <xdr:rowOff>276225</xdr:rowOff>
        </xdr:to>
        <xdr:sp macro="" textlink="">
          <xdr:nvSpPr>
            <xdr:cNvPr id="4607" name="Option Button 1535" hidden="1">
              <a:extLst>
                <a:ext uri="{63B3BB69-23CF-44E3-9099-C40C66FF867C}">
                  <a14:compatExt spid="_x0000_s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9525</xdr:rowOff>
        </xdr:from>
        <xdr:to>
          <xdr:col>9</xdr:col>
          <xdr:colOff>1123950</xdr:colOff>
          <xdr:row>20</xdr:row>
          <xdr:rowOff>314325</xdr:rowOff>
        </xdr:to>
        <xdr:sp macro="" textlink="">
          <xdr:nvSpPr>
            <xdr:cNvPr id="4608" name="Group Box 1536" hidden="1">
              <a:extLst>
                <a:ext uri="{63B3BB69-23CF-44E3-9099-C40C66FF867C}">
                  <a14:compatExt spid="_x0000_s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22</xdr:row>
          <xdr:rowOff>66675</xdr:rowOff>
        </xdr:from>
        <xdr:to>
          <xdr:col>7</xdr:col>
          <xdr:colOff>866775</xdr:colOff>
          <xdr:row>22</xdr:row>
          <xdr:rowOff>295275</xdr:rowOff>
        </xdr:to>
        <xdr:sp macro="" textlink="">
          <xdr:nvSpPr>
            <xdr:cNvPr id="4609" name="Option Button 1537" hidden="1">
              <a:extLst>
                <a:ext uri="{63B3BB69-23CF-44E3-9099-C40C66FF867C}">
                  <a14:compatExt spid="_x0000_s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22</xdr:row>
          <xdr:rowOff>57150</xdr:rowOff>
        </xdr:from>
        <xdr:to>
          <xdr:col>8</xdr:col>
          <xdr:colOff>885825</xdr:colOff>
          <xdr:row>22</xdr:row>
          <xdr:rowOff>276225</xdr:rowOff>
        </xdr:to>
        <xdr:sp macro="" textlink="">
          <xdr:nvSpPr>
            <xdr:cNvPr id="4610" name="Option Button 1538" hidden="1">
              <a:extLst>
                <a:ext uri="{63B3BB69-23CF-44E3-9099-C40C66FF867C}">
                  <a14:compatExt spid="_x0000_s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22</xdr:row>
          <xdr:rowOff>57150</xdr:rowOff>
        </xdr:from>
        <xdr:to>
          <xdr:col>9</xdr:col>
          <xdr:colOff>866775</xdr:colOff>
          <xdr:row>22</xdr:row>
          <xdr:rowOff>276225</xdr:rowOff>
        </xdr:to>
        <xdr:sp macro="" textlink="">
          <xdr:nvSpPr>
            <xdr:cNvPr id="4611" name="Option Button 1539" hidden="1">
              <a:extLst>
                <a:ext uri="{63B3BB69-23CF-44E3-9099-C40C66FF867C}">
                  <a14:compatExt spid="_x0000_s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9525</xdr:rowOff>
        </xdr:from>
        <xdr:to>
          <xdr:col>9</xdr:col>
          <xdr:colOff>1123950</xdr:colOff>
          <xdr:row>22</xdr:row>
          <xdr:rowOff>314325</xdr:rowOff>
        </xdr:to>
        <xdr:sp macro="" textlink="">
          <xdr:nvSpPr>
            <xdr:cNvPr id="4612" name="Group Box 1540" hidden="1">
              <a:extLst>
                <a:ext uri="{63B3BB69-23CF-44E3-9099-C40C66FF867C}">
                  <a14:compatExt spid="_x0000_s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24</xdr:row>
          <xdr:rowOff>66675</xdr:rowOff>
        </xdr:from>
        <xdr:to>
          <xdr:col>7</xdr:col>
          <xdr:colOff>866775</xdr:colOff>
          <xdr:row>24</xdr:row>
          <xdr:rowOff>295275</xdr:rowOff>
        </xdr:to>
        <xdr:sp macro="" textlink="">
          <xdr:nvSpPr>
            <xdr:cNvPr id="4613" name="Option Button 1541" hidden="1">
              <a:extLst>
                <a:ext uri="{63B3BB69-23CF-44E3-9099-C40C66FF867C}">
                  <a14:compatExt spid="_x0000_s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24</xdr:row>
          <xdr:rowOff>57150</xdr:rowOff>
        </xdr:from>
        <xdr:to>
          <xdr:col>8</xdr:col>
          <xdr:colOff>885825</xdr:colOff>
          <xdr:row>24</xdr:row>
          <xdr:rowOff>276225</xdr:rowOff>
        </xdr:to>
        <xdr:sp macro="" textlink="">
          <xdr:nvSpPr>
            <xdr:cNvPr id="4614" name="Option Button 1542" hidden="1">
              <a:extLst>
                <a:ext uri="{63B3BB69-23CF-44E3-9099-C40C66FF867C}">
                  <a14:compatExt spid="_x0000_s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24</xdr:row>
          <xdr:rowOff>57150</xdr:rowOff>
        </xdr:from>
        <xdr:to>
          <xdr:col>9</xdr:col>
          <xdr:colOff>866775</xdr:colOff>
          <xdr:row>24</xdr:row>
          <xdr:rowOff>276225</xdr:rowOff>
        </xdr:to>
        <xdr:sp macro="" textlink="">
          <xdr:nvSpPr>
            <xdr:cNvPr id="4615" name="Option Button 1543" hidden="1">
              <a:extLst>
                <a:ext uri="{63B3BB69-23CF-44E3-9099-C40C66FF867C}">
                  <a14:compatExt spid="_x0000_s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9525</xdr:rowOff>
        </xdr:from>
        <xdr:to>
          <xdr:col>9</xdr:col>
          <xdr:colOff>1123950</xdr:colOff>
          <xdr:row>24</xdr:row>
          <xdr:rowOff>314325</xdr:rowOff>
        </xdr:to>
        <xdr:sp macro="" textlink="">
          <xdr:nvSpPr>
            <xdr:cNvPr id="4616" name="Group Box 1544" hidden="1">
              <a:extLst>
                <a:ext uri="{63B3BB69-23CF-44E3-9099-C40C66FF867C}">
                  <a14:compatExt spid="_x0000_s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21</xdr:row>
          <xdr:rowOff>66675</xdr:rowOff>
        </xdr:from>
        <xdr:to>
          <xdr:col>7</xdr:col>
          <xdr:colOff>866775</xdr:colOff>
          <xdr:row>21</xdr:row>
          <xdr:rowOff>295275</xdr:rowOff>
        </xdr:to>
        <xdr:sp macro="" textlink="">
          <xdr:nvSpPr>
            <xdr:cNvPr id="4617" name="Option Button 1545" hidden="1">
              <a:extLst>
                <a:ext uri="{63B3BB69-23CF-44E3-9099-C40C66FF867C}">
                  <a14:compatExt spid="_x0000_s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21</xdr:row>
          <xdr:rowOff>57150</xdr:rowOff>
        </xdr:from>
        <xdr:to>
          <xdr:col>8</xdr:col>
          <xdr:colOff>885825</xdr:colOff>
          <xdr:row>21</xdr:row>
          <xdr:rowOff>276225</xdr:rowOff>
        </xdr:to>
        <xdr:sp macro="" textlink="">
          <xdr:nvSpPr>
            <xdr:cNvPr id="4618" name="Option Button 1546" hidden="1">
              <a:extLst>
                <a:ext uri="{63B3BB69-23CF-44E3-9099-C40C66FF867C}">
                  <a14:compatExt spid="_x0000_s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21</xdr:row>
          <xdr:rowOff>57150</xdr:rowOff>
        </xdr:from>
        <xdr:to>
          <xdr:col>9</xdr:col>
          <xdr:colOff>866775</xdr:colOff>
          <xdr:row>21</xdr:row>
          <xdr:rowOff>276225</xdr:rowOff>
        </xdr:to>
        <xdr:sp macro="" textlink="">
          <xdr:nvSpPr>
            <xdr:cNvPr id="4619" name="Option Button 1547" hidden="1">
              <a:extLst>
                <a:ext uri="{63B3BB69-23CF-44E3-9099-C40C66FF867C}">
                  <a14:compatExt spid="_x0000_s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9525</xdr:rowOff>
        </xdr:from>
        <xdr:to>
          <xdr:col>9</xdr:col>
          <xdr:colOff>1123950</xdr:colOff>
          <xdr:row>21</xdr:row>
          <xdr:rowOff>314325</xdr:rowOff>
        </xdr:to>
        <xdr:sp macro="" textlink="">
          <xdr:nvSpPr>
            <xdr:cNvPr id="4620" name="Group Box 1548" hidden="1">
              <a:extLst>
                <a:ext uri="{63B3BB69-23CF-44E3-9099-C40C66FF867C}">
                  <a14:compatExt spid="_x0000_s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23</xdr:row>
          <xdr:rowOff>57150</xdr:rowOff>
        </xdr:from>
        <xdr:to>
          <xdr:col>7</xdr:col>
          <xdr:colOff>866775</xdr:colOff>
          <xdr:row>23</xdr:row>
          <xdr:rowOff>276225</xdr:rowOff>
        </xdr:to>
        <xdr:sp macro="" textlink="">
          <xdr:nvSpPr>
            <xdr:cNvPr id="4621" name="Option Button 1549" hidden="1">
              <a:extLst>
                <a:ext uri="{63B3BB69-23CF-44E3-9099-C40C66FF867C}">
                  <a14:compatExt spid="_x0000_s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23</xdr:row>
          <xdr:rowOff>47625</xdr:rowOff>
        </xdr:from>
        <xdr:to>
          <xdr:col>8</xdr:col>
          <xdr:colOff>885825</xdr:colOff>
          <xdr:row>23</xdr:row>
          <xdr:rowOff>266700</xdr:rowOff>
        </xdr:to>
        <xdr:sp macro="" textlink="">
          <xdr:nvSpPr>
            <xdr:cNvPr id="4622" name="Option Button 1550" hidden="1">
              <a:extLst>
                <a:ext uri="{63B3BB69-23CF-44E3-9099-C40C66FF867C}">
                  <a14:compatExt spid="_x0000_s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23</xdr:row>
          <xdr:rowOff>47625</xdr:rowOff>
        </xdr:from>
        <xdr:to>
          <xdr:col>9</xdr:col>
          <xdr:colOff>866775</xdr:colOff>
          <xdr:row>23</xdr:row>
          <xdr:rowOff>266700</xdr:rowOff>
        </xdr:to>
        <xdr:sp macro="" textlink="">
          <xdr:nvSpPr>
            <xdr:cNvPr id="4623" name="Option Button 1551" hidden="1">
              <a:extLst>
                <a:ext uri="{63B3BB69-23CF-44E3-9099-C40C66FF867C}">
                  <a14:compatExt spid="_x0000_s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0</xdr:rowOff>
        </xdr:from>
        <xdr:to>
          <xdr:col>9</xdr:col>
          <xdr:colOff>1123950</xdr:colOff>
          <xdr:row>23</xdr:row>
          <xdr:rowOff>304800</xdr:rowOff>
        </xdr:to>
        <xdr:sp macro="" textlink="">
          <xdr:nvSpPr>
            <xdr:cNvPr id="4624" name="Group Box 1552" hidden="1">
              <a:extLst>
                <a:ext uri="{63B3BB69-23CF-44E3-9099-C40C66FF867C}">
                  <a14:compatExt spid="_x0000_s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3</xdr:row>
          <xdr:rowOff>57150</xdr:rowOff>
        </xdr:from>
        <xdr:to>
          <xdr:col>7</xdr:col>
          <xdr:colOff>866775</xdr:colOff>
          <xdr:row>3</xdr:row>
          <xdr:rowOff>276225</xdr:rowOff>
        </xdr:to>
        <xdr:sp macro="" textlink="">
          <xdr:nvSpPr>
            <xdr:cNvPr id="4627" name="Option Button 1555" hidden="1">
              <a:extLst>
                <a:ext uri="{63B3BB69-23CF-44E3-9099-C40C66FF867C}">
                  <a14:compatExt spid="_x0000_s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3</xdr:row>
          <xdr:rowOff>47625</xdr:rowOff>
        </xdr:from>
        <xdr:to>
          <xdr:col>8</xdr:col>
          <xdr:colOff>885825</xdr:colOff>
          <xdr:row>3</xdr:row>
          <xdr:rowOff>266700</xdr:rowOff>
        </xdr:to>
        <xdr:sp macro="" textlink="">
          <xdr:nvSpPr>
            <xdr:cNvPr id="4628" name="Option Button 1556" hidden="1">
              <a:extLst>
                <a:ext uri="{63B3BB69-23CF-44E3-9099-C40C66FF867C}">
                  <a14:compatExt spid="_x0000_s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</xdr:row>
          <xdr:rowOff>47625</xdr:rowOff>
        </xdr:from>
        <xdr:to>
          <xdr:col>9</xdr:col>
          <xdr:colOff>866775</xdr:colOff>
          <xdr:row>3</xdr:row>
          <xdr:rowOff>266700</xdr:rowOff>
        </xdr:to>
        <xdr:sp macro="" textlink="">
          <xdr:nvSpPr>
            <xdr:cNvPr id="4629" name="Option Button 1557" hidden="1">
              <a:extLst>
                <a:ext uri="{63B3BB69-23CF-44E3-9099-C40C66FF867C}">
                  <a14:compatExt spid="_x0000_s4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</xdr:row>
          <xdr:rowOff>0</xdr:rowOff>
        </xdr:from>
        <xdr:to>
          <xdr:col>9</xdr:col>
          <xdr:colOff>1123950</xdr:colOff>
          <xdr:row>3</xdr:row>
          <xdr:rowOff>304800</xdr:rowOff>
        </xdr:to>
        <xdr:sp macro="" textlink="">
          <xdr:nvSpPr>
            <xdr:cNvPr id="4630" name="Group Box 1558" hidden="1">
              <a:extLst>
                <a:ext uri="{63B3BB69-23CF-44E3-9099-C40C66FF867C}">
                  <a14:compatExt spid="_x0000_s4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4</xdr:row>
          <xdr:rowOff>66675</xdr:rowOff>
        </xdr:from>
        <xdr:to>
          <xdr:col>7</xdr:col>
          <xdr:colOff>866775</xdr:colOff>
          <xdr:row>4</xdr:row>
          <xdr:rowOff>295275</xdr:rowOff>
        </xdr:to>
        <xdr:sp macro="" textlink="">
          <xdr:nvSpPr>
            <xdr:cNvPr id="4631" name="Option Button 1559" hidden="1">
              <a:extLst>
                <a:ext uri="{63B3BB69-23CF-44E3-9099-C40C66FF867C}">
                  <a14:compatExt spid="_x0000_s4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4</xdr:row>
          <xdr:rowOff>57150</xdr:rowOff>
        </xdr:from>
        <xdr:to>
          <xdr:col>8</xdr:col>
          <xdr:colOff>885825</xdr:colOff>
          <xdr:row>4</xdr:row>
          <xdr:rowOff>276225</xdr:rowOff>
        </xdr:to>
        <xdr:sp macro="" textlink="">
          <xdr:nvSpPr>
            <xdr:cNvPr id="4632" name="Option Button 1560" hidden="1">
              <a:extLst>
                <a:ext uri="{63B3BB69-23CF-44E3-9099-C40C66FF867C}">
                  <a14:compatExt spid="_x0000_s4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4</xdr:row>
          <xdr:rowOff>57150</xdr:rowOff>
        </xdr:from>
        <xdr:to>
          <xdr:col>9</xdr:col>
          <xdr:colOff>866775</xdr:colOff>
          <xdr:row>4</xdr:row>
          <xdr:rowOff>276225</xdr:rowOff>
        </xdr:to>
        <xdr:sp macro="" textlink="">
          <xdr:nvSpPr>
            <xdr:cNvPr id="4633" name="Option Button 1561" hidden="1">
              <a:extLst>
                <a:ext uri="{63B3BB69-23CF-44E3-9099-C40C66FF867C}">
                  <a14:compatExt spid="_x0000_s4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</xdr:row>
          <xdr:rowOff>9525</xdr:rowOff>
        </xdr:from>
        <xdr:to>
          <xdr:col>9</xdr:col>
          <xdr:colOff>1123950</xdr:colOff>
          <xdr:row>4</xdr:row>
          <xdr:rowOff>314325</xdr:rowOff>
        </xdr:to>
        <xdr:sp macro="" textlink="">
          <xdr:nvSpPr>
            <xdr:cNvPr id="4634" name="Group Box 1562" hidden="1">
              <a:extLst>
                <a:ext uri="{63B3BB69-23CF-44E3-9099-C40C66FF867C}">
                  <a14:compatExt spid="_x0000_s4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5</xdr:row>
          <xdr:rowOff>66675</xdr:rowOff>
        </xdr:from>
        <xdr:to>
          <xdr:col>7</xdr:col>
          <xdr:colOff>866775</xdr:colOff>
          <xdr:row>5</xdr:row>
          <xdr:rowOff>295275</xdr:rowOff>
        </xdr:to>
        <xdr:sp macro="" textlink="">
          <xdr:nvSpPr>
            <xdr:cNvPr id="4635" name="Option Button 1563" hidden="1">
              <a:extLst>
                <a:ext uri="{63B3BB69-23CF-44E3-9099-C40C66FF867C}">
                  <a14:compatExt spid="_x0000_s4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5</xdr:row>
          <xdr:rowOff>57150</xdr:rowOff>
        </xdr:from>
        <xdr:to>
          <xdr:col>8</xdr:col>
          <xdr:colOff>885825</xdr:colOff>
          <xdr:row>5</xdr:row>
          <xdr:rowOff>276225</xdr:rowOff>
        </xdr:to>
        <xdr:sp macro="" textlink="">
          <xdr:nvSpPr>
            <xdr:cNvPr id="4636" name="Option Button 1564" hidden="1">
              <a:extLst>
                <a:ext uri="{63B3BB69-23CF-44E3-9099-C40C66FF867C}">
                  <a14:compatExt spid="_x0000_s4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5</xdr:row>
          <xdr:rowOff>57150</xdr:rowOff>
        </xdr:from>
        <xdr:to>
          <xdr:col>9</xdr:col>
          <xdr:colOff>866775</xdr:colOff>
          <xdr:row>5</xdr:row>
          <xdr:rowOff>276225</xdr:rowOff>
        </xdr:to>
        <xdr:sp macro="" textlink="">
          <xdr:nvSpPr>
            <xdr:cNvPr id="4637" name="Option Button 1565" hidden="1">
              <a:extLst>
                <a:ext uri="{63B3BB69-23CF-44E3-9099-C40C66FF867C}">
                  <a14:compatExt spid="_x0000_s4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</xdr:row>
          <xdr:rowOff>9525</xdr:rowOff>
        </xdr:from>
        <xdr:to>
          <xdr:col>9</xdr:col>
          <xdr:colOff>1123950</xdr:colOff>
          <xdr:row>5</xdr:row>
          <xdr:rowOff>314325</xdr:rowOff>
        </xdr:to>
        <xdr:sp macro="" textlink="">
          <xdr:nvSpPr>
            <xdr:cNvPr id="4638" name="Group Box 1566" hidden="1">
              <a:extLst>
                <a:ext uri="{63B3BB69-23CF-44E3-9099-C40C66FF867C}">
                  <a14:compatExt spid="_x0000_s4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6</xdr:row>
          <xdr:rowOff>66675</xdr:rowOff>
        </xdr:from>
        <xdr:to>
          <xdr:col>7</xdr:col>
          <xdr:colOff>866775</xdr:colOff>
          <xdr:row>6</xdr:row>
          <xdr:rowOff>295275</xdr:rowOff>
        </xdr:to>
        <xdr:sp macro="" textlink="">
          <xdr:nvSpPr>
            <xdr:cNvPr id="4639" name="Option Button 1567" hidden="1">
              <a:extLst>
                <a:ext uri="{63B3BB69-23CF-44E3-9099-C40C66FF867C}">
                  <a14:compatExt spid="_x0000_s4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6</xdr:row>
          <xdr:rowOff>57150</xdr:rowOff>
        </xdr:from>
        <xdr:to>
          <xdr:col>8</xdr:col>
          <xdr:colOff>885825</xdr:colOff>
          <xdr:row>6</xdr:row>
          <xdr:rowOff>276225</xdr:rowOff>
        </xdr:to>
        <xdr:sp macro="" textlink="">
          <xdr:nvSpPr>
            <xdr:cNvPr id="4640" name="Option Button 1568" hidden="1">
              <a:extLst>
                <a:ext uri="{63B3BB69-23CF-44E3-9099-C40C66FF867C}">
                  <a14:compatExt spid="_x0000_s4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6</xdr:row>
          <xdr:rowOff>57150</xdr:rowOff>
        </xdr:from>
        <xdr:to>
          <xdr:col>9</xdr:col>
          <xdr:colOff>866775</xdr:colOff>
          <xdr:row>6</xdr:row>
          <xdr:rowOff>276225</xdr:rowOff>
        </xdr:to>
        <xdr:sp macro="" textlink="">
          <xdr:nvSpPr>
            <xdr:cNvPr id="4641" name="Option Button 1569" hidden="1">
              <a:extLst>
                <a:ext uri="{63B3BB69-23CF-44E3-9099-C40C66FF867C}">
                  <a14:compatExt spid="_x0000_s4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</xdr:row>
          <xdr:rowOff>9525</xdr:rowOff>
        </xdr:from>
        <xdr:to>
          <xdr:col>9</xdr:col>
          <xdr:colOff>1123950</xdr:colOff>
          <xdr:row>6</xdr:row>
          <xdr:rowOff>314325</xdr:rowOff>
        </xdr:to>
        <xdr:sp macro="" textlink="">
          <xdr:nvSpPr>
            <xdr:cNvPr id="4642" name="Group Box 1570" hidden="1">
              <a:extLst>
                <a:ext uri="{63B3BB69-23CF-44E3-9099-C40C66FF867C}">
                  <a14:compatExt spid="_x0000_s4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7</xdr:row>
          <xdr:rowOff>66675</xdr:rowOff>
        </xdr:from>
        <xdr:to>
          <xdr:col>7</xdr:col>
          <xdr:colOff>866775</xdr:colOff>
          <xdr:row>7</xdr:row>
          <xdr:rowOff>295275</xdr:rowOff>
        </xdr:to>
        <xdr:sp macro="" textlink="">
          <xdr:nvSpPr>
            <xdr:cNvPr id="4643" name="Option Button 1571" hidden="1">
              <a:extLst>
                <a:ext uri="{63B3BB69-23CF-44E3-9099-C40C66FF867C}">
                  <a14:compatExt spid="_x0000_s4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7</xdr:row>
          <xdr:rowOff>57150</xdr:rowOff>
        </xdr:from>
        <xdr:to>
          <xdr:col>8</xdr:col>
          <xdr:colOff>885825</xdr:colOff>
          <xdr:row>7</xdr:row>
          <xdr:rowOff>276225</xdr:rowOff>
        </xdr:to>
        <xdr:sp macro="" textlink="">
          <xdr:nvSpPr>
            <xdr:cNvPr id="4644" name="Option Button 1572" hidden="1">
              <a:extLst>
                <a:ext uri="{63B3BB69-23CF-44E3-9099-C40C66FF867C}">
                  <a14:compatExt spid="_x0000_s4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7</xdr:row>
          <xdr:rowOff>57150</xdr:rowOff>
        </xdr:from>
        <xdr:to>
          <xdr:col>9</xdr:col>
          <xdr:colOff>866775</xdr:colOff>
          <xdr:row>7</xdr:row>
          <xdr:rowOff>276225</xdr:rowOff>
        </xdr:to>
        <xdr:sp macro="" textlink="">
          <xdr:nvSpPr>
            <xdr:cNvPr id="4645" name="Option Button 1573" hidden="1">
              <a:extLst>
                <a:ext uri="{63B3BB69-23CF-44E3-9099-C40C66FF867C}">
                  <a14:compatExt spid="_x0000_s4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9525</xdr:rowOff>
        </xdr:from>
        <xdr:to>
          <xdr:col>9</xdr:col>
          <xdr:colOff>1123950</xdr:colOff>
          <xdr:row>7</xdr:row>
          <xdr:rowOff>314325</xdr:rowOff>
        </xdr:to>
        <xdr:sp macro="" textlink="">
          <xdr:nvSpPr>
            <xdr:cNvPr id="4646" name="Group Box 1574" hidden="1">
              <a:extLst>
                <a:ext uri="{63B3BB69-23CF-44E3-9099-C40C66FF867C}">
                  <a14:compatExt spid="_x0000_s4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8</xdr:row>
          <xdr:rowOff>66675</xdr:rowOff>
        </xdr:from>
        <xdr:to>
          <xdr:col>7</xdr:col>
          <xdr:colOff>866775</xdr:colOff>
          <xdr:row>8</xdr:row>
          <xdr:rowOff>295275</xdr:rowOff>
        </xdr:to>
        <xdr:sp macro="" textlink="">
          <xdr:nvSpPr>
            <xdr:cNvPr id="4647" name="Option Button 1575" hidden="1">
              <a:extLst>
                <a:ext uri="{63B3BB69-23CF-44E3-9099-C40C66FF867C}">
                  <a14:compatExt spid="_x0000_s4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8</xdr:row>
          <xdr:rowOff>57150</xdr:rowOff>
        </xdr:from>
        <xdr:to>
          <xdr:col>8</xdr:col>
          <xdr:colOff>885825</xdr:colOff>
          <xdr:row>8</xdr:row>
          <xdr:rowOff>276225</xdr:rowOff>
        </xdr:to>
        <xdr:sp macro="" textlink="">
          <xdr:nvSpPr>
            <xdr:cNvPr id="4648" name="Option Button 1576" hidden="1">
              <a:extLst>
                <a:ext uri="{63B3BB69-23CF-44E3-9099-C40C66FF867C}">
                  <a14:compatExt spid="_x0000_s4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8</xdr:row>
          <xdr:rowOff>57150</xdr:rowOff>
        </xdr:from>
        <xdr:to>
          <xdr:col>9</xdr:col>
          <xdr:colOff>866775</xdr:colOff>
          <xdr:row>8</xdr:row>
          <xdr:rowOff>276225</xdr:rowOff>
        </xdr:to>
        <xdr:sp macro="" textlink="">
          <xdr:nvSpPr>
            <xdr:cNvPr id="4649" name="Option Button 1577" hidden="1">
              <a:extLst>
                <a:ext uri="{63B3BB69-23CF-44E3-9099-C40C66FF867C}">
                  <a14:compatExt spid="_x0000_s4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9525</xdr:rowOff>
        </xdr:from>
        <xdr:to>
          <xdr:col>9</xdr:col>
          <xdr:colOff>1123950</xdr:colOff>
          <xdr:row>8</xdr:row>
          <xdr:rowOff>314325</xdr:rowOff>
        </xdr:to>
        <xdr:sp macro="" textlink="">
          <xdr:nvSpPr>
            <xdr:cNvPr id="4650" name="Group Box 1578" hidden="1">
              <a:extLst>
                <a:ext uri="{63B3BB69-23CF-44E3-9099-C40C66FF867C}">
                  <a14:compatExt spid="_x0000_s4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10</xdr:row>
          <xdr:rowOff>66675</xdr:rowOff>
        </xdr:from>
        <xdr:to>
          <xdr:col>7</xdr:col>
          <xdr:colOff>866775</xdr:colOff>
          <xdr:row>10</xdr:row>
          <xdr:rowOff>295275</xdr:rowOff>
        </xdr:to>
        <xdr:sp macro="" textlink="">
          <xdr:nvSpPr>
            <xdr:cNvPr id="4651" name="Option Button 1579" hidden="1">
              <a:extLst>
                <a:ext uri="{63B3BB69-23CF-44E3-9099-C40C66FF867C}">
                  <a14:compatExt spid="_x0000_s4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10</xdr:row>
          <xdr:rowOff>57150</xdr:rowOff>
        </xdr:from>
        <xdr:to>
          <xdr:col>8</xdr:col>
          <xdr:colOff>885825</xdr:colOff>
          <xdr:row>10</xdr:row>
          <xdr:rowOff>276225</xdr:rowOff>
        </xdr:to>
        <xdr:sp macro="" textlink="">
          <xdr:nvSpPr>
            <xdr:cNvPr id="4652" name="Option Button 1580" hidden="1">
              <a:extLst>
                <a:ext uri="{63B3BB69-23CF-44E3-9099-C40C66FF867C}">
                  <a14:compatExt spid="_x0000_s4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10</xdr:row>
          <xdr:rowOff>57150</xdr:rowOff>
        </xdr:from>
        <xdr:to>
          <xdr:col>9</xdr:col>
          <xdr:colOff>866775</xdr:colOff>
          <xdr:row>10</xdr:row>
          <xdr:rowOff>276225</xdr:rowOff>
        </xdr:to>
        <xdr:sp macro="" textlink="">
          <xdr:nvSpPr>
            <xdr:cNvPr id="4653" name="Option Button 1581" hidden="1">
              <a:extLst>
                <a:ext uri="{63B3BB69-23CF-44E3-9099-C40C66FF867C}">
                  <a14:compatExt spid="_x0000_s4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9525</xdr:rowOff>
        </xdr:from>
        <xdr:to>
          <xdr:col>9</xdr:col>
          <xdr:colOff>1123950</xdr:colOff>
          <xdr:row>10</xdr:row>
          <xdr:rowOff>314325</xdr:rowOff>
        </xdr:to>
        <xdr:sp macro="" textlink="">
          <xdr:nvSpPr>
            <xdr:cNvPr id="4654" name="Group Box 1582" hidden="1">
              <a:extLst>
                <a:ext uri="{63B3BB69-23CF-44E3-9099-C40C66FF867C}">
                  <a14:compatExt spid="_x0000_s4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12</xdr:row>
          <xdr:rowOff>66675</xdr:rowOff>
        </xdr:from>
        <xdr:to>
          <xdr:col>7</xdr:col>
          <xdr:colOff>866775</xdr:colOff>
          <xdr:row>12</xdr:row>
          <xdr:rowOff>295275</xdr:rowOff>
        </xdr:to>
        <xdr:sp macro="" textlink="">
          <xdr:nvSpPr>
            <xdr:cNvPr id="4655" name="Option Button 1583" hidden="1">
              <a:extLst>
                <a:ext uri="{63B3BB69-23CF-44E3-9099-C40C66FF867C}">
                  <a14:compatExt spid="_x0000_s4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12</xdr:row>
          <xdr:rowOff>57150</xdr:rowOff>
        </xdr:from>
        <xdr:to>
          <xdr:col>8</xdr:col>
          <xdr:colOff>885825</xdr:colOff>
          <xdr:row>12</xdr:row>
          <xdr:rowOff>276225</xdr:rowOff>
        </xdr:to>
        <xdr:sp macro="" textlink="">
          <xdr:nvSpPr>
            <xdr:cNvPr id="4656" name="Option Button 1584" hidden="1">
              <a:extLst>
                <a:ext uri="{63B3BB69-23CF-44E3-9099-C40C66FF867C}">
                  <a14:compatExt spid="_x0000_s4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12</xdr:row>
          <xdr:rowOff>57150</xdr:rowOff>
        </xdr:from>
        <xdr:to>
          <xdr:col>9</xdr:col>
          <xdr:colOff>866775</xdr:colOff>
          <xdr:row>12</xdr:row>
          <xdr:rowOff>276225</xdr:rowOff>
        </xdr:to>
        <xdr:sp macro="" textlink="">
          <xdr:nvSpPr>
            <xdr:cNvPr id="4657" name="Option Button 1585" hidden="1">
              <a:extLst>
                <a:ext uri="{63B3BB69-23CF-44E3-9099-C40C66FF867C}">
                  <a14:compatExt spid="_x0000_s4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9525</xdr:rowOff>
        </xdr:from>
        <xdr:to>
          <xdr:col>9</xdr:col>
          <xdr:colOff>1123950</xdr:colOff>
          <xdr:row>12</xdr:row>
          <xdr:rowOff>314325</xdr:rowOff>
        </xdr:to>
        <xdr:sp macro="" textlink="">
          <xdr:nvSpPr>
            <xdr:cNvPr id="4658" name="Group Box 1586" hidden="1">
              <a:extLst>
                <a:ext uri="{63B3BB69-23CF-44E3-9099-C40C66FF867C}">
                  <a14:compatExt spid="_x0000_s4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9</xdr:row>
          <xdr:rowOff>66675</xdr:rowOff>
        </xdr:from>
        <xdr:to>
          <xdr:col>7</xdr:col>
          <xdr:colOff>866775</xdr:colOff>
          <xdr:row>9</xdr:row>
          <xdr:rowOff>295275</xdr:rowOff>
        </xdr:to>
        <xdr:sp macro="" textlink="">
          <xdr:nvSpPr>
            <xdr:cNvPr id="4659" name="Option Button 1587" hidden="1">
              <a:extLst>
                <a:ext uri="{63B3BB69-23CF-44E3-9099-C40C66FF867C}">
                  <a14:compatExt spid="_x0000_s4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9</xdr:row>
          <xdr:rowOff>57150</xdr:rowOff>
        </xdr:from>
        <xdr:to>
          <xdr:col>8</xdr:col>
          <xdr:colOff>885825</xdr:colOff>
          <xdr:row>9</xdr:row>
          <xdr:rowOff>276225</xdr:rowOff>
        </xdr:to>
        <xdr:sp macro="" textlink="">
          <xdr:nvSpPr>
            <xdr:cNvPr id="4660" name="Option Button 1588" hidden="1">
              <a:extLst>
                <a:ext uri="{63B3BB69-23CF-44E3-9099-C40C66FF867C}">
                  <a14:compatExt spid="_x0000_s4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9</xdr:row>
          <xdr:rowOff>57150</xdr:rowOff>
        </xdr:from>
        <xdr:to>
          <xdr:col>9</xdr:col>
          <xdr:colOff>866775</xdr:colOff>
          <xdr:row>9</xdr:row>
          <xdr:rowOff>276225</xdr:rowOff>
        </xdr:to>
        <xdr:sp macro="" textlink="">
          <xdr:nvSpPr>
            <xdr:cNvPr id="4661" name="Option Button 1589" hidden="1">
              <a:extLst>
                <a:ext uri="{63B3BB69-23CF-44E3-9099-C40C66FF867C}">
                  <a14:compatExt spid="_x0000_s4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9525</xdr:rowOff>
        </xdr:from>
        <xdr:to>
          <xdr:col>9</xdr:col>
          <xdr:colOff>1123950</xdr:colOff>
          <xdr:row>9</xdr:row>
          <xdr:rowOff>314325</xdr:rowOff>
        </xdr:to>
        <xdr:sp macro="" textlink="">
          <xdr:nvSpPr>
            <xdr:cNvPr id="4662" name="Group Box 1590" hidden="1">
              <a:extLst>
                <a:ext uri="{63B3BB69-23CF-44E3-9099-C40C66FF867C}">
                  <a14:compatExt spid="_x0000_s4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11</xdr:row>
          <xdr:rowOff>57150</xdr:rowOff>
        </xdr:from>
        <xdr:to>
          <xdr:col>7</xdr:col>
          <xdr:colOff>866775</xdr:colOff>
          <xdr:row>11</xdr:row>
          <xdr:rowOff>276225</xdr:rowOff>
        </xdr:to>
        <xdr:sp macro="" textlink="">
          <xdr:nvSpPr>
            <xdr:cNvPr id="4663" name="Option Button 1591" hidden="1">
              <a:extLst>
                <a:ext uri="{63B3BB69-23CF-44E3-9099-C40C66FF867C}">
                  <a14:compatExt spid="_x0000_s4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11</xdr:row>
          <xdr:rowOff>47625</xdr:rowOff>
        </xdr:from>
        <xdr:to>
          <xdr:col>8</xdr:col>
          <xdr:colOff>885825</xdr:colOff>
          <xdr:row>11</xdr:row>
          <xdr:rowOff>266700</xdr:rowOff>
        </xdr:to>
        <xdr:sp macro="" textlink="">
          <xdr:nvSpPr>
            <xdr:cNvPr id="4664" name="Option Button 1592" hidden="1">
              <a:extLst>
                <a:ext uri="{63B3BB69-23CF-44E3-9099-C40C66FF867C}">
                  <a14:compatExt spid="_x0000_s4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11</xdr:row>
          <xdr:rowOff>47625</xdr:rowOff>
        </xdr:from>
        <xdr:to>
          <xdr:col>9</xdr:col>
          <xdr:colOff>866775</xdr:colOff>
          <xdr:row>11</xdr:row>
          <xdr:rowOff>266700</xdr:rowOff>
        </xdr:to>
        <xdr:sp macro="" textlink="">
          <xdr:nvSpPr>
            <xdr:cNvPr id="4665" name="Option Button 1593" hidden="1">
              <a:extLst>
                <a:ext uri="{63B3BB69-23CF-44E3-9099-C40C66FF867C}">
                  <a14:compatExt spid="_x0000_s4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0</xdr:rowOff>
        </xdr:from>
        <xdr:to>
          <xdr:col>9</xdr:col>
          <xdr:colOff>1123950</xdr:colOff>
          <xdr:row>11</xdr:row>
          <xdr:rowOff>304800</xdr:rowOff>
        </xdr:to>
        <xdr:sp macro="" textlink="">
          <xdr:nvSpPr>
            <xdr:cNvPr id="4666" name="Group Box 1594" hidden="1">
              <a:extLst>
                <a:ext uri="{63B3BB69-23CF-44E3-9099-C40C66FF867C}">
                  <a14:compatExt spid="_x0000_s4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243</xdr:row>
          <xdr:rowOff>57150</xdr:rowOff>
        </xdr:from>
        <xdr:to>
          <xdr:col>7</xdr:col>
          <xdr:colOff>866775</xdr:colOff>
          <xdr:row>243</xdr:row>
          <xdr:rowOff>276225</xdr:rowOff>
        </xdr:to>
        <xdr:sp macro="" textlink="">
          <xdr:nvSpPr>
            <xdr:cNvPr id="4669" name="Option Button 1597" hidden="1">
              <a:extLst>
                <a:ext uri="{63B3BB69-23CF-44E3-9099-C40C66FF867C}">
                  <a14:compatExt spid="_x0000_s4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243</xdr:row>
          <xdr:rowOff>47625</xdr:rowOff>
        </xdr:from>
        <xdr:to>
          <xdr:col>8</xdr:col>
          <xdr:colOff>885825</xdr:colOff>
          <xdr:row>243</xdr:row>
          <xdr:rowOff>266700</xdr:rowOff>
        </xdr:to>
        <xdr:sp macro="" textlink="">
          <xdr:nvSpPr>
            <xdr:cNvPr id="4670" name="Option Button 1598" hidden="1">
              <a:extLst>
                <a:ext uri="{63B3BB69-23CF-44E3-9099-C40C66FF867C}">
                  <a14:compatExt spid="_x0000_s4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243</xdr:row>
          <xdr:rowOff>47625</xdr:rowOff>
        </xdr:from>
        <xdr:to>
          <xdr:col>9</xdr:col>
          <xdr:colOff>866775</xdr:colOff>
          <xdr:row>243</xdr:row>
          <xdr:rowOff>266700</xdr:rowOff>
        </xdr:to>
        <xdr:sp macro="" textlink="">
          <xdr:nvSpPr>
            <xdr:cNvPr id="4671" name="Option Button 1599" hidden="1">
              <a:extLst>
                <a:ext uri="{63B3BB69-23CF-44E3-9099-C40C66FF867C}">
                  <a14:compatExt spid="_x0000_s4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243</xdr:row>
          <xdr:rowOff>0</xdr:rowOff>
        </xdr:from>
        <xdr:to>
          <xdr:col>9</xdr:col>
          <xdr:colOff>1123950</xdr:colOff>
          <xdr:row>243</xdr:row>
          <xdr:rowOff>304800</xdr:rowOff>
        </xdr:to>
        <xdr:sp macro="" textlink="">
          <xdr:nvSpPr>
            <xdr:cNvPr id="4672" name="Group Box 1600" hidden="1">
              <a:extLst>
                <a:ext uri="{63B3BB69-23CF-44E3-9099-C40C66FF867C}">
                  <a14:compatExt spid="_x0000_s4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244</xdr:row>
          <xdr:rowOff>66675</xdr:rowOff>
        </xdr:from>
        <xdr:to>
          <xdr:col>7</xdr:col>
          <xdr:colOff>866775</xdr:colOff>
          <xdr:row>244</xdr:row>
          <xdr:rowOff>295275</xdr:rowOff>
        </xdr:to>
        <xdr:sp macro="" textlink="">
          <xdr:nvSpPr>
            <xdr:cNvPr id="4673" name="Option Button 1601" hidden="1">
              <a:extLst>
                <a:ext uri="{63B3BB69-23CF-44E3-9099-C40C66FF867C}">
                  <a14:compatExt spid="_x0000_s4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244</xdr:row>
          <xdr:rowOff>57150</xdr:rowOff>
        </xdr:from>
        <xdr:to>
          <xdr:col>8</xdr:col>
          <xdr:colOff>885825</xdr:colOff>
          <xdr:row>244</xdr:row>
          <xdr:rowOff>276225</xdr:rowOff>
        </xdr:to>
        <xdr:sp macro="" textlink="">
          <xdr:nvSpPr>
            <xdr:cNvPr id="4674" name="Option Button 1602" hidden="1">
              <a:extLst>
                <a:ext uri="{63B3BB69-23CF-44E3-9099-C40C66FF867C}">
                  <a14:compatExt spid="_x0000_s4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244</xdr:row>
          <xdr:rowOff>57150</xdr:rowOff>
        </xdr:from>
        <xdr:to>
          <xdr:col>9</xdr:col>
          <xdr:colOff>866775</xdr:colOff>
          <xdr:row>244</xdr:row>
          <xdr:rowOff>276225</xdr:rowOff>
        </xdr:to>
        <xdr:sp macro="" textlink="">
          <xdr:nvSpPr>
            <xdr:cNvPr id="4675" name="Option Button 1603" hidden="1">
              <a:extLst>
                <a:ext uri="{63B3BB69-23CF-44E3-9099-C40C66FF867C}">
                  <a14:compatExt spid="_x0000_s4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244</xdr:row>
          <xdr:rowOff>9525</xdr:rowOff>
        </xdr:from>
        <xdr:to>
          <xdr:col>9</xdr:col>
          <xdr:colOff>1123950</xdr:colOff>
          <xdr:row>244</xdr:row>
          <xdr:rowOff>314325</xdr:rowOff>
        </xdr:to>
        <xdr:sp macro="" textlink="">
          <xdr:nvSpPr>
            <xdr:cNvPr id="4676" name="Group Box 1604" hidden="1">
              <a:extLst>
                <a:ext uri="{63B3BB69-23CF-44E3-9099-C40C66FF867C}">
                  <a14:compatExt spid="_x0000_s4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245</xdr:row>
          <xdr:rowOff>66675</xdr:rowOff>
        </xdr:from>
        <xdr:to>
          <xdr:col>7</xdr:col>
          <xdr:colOff>866775</xdr:colOff>
          <xdr:row>245</xdr:row>
          <xdr:rowOff>295275</xdr:rowOff>
        </xdr:to>
        <xdr:sp macro="" textlink="">
          <xdr:nvSpPr>
            <xdr:cNvPr id="4677" name="Option Button 1605" hidden="1">
              <a:extLst>
                <a:ext uri="{63B3BB69-23CF-44E3-9099-C40C66FF867C}">
                  <a14:compatExt spid="_x0000_s4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245</xdr:row>
          <xdr:rowOff>57150</xdr:rowOff>
        </xdr:from>
        <xdr:to>
          <xdr:col>8</xdr:col>
          <xdr:colOff>885825</xdr:colOff>
          <xdr:row>245</xdr:row>
          <xdr:rowOff>276225</xdr:rowOff>
        </xdr:to>
        <xdr:sp macro="" textlink="">
          <xdr:nvSpPr>
            <xdr:cNvPr id="4678" name="Option Button 1606" hidden="1">
              <a:extLst>
                <a:ext uri="{63B3BB69-23CF-44E3-9099-C40C66FF867C}">
                  <a14:compatExt spid="_x0000_s4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245</xdr:row>
          <xdr:rowOff>57150</xdr:rowOff>
        </xdr:from>
        <xdr:to>
          <xdr:col>9</xdr:col>
          <xdr:colOff>866775</xdr:colOff>
          <xdr:row>245</xdr:row>
          <xdr:rowOff>276225</xdr:rowOff>
        </xdr:to>
        <xdr:sp macro="" textlink="">
          <xdr:nvSpPr>
            <xdr:cNvPr id="4679" name="Option Button 1607" hidden="1">
              <a:extLst>
                <a:ext uri="{63B3BB69-23CF-44E3-9099-C40C66FF867C}">
                  <a14:compatExt spid="_x0000_s4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245</xdr:row>
          <xdr:rowOff>9525</xdr:rowOff>
        </xdr:from>
        <xdr:to>
          <xdr:col>9</xdr:col>
          <xdr:colOff>1123950</xdr:colOff>
          <xdr:row>245</xdr:row>
          <xdr:rowOff>314325</xdr:rowOff>
        </xdr:to>
        <xdr:sp macro="" textlink="">
          <xdr:nvSpPr>
            <xdr:cNvPr id="4680" name="Group Box 1608" hidden="1">
              <a:extLst>
                <a:ext uri="{63B3BB69-23CF-44E3-9099-C40C66FF867C}">
                  <a14:compatExt spid="_x0000_s4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246</xdr:row>
          <xdr:rowOff>66675</xdr:rowOff>
        </xdr:from>
        <xdr:to>
          <xdr:col>7</xdr:col>
          <xdr:colOff>866775</xdr:colOff>
          <xdr:row>246</xdr:row>
          <xdr:rowOff>295275</xdr:rowOff>
        </xdr:to>
        <xdr:sp macro="" textlink="">
          <xdr:nvSpPr>
            <xdr:cNvPr id="4681" name="Option Button 1609" hidden="1">
              <a:extLst>
                <a:ext uri="{63B3BB69-23CF-44E3-9099-C40C66FF867C}">
                  <a14:compatExt spid="_x0000_s4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246</xdr:row>
          <xdr:rowOff>57150</xdr:rowOff>
        </xdr:from>
        <xdr:to>
          <xdr:col>8</xdr:col>
          <xdr:colOff>885825</xdr:colOff>
          <xdr:row>246</xdr:row>
          <xdr:rowOff>276225</xdr:rowOff>
        </xdr:to>
        <xdr:sp macro="" textlink="">
          <xdr:nvSpPr>
            <xdr:cNvPr id="4682" name="Option Button 1610" hidden="1">
              <a:extLst>
                <a:ext uri="{63B3BB69-23CF-44E3-9099-C40C66FF867C}">
                  <a14:compatExt spid="_x0000_s4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246</xdr:row>
          <xdr:rowOff>57150</xdr:rowOff>
        </xdr:from>
        <xdr:to>
          <xdr:col>9</xdr:col>
          <xdr:colOff>866775</xdr:colOff>
          <xdr:row>246</xdr:row>
          <xdr:rowOff>276225</xdr:rowOff>
        </xdr:to>
        <xdr:sp macro="" textlink="">
          <xdr:nvSpPr>
            <xdr:cNvPr id="4683" name="Option Button 1611" hidden="1">
              <a:extLst>
                <a:ext uri="{63B3BB69-23CF-44E3-9099-C40C66FF867C}">
                  <a14:compatExt spid="_x0000_s4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246</xdr:row>
          <xdr:rowOff>9525</xdr:rowOff>
        </xdr:from>
        <xdr:to>
          <xdr:col>9</xdr:col>
          <xdr:colOff>1123950</xdr:colOff>
          <xdr:row>246</xdr:row>
          <xdr:rowOff>314325</xdr:rowOff>
        </xdr:to>
        <xdr:sp macro="" textlink="">
          <xdr:nvSpPr>
            <xdr:cNvPr id="4684" name="Group Box 1612" hidden="1">
              <a:extLst>
                <a:ext uri="{63B3BB69-23CF-44E3-9099-C40C66FF867C}">
                  <a14:compatExt spid="_x0000_s4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247</xdr:row>
          <xdr:rowOff>66675</xdr:rowOff>
        </xdr:from>
        <xdr:to>
          <xdr:col>7</xdr:col>
          <xdr:colOff>866775</xdr:colOff>
          <xdr:row>247</xdr:row>
          <xdr:rowOff>295275</xdr:rowOff>
        </xdr:to>
        <xdr:sp macro="" textlink="">
          <xdr:nvSpPr>
            <xdr:cNvPr id="4685" name="Option Button 1613" hidden="1">
              <a:extLst>
                <a:ext uri="{63B3BB69-23CF-44E3-9099-C40C66FF867C}">
                  <a14:compatExt spid="_x0000_s4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247</xdr:row>
          <xdr:rowOff>57150</xdr:rowOff>
        </xdr:from>
        <xdr:to>
          <xdr:col>8</xdr:col>
          <xdr:colOff>885825</xdr:colOff>
          <xdr:row>247</xdr:row>
          <xdr:rowOff>276225</xdr:rowOff>
        </xdr:to>
        <xdr:sp macro="" textlink="">
          <xdr:nvSpPr>
            <xdr:cNvPr id="4686" name="Option Button 1614" hidden="1">
              <a:extLst>
                <a:ext uri="{63B3BB69-23CF-44E3-9099-C40C66FF867C}">
                  <a14:compatExt spid="_x0000_s4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247</xdr:row>
          <xdr:rowOff>57150</xdr:rowOff>
        </xdr:from>
        <xdr:to>
          <xdr:col>9</xdr:col>
          <xdr:colOff>866775</xdr:colOff>
          <xdr:row>247</xdr:row>
          <xdr:rowOff>276225</xdr:rowOff>
        </xdr:to>
        <xdr:sp macro="" textlink="">
          <xdr:nvSpPr>
            <xdr:cNvPr id="4687" name="Option Button 1615" hidden="1">
              <a:extLst>
                <a:ext uri="{63B3BB69-23CF-44E3-9099-C40C66FF867C}">
                  <a14:compatExt spid="_x0000_s4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247</xdr:row>
          <xdr:rowOff>9525</xdr:rowOff>
        </xdr:from>
        <xdr:to>
          <xdr:col>9</xdr:col>
          <xdr:colOff>1123950</xdr:colOff>
          <xdr:row>247</xdr:row>
          <xdr:rowOff>314325</xdr:rowOff>
        </xdr:to>
        <xdr:sp macro="" textlink="">
          <xdr:nvSpPr>
            <xdr:cNvPr id="4688" name="Group Box 1616" hidden="1">
              <a:extLst>
                <a:ext uri="{63B3BB69-23CF-44E3-9099-C40C66FF867C}">
                  <a14:compatExt spid="_x0000_s4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248</xdr:row>
          <xdr:rowOff>66675</xdr:rowOff>
        </xdr:from>
        <xdr:to>
          <xdr:col>7</xdr:col>
          <xdr:colOff>866775</xdr:colOff>
          <xdr:row>248</xdr:row>
          <xdr:rowOff>295275</xdr:rowOff>
        </xdr:to>
        <xdr:sp macro="" textlink="">
          <xdr:nvSpPr>
            <xdr:cNvPr id="4689" name="Option Button 1617" hidden="1">
              <a:extLst>
                <a:ext uri="{63B3BB69-23CF-44E3-9099-C40C66FF867C}">
                  <a14:compatExt spid="_x0000_s4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248</xdr:row>
          <xdr:rowOff>57150</xdr:rowOff>
        </xdr:from>
        <xdr:to>
          <xdr:col>8</xdr:col>
          <xdr:colOff>885825</xdr:colOff>
          <xdr:row>248</xdr:row>
          <xdr:rowOff>276225</xdr:rowOff>
        </xdr:to>
        <xdr:sp macro="" textlink="">
          <xdr:nvSpPr>
            <xdr:cNvPr id="4690" name="Option Button 1618" hidden="1">
              <a:extLst>
                <a:ext uri="{63B3BB69-23CF-44E3-9099-C40C66FF867C}">
                  <a14:compatExt spid="_x0000_s4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248</xdr:row>
          <xdr:rowOff>57150</xdr:rowOff>
        </xdr:from>
        <xdr:to>
          <xdr:col>9</xdr:col>
          <xdr:colOff>866775</xdr:colOff>
          <xdr:row>248</xdr:row>
          <xdr:rowOff>276225</xdr:rowOff>
        </xdr:to>
        <xdr:sp macro="" textlink="">
          <xdr:nvSpPr>
            <xdr:cNvPr id="4691" name="Option Button 1619" hidden="1">
              <a:extLst>
                <a:ext uri="{63B3BB69-23CF-44E3-9099-C40C66FF867C}">
                  <a14:compatExt spid="_x0000_s4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248</xdr:row>
          <xdr:rowOff>9525</xdr:rowOff>
        </xdr:from>
        <xdr:to>
          <xdr:col>9</xdr:col>
          <xdr:colOff>1123950</xdr:colOff>
          <xdr:row>248</xdr:row>
          <xdr:rowOff>314325</xdr:rowOff>
        </xdr:to>
        <xdr:sp macro="" textlink="">
          <xdr:nvSpPr>
            <xdr:cNvPr id="4692" name="Group Box 1620" hidden="1">
              <a:extLst>
                <a:ext uri="{63B3BB69-23CF-44E3-9099-C40C66FF867C}">
                  <a14:compatExt spid="_x0000_s4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250</xdr:row>
          <xdr:rowOff>66675</xdr:rowOff>
        </xdr:from>
        <xdr:to>
          <xdr:col>7</xdr:col>
          <xdr:colOff>866775</xdr:colOff>
          <xdr:row>250</xdr:row>
          <xdr:rowOff>295275</xdr:rowOff>
        </xdr:to>
        <xdr:sp macro="" textlink="">
          <xdr:nvSpPr>
            <xdr:cNvPr id="4693" name="Option Button 1621" hidden="1">
              <a:extLst>
                <a:ext uri="{63B3BB69-23CF-44E3-9099-C40C66FF867C}">
                  <a14:compatExt spid="_x0000_s4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250</xdr:row>
          <xdr:rowOff>57150</xdr:rowOff>
        </xdr:from>
        <xdr:to>
          <xdr:col>8</xdr:col>
          <xdr:colOff>885825</xdr:colOff>
          <xdr:row>250</xdr:row>
          <xdr:rowOff>276225</xdr:rowOff>
        </xdr:to>
        <xdr:sp macro="" textlink="">
          <xdr:nvSpPr>
            <xdr:cNvPr id="4694" name="Option Button 1622" hidden="1">
              <a:extLst>
                <a:ext uri="{63B3BB69-23CF-44E3-9099-C40C66FF867C}">
                  <a14:compatExt spid="_x0000_s4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250</xdr:row>
          <xdr:rowOff>57150</xdr:rowOff>
        </xdr:from>
        <xdr:to>
          <xdr:col>9</xdr:col>
          <xdr:colOff>866775</xdr:colOff>
          <xdr:row>250</xdr:row>
          <xdr:rowOff>276225</xdr:rowOff>
        </xdr:to>
        <xdr:sp macro="" textlink="">
          <xdr:nvSpPr>
            <xdr:cNvPr id="4695" name="Option Button 1623" hidden="1">
              <a:extLst>
                <a:ext uri="{63B3BB69-23CF-44E3-9099-C40C66FF867C}">
                  <a14:compatExt spid="_x0000_s4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250</xdr:row>
          <xdr:rowOff>9525</xdr:rowOff>
        </xdr:from>
        <xdr:to>
          <xdr:col>9</xdr:col>
          <xdr:colOff>1123950</xdr:colOff>
          <xdr:row>250</xdr:row>
          <xdr:rowOff>314325</xdr:rowOff>
        </xdr:to>
        <xdr:sp macro="" textlink="">
          <xdr:nvSpPr>
            <xdr:cNvPr id="4696" name="Group Box 1624" hidden="1">
              <a:extLst>
                <a:ext uri="{63B3BB69-23CF-44E3-9099-C40C66FF867C}">
                  <a14:compatExt spid="_x0000_s4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252</xdr:row>
          <xdr:rowOff>66675</xdr:rowOff>
        </xdr:from>
        <xdr:to>
          <xdr:col>7</xdr:col>
          <xdr:colOff>866775</xdr:colOff>
          <xdr:row>252</xdr:row>
          <xdr:rowOff>295275</xdr:rowOff>
        </xdr:to>
        <xdr:sp macro="" textlink="">
          <xdr:nvSpPr>
            <xdr:cNvPr id="4697" name="Option Button 1625" hidden="1">
              <a:extLst>
                <a:ext uri="{63B3BB69-23CF-44E3-9099-C40C66FF867C}">
                  <a14:compatExt spid="_x0000_s4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252</xdr:row>
          <xdr:rowOff>57150</xdr:rowOff>
        </xdr:from>
        <xdr:to>
          <xdr:col>8</xdr:col>
          <xdr:colOff>885825</xdr:colOff>
          <xdr:row>252</xdr:row>
          <xdr:rowOff>276225</xdr:rowOff>
        </xdr:to>
        <xdr:sp macro="" textlink="">
          <xdr:nvSpPr>
            <xdr:cNvPr id="4698" name="Option Button 1626" hidden="1">
              <a:extLst>
                <a:ext uri="{63B3BB69-23CF-44E3-9099-C40C66FF867C}">
                  <a14:compatExt spid="_x0000_s4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252</xdr:row>
          <xdr:rowOff>57150</xdr:rowOff>
        </xdr:from>
        <xdr:to>
          <xdr:col>9</xdr:col>
          <xdr:colOff>866775</xdr:colOff>
          <xdr:row>252</xdr:row>
          <xdr:rowOff>276225</xdr:rowOff>
        </xdr:to>
        <xdr:sp macro="" textlink="">
          <xdr:nvSpPr>
            <xdr:cNvPr id="4699" name="Option Button 1627" hidden="1">
              <a:extLst>
                <a:ext uri="{63B3BB69-23CF-44E3-9099-C40C66FF867C}">
                  <a14:compatExt spid="_x0000_s4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252</xdr:row>
          <xdr:rowOff>9525</xdr:rowOff>
        </xdr:from>
        <xdr:to>
          <xdr:col>9</xdr:col>
          <xdr:colOff>1123950</xdr:colOff>
          <xdr:row>252</xdr:row>
          <xdr:rowOff>314325</xdr:rowOff>
        </xdr:to>
        <xdr:sp macro="" textlink="">
          <xdr:nvSpPr>
            <xdr:cNvPr id="4700" name="Group Box 1628" hidden="1">
              <a:extLst>
                <a:ext uri="{63B3BB69-23CF-44E3-9099-C40C66FF867C}">
                  <a14:compatExt spid="_x0000_s4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249</xdr:row>
          <xdr:rowOff>66675</xdr:rowOff>
        </xdr:from>
        <xdr:to>
          <xdr:col>7</xdr:col>
          <xdr:colOff>866775</xdr:colOff>
          <xdr:row>249</xdr:row>
          <xdr:rowOff>295275</xdr:rowOff>
        </xdr:to>
        <xdr:sp macro="" textlink="">
          <xdr:nvSpPr>
            <xdr:cNvPr id="4701" name="Option Button 1629" hidden="1">
              <a:extLst>
                <a:ext uri="{63B3BB69-23CF-44E3-9099-C40C66FF867C}">
                  <a14:compatExt spid="_x0000_s4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249</xdr:row>
          <xdr:rowOff>57150</xdr:rowOff>
        </xdr:from>
        <xdr:to>
          <xdr:col>8</xdr:col>
          <xdr:colOff>885825</xdr:colOff>
          <xdr:row>249</xdr:row>
          <xdr:rowOff>276225</xdr:rowOff>
        </xdr:to>
        <xdr:sp macro="" textlink="">
          <xdr:nvSpPr>
            <xdr:cNvPr id="4702" name="Option Button 1630" hidden="1">
              <a:extLst>
                <a:ext uri="{63B3BB69-23CF-44E3-9099-C40C66FF867C}">
                  <a14:compatExt spid="_x0000_s4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249</xdr:row>
          <xdr:rowOff>57150</xdr:rowOff>
        </xdr:from>
        <xdr:to>
          <xdr:col>9</xdr:col>
          <xdr:colOff>866775</xdr:colOff>
          <xdr:row>249</xdr:row>
          <xdr:rowOff>276225</xdr:rowOff>
        </xdr:to>
        <xdr:sp macro="" textlink="">
          <xdr:nvSpPr>
            <xdr:cNvPr id="4703" name="Option Button 1631" hidden="1">
              <a:extLst>
                <a:ext uri="{63B3BB69-23CF-44E3-9099-C40C66FF867C}">
                  <a14:compatExt spid="_x0000_s4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249</xdr:row>
          <xdr:rowOff>9525</xdr:rowOff>
        </xdr:from>
        <xdr:to>
          <xdr:col>9</xdr:col>
          <xdr:colOff>1123950</xdr:colOff>
          <xdr:row>249</xdr:row>
          <xdr:rowOff>314325</xdr:rowOff>
        </xdr:to>
        <xdr:sp macro="" textlink="">
          <xdr:nvSpPr>
            <xdr:cNvPr id="4704" name="Group Box 1632" hidden="1">
              <a:extLst>
                <a:ext uri="{63B3BB69-23CF-44E3-9099-C40C66FF867C}">
                  <a14:compatExt spid="_x0000_s4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251</xdr:row>
          <xdr:rowOff>57150</xdr:rowOff>
        </xdr:from>
        <xdr:to>
          <xdr:col>7</xdr:col>
          <xdr:colOff>866775</xdr:colOff>
          <xdr:row>251</xdr:row>
          <xdr:rowOff>276225</xdr:rowOff>
        </xdr:to>
        <xdr:sp macro="" textlink="">
          <xdr:nvSpPr>
            <xdr:cNvPr id="4705" name="Option Button 1633" hidden="1">
              <a:extLst>
                <a:ext uri="{63B3BB69-23CF-44E3-9099-C40C66FF867C}">
                  <a14:compatExt spid="_x0000_s4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251</xdr:row>
          <xdr:rowOff>47625</xdr:rowOff>
        </xdr:from>
        <xdr:to>
          <xdr:col>8</xdr:col>
          <xdr:colOff>885825</xdr:colOff>
          <xdr:row>251</xdr:row>
          <xdr:rowOff>266700</xdr:rowOff>
        </xdr:to>
        <xdr:sp macro="" textlink="">
          <xdr:nvSpPr>
            <xdr:cNvPr id="4706" name="Option Button 1634" hidden="1">
              <a:extLst>
                <a:ext uri="{63B3BB69-23CF-44E3-9099-C40C66FF867C}">
                  <a14:compatExt spid="_x0000_s4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251</xdr:row>
          <xdr:rowOff>47625</xdr:rowOff>
        </xdr:from>
        <xdr:to>
          <xdr:col>9</xdr:col>
          <xdr:colOff>866775</xdr:colOff>
          <xdr:row>251</xdr:row>
          <xdr:rowOff>266700</xdr:rowOff>
        </xdr:to>
        <xdr:sp macro="" textlink="">
          <xdr:nvSpPr>
            <xdr:cNvPr id="4707" name="Option Button 1635" hidden="1">
              <a:extLst>
                <a:ext uri="{63B3BB69-23CF-44E3-9099-C40C66FF867C}">
                  <a14:compatExt spid="_x0000_s4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251</xdr:row>
          <xdr:rowOff>0</xdr:rowOff>
        </xdr:from>
        <xdr:to>
          <xdr:col>9</xdr:col>
          <xdr:colOff>1123950</xdr:colOff>
          <xdr:row>251</xdr:row>
          <xdr:rowOff>304800</xdr:rowOff>
        </xdr:to>
        <xdr:sp macro="" textlink="">
          <xdr:nvSpPr>
            <xdr:cNvPr id="4708" name="Group Box 1636" hidden="1">
              <a:extLst>
                <a:ext uri="{63B3BB69-23CF-44E3-9099-C40C66FF867C}">
                  <a14:compatExt spid="_x0000_s4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Fixture 9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YesGetInMast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xtures Hor"/>
      <sheetName val="League table"/>
      <sheetName val="Summary"/>
      <sheetName val="SeasonLeaderboards"/>
      <sheetName val="WeeklyLeaderboards"/>
      <sheetName val="LeaderboardsBreakdown"/>
      <sheetName val="PointsScoring"/>
      <sheetName val="Template"/>
      <sheetName val="TemplateToRep"/>
      <sheetName val="BM"/>
      <sheetName val="JP"/>
      <sheetName val="ML"/>
      <sheetName val="MP"/>
      <sheetName val="DTcw"/>
      <sheetName val="LC"/>
      <sheetName val="ME"/>
      <sheetName val="RR"/>
      <sheetName val="JS"/>
      <sheetName val="DW"/>
      <sheetName val="TN"/>
      <sheetName val="DS"/>
      <sheetName val="SG"/>
      <sheetName val="TC"/>
      <sheetName val="OJ"/>
      <sheetName val="DM"/>
      <sheetName val="JW"/>
      <sheetName val="JG"/>
      <sheetName val="PG"/>
      <sheetName val="JL"/>
      <sheetName val="AL"/>
      <sheetName val="BN"/>
      <sheetName val="TW"/>
      <sheetName val="Teams"/>
      <sheetName val="Sheet8"/>
      <sheetName val="YesGetInMaster"/>
    </sheetNames>
    <definedNames>
      <definedName name="Submit_Round23"/>
      <definedName name="Submit_Round25"/>
      <definedName name="Submit_Round26"/>
      <definedName name="Submit_Round27"/>
      <definedName name="Submit_Round28"/>
      <definedName name="Submit_Round29"/>
      <definedName name="Submit_Round30"/>
      <definedName name="Submit_Round31"/>
      <definedName name="Submit_Round32"/>
      <definedName name="Submit_Round33"/>
      <definedName name="Submit_Round34"/>
      <definedName name="Submit_Round35"/>
      <definedName name="Submit_Round36"/>
      <definedName name="Submit_Round37"/>
      <definedName name="Submit_Round38"/>
      <definedName name="Update_Round23"/>
      <definedName name="Update_Round25"/>
      <definedName name="Update_Round26"/>
      <definedName name="Update_Round27"/>
      <definedName name="Update_Round28"/>
      <definedName name="Update_Round29"/>
      <definedName name="Update_Round30"/>
      <definedName name="Update_Round31"/>
      <definedName name="Update_Round32"/>
      <definedName name="Update_Round33"/>
      <definedName name="Update_Round34"/>
      <definedName name="Update_Round35"/>
      <definedName name="Update_Round36"/>
      <definedName name="Update_Round37"/>
      <definedName name="Update_Round38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1520.xml"/><Relationship Id="rId21" Type="http://schemas.openxmlformats.org/officeDocument/2006/relationships/ctrlProp" Target="../ctrlProps/ctrlProp19.xml"/><Relationship Id="rId170" Type="http://schemas.openxmlformats.org/officeDocument/2006/relationships/ctrlProp" Target="../ctrlProps/ctrlProp168.xml"/><Relationship Id="rId268" Type="http://schemas.openxmlformats.org/officeDocument/2006/relationships/ctrlProp" Target="../ctrlProps/ctrlProp266.xml"/><Relationship Id="rId475" Type="http://schemas.openxmlformats.org/officeDocument/2006/relationships/ctrlProp" Target="../ctrlProps/ctrlProp473.xml"/><Relationship Id="rId682" Type="http://schemas.openxmlformats.org/officeDocument/2006/relationships/ctrlProp" Target="../ctrlProps/ctrlProp680.xml"/><Relationship Id="rId903" Type="http://schemas.openxmlformats.org/officeDocument/2006/relationships/ctrlProp" Target="../ctrlProps/ctrlProp901.xml"/><Relationship Id="rId1326" Type="http://schemas.openxmlformats.org/officeDocument/2006/relationships/ctrlProp" Target="../ctrlProps/ctrlProp1324.xml"/><Relationship Id="rId1533" Type="http://schemas.openxmlformats.org/officeDocument/2006/relationships/ctrlProp" Target="../ctrlProps/ctrlProp1531.xml"/><Relationship Id="rId32" Type="http://schemas.openxmlformats.org/officeDocument/2006/relationships/ctrlProp" Target="../ctrlProps/ctrlProp30.xml"/><Relationship Id="rId128" Type="http://schemas.openxmlformats.org/officeDocument/2006/relationships/ctrlProp" Target="../ctrlProps/ctrlProp126.xml"/><Relationship Id="rId335" Type="http://schemas.openxmlformats.org/officeDocument/2006/relationships/ctrlProp" Target="../ctrlProps/ctrlProp333.xml"/><Relationship Id="rId542" Type="http://schemas.openxmlformats.org/officeDocument/2006/relationships/ctrlProp" Target="../ctrlProps/ctrlProp540.xml"/><Relationship Id="rId987" Type="http://schemas.openxmlformats.org/officeDocument/2006/relationships/ctrlProp" Target="../ctrlProps/ctrlProp985.xml"/><Relationship Id="rId1172" Type="http://schemas.openxmlformats.org/officeDocument/2006/relationships/ctrlProp" Target="../ctrlProps/ctrlProp1170.xml"/><Relationship Id="rId181" Type="http://schemas.openxmlformats.org/officeDocument/2006/relationships/ctrlProp" Target="../ctrlProps/ctrlProp179.xml"/><Relationship Id="rId402" Type="http://schemas.openxmlformats.org/officeDocument/2006/relationships/ctrlProp" Target="../ctrlProps/ctrlProp400.xml"/><Relationship Id="rId847" Type="http://schemas.openxmlformats.org/officeDocument/2006/relationships/ctrlProp" Target="../ctrlProps/ctrlProp845.xml"/><Relationship Id="rId1032" Type="http://schemas.openxmlformats.org/officeDocument/2006/relationships/ctrlProp" Target="../ctrlProps/ctrlProp1030.xml"/><Relationship Id="rId1477" Type="http://schemas.openxmlformats.org/officeDocument/2006/relationships/ctrlProp" Target="../ctrlProps/ctrlProp1475.xml"/><Relationship Id="rId279" Type="http://schemas.openxmlformats.org/officeDocument/2006/relationships/ctrlProp" Target="../ctrlProps/ctrlProp277.xml"/><Relationship Id="rId486" Type="http://schemas.openxmlformats.org/officeDocument/2006/relationships/ctrlProp" Target="../ctrlProps/ctrlProp484.xml"/><Relationship Id="rId693" Type="http://schemas.openxmlformats.org/officeDocument/2006/relationships/ctrlProp" Target="../ctrlProps/ctrlProp691.xml"/><Relationship Id="rId707" Type="http://schemas.openxmlformats.org/officeDocument/2006/relationships/ctrlProp" Target="../ctrlProps/ctrlProp705.xml"/><Relationship Id="rId914" Type="http://schemas.openxmlformats.org/officeDocument/2006/relationships/ctrlProp" Target="../ctrlProps/ctrlProp912.xml"/><Relationship Id="rId1337" Type="http://schemas.openxmlformats.org/officeDocument/2006/relationships/ctrlProp" Target="../ctrlProps/ctrlProp1335.xml"/><Relationship Id="rId1544" Type="http://schemas.openxmlformats.org/officeDocument/2006/relationships/ctrlProp" Target="../ctrlProps/ctrlProp1542.xml"/><Relationship Id="rId43" Type="http://schemas.openxmlformats.org/officeDocument/2006/relationships/ctrlProp" Target="../ctrlProps/ctrlProp41.xml"/><Relationship Id="rId139" Type="http://schemas.openxmlformats.org/officeDocument/2006/relationships/ctrlProp" Target="../ctrlProps/ctrlProp137.xml"/><Relationship Id="rId346" Type="http://schemas.openxmlformats.org/officeDocument/2006/relationships/ctrlProp" Target="../ctrlProps/ctrlProp344.xml"/><Relationship Id="rId553" Type="http://schemas.openxmlformats.org/officeDocument/2006/relationships/ctrlProp" Target="../ctrlProps/ctrlProp551.xml"/><Relationship Id="rId760" Type="http://schemas.openxmlformats.org/officeDocument/2006/relationships/ctrlProp" Target="../ctrlProps/ctrlProp758.xml"/><Relationship Id="rId998" Type="http://schemas.openxmlformats.org/officeDocument/2006/relationships/ctrlProp" Target="../ctrlProps/ctrlProp996.xml"/><Relationship Id="rId1183" Type="http://schemas.openxmlformats.org/officeDocument/2006/relationships/ctrlProp" Target="../ctrlProps/ctrlProp1181.xml"/><Relationship Id="rId1390" Type="http://schemas.openxmlformats.org/officeDocument/2006/relationships/ctrlProp" Target="../ctrlProps/ctrlProp1388.xml"/><Relationship Id="rId1404" Type="http://schemas.openxmlformats.org/officeDocument/2006/relationships/ctrlProp" Target="../ctrlProps/ctrlProp1402.xml"/><Relationship Id="rId192" Type="http://schemas.openxmlformats.org/officeDocument/2006/relationships/ctrlProp" Target="../ctrlProps/ctrlProp190.xml"/><Relationship Id="rId206" Type="http://schemas.openxmlformats.org/officeDocument/2006/relationships/ctrlProp" Target="../ctrlProps/ctrlProp204.xml"/><Relationship Id="rId413" Type="http://schemas.openxmlformats.org/officeDocument/2006/relationships/ctrlProp" Target="../ctrlProps/ctrlProp411.xml"/><Relationship Id="rId858" Type="http://schemas.openxmlformats.org/officeDocument/2006/relationships/ctrlProp" Target="../ctrlProps/ctrlProp856.xml"/><Relationship Id="rId1043" Type="http://schemas.openxmlformats.org/officeDocument/2006/relationships/ctrlProp" Target="../ctrlProps/ctrlProp1041.xml"/><Relationship Id="rId1488" Type="http://schemas.openxmlformats.org/officeDocument/2006/relationships/ctrlProp" Target="../ctrlProps/ctrlProp1486.xml"/><Relationship Id="rId497" Type="http://schemas.openxmlformats.org/officeDocument/2006/relationships/ctrlProp" Target="../ctrlProps/ctrlProp495.xml"/><Relationship Id="rId620" Type="http://schemas.openxmlformats.org/officeDocument/2006/relationships/ctrlProp" Target="../ctrlProps/ctrlProp618.xml"/><Relationship Id="rId718" Type="http://schemas.openxmlformats.org/officeDocument/2006/relationships/ctrlProp" Target="../ctrlProps/ctrlProp716.xml"/><Relationship Id="rId925" Type="http://schemas.openxmlformats.org/officeDocument/2006/relationships/ctrlProp" Target="../ctrlProps/ctrlProp923.xml"/><Relationship Id="rId1250" Type="http://schemas.openxmlformats.org/officeDocument/2006/relationships/ctrlProp" Target="../ctrlProps/ctrlProp1248.xml"/><Relationship Id="rId1348" Type="http://schemas.openxmlformats.org/officeDocument/2006/relationships/ctrlProp" Target="../ctrlProps/ctrlProp1346.xml"/><Relationship Id="rId357" Type="http://schemas.openxmlformats.org/officeDocument/2006/relationships/ctrlProp" Target="../ctrlProps/ctrlProp355.xml"/><Relationship Id="rId1110" Type="http://schemas.openxmlformats.org/officeDocument/2006/relationships/ctrlProp" Target="../ctrlProps/ctrlProp1108.xml"/><Relationship Id="rId1194" Type="http://schemas.openxmlformats.org/officeDocument/2006/relationships/ctrlProp" Target="../ctrlProps/ctrlProp1192.xml"/><Relationship Id="rId1208" Type="http://schemas.openxmlformats.org/officeDocument/2006/relationships/ctrlProp" Target="../ctrlProps/ctrlProp1206.xml"/><Relationship Id="rId1415" Type="http://schemas.openxmlformats.org/officeDocument/2006/relationships/ctrlProp" Target="../ctrlProps/ctrlProp1413.xml"/><Relationship Id="rId54" Type="http://schemas.openxmlformats.org/officeDocument/2006/relationships/ctrlProp" Target="../ctrlProps/ctrlProp52.xml"/><Relationship Id="rId217" Type="http://schemas.openxmlformats.org/officeDocument/2006/relationships/ctrlProp" Target="../ctrlProps/ctrlProp215.xml"/><Relationship Id="rId564" Type="http://schemas.openxmlformats.org/officeDocument/2006/relationships/ctrlProp" Target="../ctrlProps/ctrlProp562.xml"/><Relationship Id="rId771" Type="http://schemas.openxmlformats.org/officeDocument/2006/relationships/ctrlProp" Target="../ctrlProps/ctrlProp769.xml"/><Relationship Id="rId869" Type="http://schemas.openxmlformats.org/officeDocument/2006/relationships/ctrlProp" Target="../ctrlProps/ctrlProp867.xml"/><Relationship Id="rId1499" Type="http://schemas.openxmlformats.org/officeDocument/2006/relationships/ctrlProp" Target="../ctrlProps/ctrlProp1497.xml"/><Relationship Id="rId424" Type="http://schemas.openxmlformats.org/officeDocument/2006/relationships/ctrlProp" Target="../ctrlProps/ctrlProp422.xml"/><Relationship Id="rId631" Type="http://schemas.openxmlformats.org/officeDocument/2006/relationships/ctrlProp" Target="../ctrlProps/ctrlProp629.xml"/><Relationship Id="rId729" Type="http://schemas.openxmlformats.org/officeDocument/2006/relationships/ctrlProp" Target="../ctrlProps/ctrlProp727.xml"/><Relationship Id="rId1054" Type="http://schemas.openxmlformats.org/officeDocument/2006/relationships/ctrlProp" Target="../ctrlProps/ctrlProp1052.xml"/><Relationship Id="rId1261" Type="http://schemas.openxmlformats.org/officeDocument/2006/relationships/ctrlProp" Target="../ctrlProps/ctrlProp1259.xml"/><Relationship Id="rId1359" Type="http://schemas.openxmlformats.org/officeDocument/2006/relationships/ctrlProp" Target="../ctrlProps/ctrlProp1357.xml"/><Relationship Id="rId270" Type="http://schemas.openxmlformats.org/officeDocument/2006/relationships/ctrlProp" Target="../ctrlProps/ctrlProp268.xml"/><Relationship Id="rId936" Type="http://schemas.openxmlformats.org/officeDocument/2006/relationships/ctrlProp" Target="../ctrlProps/ctrlProp934.xml"/><Relationship Id="rId1121" Type="http://schemas.openxmlformats.org/officeDocument/2006/relationships/ctrlProp" Target="../ctrlProps/ctrlProp1119.xml"/><Relationship Id="rId1219" Type="http://schemas.openxmlformats.org/officeDocument/2006/relationships/ctrlProp" Target="../ctrlProps/ctrlProp1217.xml"/><Relationship Id="rId65" Type="http://schemas.openxmlformats.org/officeDocument/2006/relationships/ctrlProp" Target="../ctrlProps/ctrlProp63.xml"/><Relationship Id="rId130" Type="http://schemas.openxmlformats.org/officeDocument/2006/relationships/ctrlProp" Target="../ctrlProps/ctrlProp128.xml"/><Relationship Id="rId368" Type="http://schemas.openxmlformats.org/officeDocument/2006/relationships/ctrlProp" Target="../ctrlProps/ctrlProp366.xml"/><Relationship Id="rId575" Type="http://schemas.openxmlformats.org/officeDocument/2006/relationships/ctrlProp" Target="../ctrlProps/ctrlProp573.xml"/><Relationship Id="rId782" Type="http://schemas.openxmlformats.org/officeDocument/2006/relationships/ctrlProp" Target="../ctrlProps/ctrlProp780.xml"/><Relationship Id="rId1426" Type="http://schemas.openxmlformats.org/officeDocument/2006/relationships/ctrlProp" Target="../ctrlProps/ctrlProp1424.xml"/><Relationship Id="rId228" Type="http://schemas.openxmlformats.org/officeDocument/2006/relationships/ctrlProp" Target="../ctrlProps/ctrlProp226.xml"/><Relationship Id="rId435" Type="http://schemas.openxmlformats.org/officeDocument/2006/relationships/ctrlProp" Target="../ctrlProps/ctrlProp433.xml"/><Relationship Id="rId642" Type="http://schemas.openxmlformats.org/officeDocument/2006/relationships/ctrlProp" Target="../ctrlProps/ctrlProp640.xml"/><Relationship Id="rId1065" Type="http://schemas.openxmlformats.org/officeDocument/2006/relationships/ctrlProp" Target="../ctrlProps/ctrlProp1063.xml"/><Relationship Id="rId1272" Type="http://schemas.openxmlformats.org/officeDocument/2006/relationships/ctrlProp" Target="../ctrlProps/ctrlProp1270.xml"/><Relationship Id="rId281" Type="http://schemas.openxmlformats.org/officeDocument/2006/relationships/ctrlProp" Target="../ctrlProps/ctrlProp279.xml"/><Relationship Id="rId502" Type="http://schemas.openxmlformats.org/officeDocument/2006/relationships/ctrlProp" Target="../ctrlProps/ctrlProp500.xml"/><Relationship Id="rId947" Type="http://schemas.openxmlformats.org/officeDocument/2006/relationships/ctrlProp" Target="../ctrlProps/ctrlProp945.xml"/><Relationship Id="rId1132" Type="http://schemas.openxmlformats.org/officeDocument/2006/relationships/ctrlProp" Target="../ctrlProps/ctrlProp1130.xml"/><Relationship Id="rId76" Type="http://schemas.openxmlformats.org/officeDocument/2006/relationships/ctrlProp" Target="../ctrlProps/ctrlProp74.xml"/><Relationship Id="rId141" Type="http://schemas.openxmlformats.org/officeDocument/2006/relationships/ctrlProp" Target="../ctrlProps/ctrlProp139.xml"/><Relationship Id="rId379" Type="http://schemas.openxmlformats.org/officeDocument/2006/relationships/ctrlProp" Target="../ctrlProps/ctrlProp377.xml"/><Relationship Id="rId586" Type="http://schemas.openxmlformats.org/officeDocument/2006/relationships/ctrlProp" Target="../ctrlProps/ctrlProp584.xml"/><Relationship Id="rId793" Type="http://schemas.openxmlformats.org/officeDocument/2006/relationships/ctrlProp" Target="../ctrlProps/ctrlProp791.xml"/><Relationship Id="rId807" Type="http://schemas.openxmlformats.org/officeDocument/2006/relationships/ctrlProp" Target="../ctrlProps/ctrlProp805.xml"/><Relationship Id="rId1437" Type="http://schemas.openxmlformats.org/officeDocument/2006/relationships/ctrlProp" Target="../ctrlProps/ctrlProp1435.xml"/><Relationship Id="rId7" Type="http://schemas.openxmlformats.org/officeDocument/2006/relationships/ctrlProp" Target="../ctrlProps/ctrlProp5.xml"/><Relationship Id="rId239" Type="http://schemas.openxmlformats.org/officeDocument/2006/relationships/ctrlProp" Target="../ctrlProps/ctrlProp237.xml"/><Relationship Id="rId446" Type="http://schemas.openxmlformats.org/officeDocument/2006/relationships/ctrlProp" Target="../ctrlProps/ctrlProp444.xml"/><Relationship Id="rId653" Type="http://schemas.openxmlformats.org/officeDocument/2006/relationships/ctrlProp" Target="../ctrlProps/ctrlProp651.xml"/><Relationship Id="rId1076" Type="http://schemas.openxmlformats.org/officeDocument/2006/relationships/ctrlProp" Target="../ctrlProps/ctrlProp1074.xml"/><Relationship Id="rId1283" Type="http://schemas.openxmlformats.org/officeDocument/2006/relationships/ctrlProp" Target="../ctrlProps/ctrlProp1281.xml"/><Relationship Id="rId1490" Type="http://schemas.openxmlformats.org/officeDocument/2006/relationships/ctrlProp" Target="../ctrlProps/ctrlProp1488.xml"/><Relationship Id="rId1504" Type="http://schemas.openxmlformats.org/officeDocument/2006/relationships/ctrlProp" Target="../ctrlProps/ctrlProp1502.xml"/><Relationship Id="rId292" Type="http://schemas.openxmlformats.org/officeDocument/2006/relationships/ctrlProp" Target="../ctrlProps/ctrlProp290.xml"/><Relationship Id="rId306" Type="http://schemas.openxmlformats.org/officeDocument/2006/relationships/ctrlProp" Target="../ctrlProps/ctrlProp304.xml"/><Relationship Id="rId860" Type="http://schemas.openxmlformats.org/officeDocument/2006/relationships/ctrlProp" Target="../ctrlProps/ctrlProp858.xml"/><Relationship Id="rId958" Type="http://schemas.openxmlformats.org/officeDocument/2006/relationships/ctrlProp" Target="../ctrlProps/ctrlProp956.xml"/><Relationship Id="rId1143" Type="http://schemas.openxmlformats.org/officeDocument/2006/relationships/ctrlProp" Target="../ctrlProps/ctrlProp1141.xml"/><Relationship Id="rId87" Type="http://schemas.openxmlformats.org/officeDocument/2006/relationships/ctrlProp" Target="../ctrlProps/ctrlProp85.xml"/><Relationship Id="rId513" Type="http://schemas.openxmlformats.org/officeDocument/2006/relationships/ctrlProp" Target="../ctrlProps/ctrlProp511.xml"/><Relationship Id="rId597" Type="http://schemas.openxmlformats.org/officeDocument/2006/relationships/ctrlProp" Target="../ctrlProps/ctrlProp595.xml"/><Relationship Id="rId720" Type="http://schemas.openxmlformats.org/officeDocument/2006/relationships/ctrlProp" Target="../ctrlProps/ctrlProp718.xml"/><Relationship Id="rId818" Type="http://schemas.openxmlformats.org/officeDocument/2006/relationships/ctrlProp" Target="../ctrlProps/ctrlProp816.xml"/><Relationship Id="rId1350" Type="http://schemas.openxmlformats.org/officeDocument/2006/relationships/ctrlProp" Target="../ctrlProps/ctrlProp1348.xml"/><Relationship Id="rId1448" Type="http://schemas.openxmlformats.org/officeDocument/2006/relationships/ctrlProp" Target="../ctrlProps/ctrlProp1446.xml"/><Relationship Id="rId152" Type="http://schemas.openxmlformats.org/officeDocument/2006/relationships/ctrlProp" Target="../ctrlProps/ctrlProp150.xml"/><Relationship Id="rId457" Type="http://schemas.openxmlformats.org/officeDocument/2006/relationships/ctrlProp" Target="../ctrlProps/ctrlProp455.xml"/><Relationship Id="rId1003" Type="http://schemas.openxmlformats.org/officeDocument/2006/relationships/ctrlProp" Target="../ctrlProps/ctrlProp1001.xml"/><Relationship Id="rId1087" Type="http://schemas.openxmlformats.org/officeDocument/2006/relationships/ctrlProp" Target="../ctrlProps/ctrlProp1085.xml"/><Relationship Id="rId1210" Type="http://schemas.openxmlformats.org/officeDocument/2006/relationships/ctrlProp" Target="../ctrlProps/ctrlProp1208.xml"/><Relationship Id="rId1294" Type="http://schemas.openxmlformats.org/officeDocument/2006/relationships/ctrlProp" Target="../ctrlProps/ctrlProp1292.xml"/><Relationship Id="rId1308" Type="http://schemas.openxmlformats.org/officeDocument/2006/relationships/ctrlProp" Target="../ctrlProps/ctrlProp1306.xml"/><Relationship Id="rId664" Type="http://schemas.openxmlformats.org/officeDocument/2006/relationships/ctrlProp" Target="../ctrlProps/ctrlProp662.xml"/><Relationship Id="rId871" Type="http://schemas.openxmlformats.org/officeDocument/2006/relationships/ctrlProp" Target="../ctrlProps/ctrlProp869.xml"/><Relationship Id="rId969" Type="http://schemas.openxmlformats.org/officeDocument/2006/relationships/ctrlProp" Target="../ctrlProps/ctrlProp967.xml"/><Relationship Id="rId1515" Type="http://schemas.openxmlformats.org/officeDocument/2006/relationships/ctrlProp" Target="../ctrlProps/ctrlProp1513.xml"/><Relationship Id="rId14" Type="http://schemas.openxmlformats.org/officeDocument/2006/relationships/ctrlProp" Target="../ctrlProps/ctrlProp12.xml"/><Relationship Id="rId317" Type="http://schemas.openxmlformats.org/officeDocument/2006/relationships/ctrlProp" Target="../ctrlProps/ctrlProp315.xml"/><Relationship Id="rId524" Type="http://schemas.openxmlformats.org/officeDocument/2006/relationships/ctrlProp" Target="../ctrlProps/ctrlProp522.xml"/><Relationship Id="rId731" Type="http://schemas.openxmlformats.org/officeDocument/2006/relationships/ctrlProp" Target="../ctrlProps/ctrlProp729.xml"/><Relationship Id="rId1154" Type="http://schemas.openxmlformats.org/officeDocument/2006/relationships/ctrlProp" Target="../ctrlProps/ctrlProp1152.xml"/><Relationship Id="rId1361" Type="http://schemas.openxmlformats.org/officeDocument/2006/relationships/ctrlProp" Target="../ctrlProps/ctrlProp1359.xml"/><Relationship Id="rId1459" Type="http://schemas.openxmlformats.org/officeDocument/2006/relationships/ctrlProp" Target="../ctrlProps/ctrlProp1457.xml"/><Relationship Id="rId98" Type="http://schemas.openxmlformats.org/officeDocument/2006/relationships/ctrlProp" Target="../ctrlProps/ctrlProp96.xml"/><Relationship Id="rId163" Type="http://schemas.openxmlformats.org/officeDocument/2006/relationships/ctrlProp" Target="../ctrlProps/ctrlProp161.xml"/><Relationship Id="rId370" Type="http://schemas.openxmlformats.org/officeDocument/2006/relationships/ctrlProp" Target="../ctrlProps/ctrlProp368.xml"/><Relationship Id="rId829" Type="http://schemas.openxmlformats.org/officeDocument/2006/relationships/ctrlProp" Target="../ctrlProps/ctrlProp827.xml"/><Relationship Id="rId1014" Type="http://schemas.openxmlformats.org/officeDocument/2006/relationships/ctrlProp" Target="../ctrlProps/ctrlProp1012.xml"/><Relationship Id="rId1221" Type="http://schemas.openxmlformats.org/officeDocument/2006/relationships/ctrlProp" Target="../ctrlProps/ctrlProp1219.xml"/><Relationship Id="rId230" Type="http://schemas.openxmlformats.org/officeDocument/2006/relationships/ctrlProp" Target="../ctrlProps/ctrlProp228.xml"/><Relationship Id="rId468" Type="http://schemas.openxmlformats.org/officeDocument/2006/relationships/ctrlProp" Target="../ctrlProps/ctrlProp466.xml"/><Relationship Id="rId675" Type="http://schemas.openxmlformats.org/officeDocument/2006/relationships/ctrlProp" Target="../ctrlProps/ctrlProp673.xml"/><Relationship Id="rId882" Type="http://schemas.openxmlformats.org/officeDocument/2006/relationships/ctrlProp" Target="../ctrlProps/ctrlProp880.xml"/><Relationship Id="rId1098" Type="http://schemas.openxmlformats.org/officeDocument/2006/relationships/ctrlProp" Target="../ctrlProps/ctrlProp1096.xml"/><Relationship Id="rId1319" Type="http://schemas.openxmlformats.org/officeDocument/2006/relationships/ctrlProp" Target="../ctrlProps/ctrlProp1317.xml"/><Relationship Id="rId1526" Type="http://schemas.openxmlformats.org/officeDocument/2006/relationships/ctrlProp" Target="../ctrlProps/ctrlProp1524.xml"/><Relationship Id="rId25" Type="http://schemas.openxmlformats.org/officeDocument/2006/relationships/ctrlProp" Target="../ctrlProps/ctrlProp23.xml"/><Relationship Id="rId328" Type="http://schemas.openxmlformats.org/officeDocument/2006/relationships/ctrlProp" Target="../ctrlProps/ctrlProp326.xml"/><Relationship Id="rId535" Type="http://schemas.openxmlformats.org/officeDocument/2006/relationships/ctrlProp" Target="../ctrlProps/ctrlProp533.xml"/><Relationship Id="rId742" Type="http://schemas.openxmlformats.org/officeDocument/2006/relationships/ctrlProp" Target="../ctrlProps/ctrlProp740.xml"/><Relationship Id="rId1165" Type="http://schemas.openxmlformats.org/officeDocument/2006/relationships/ctrlProp" Target="../ctrlProps/ctrlProp1163.xml"/><Relationship Id="rId1372" Type="http://schemas.openxmlformats.org/officeDocument/2006/relationships/ctrlProp" Target="../ctrlProps/ctrlProp1370.xml"/><Relationship Id="rId174" Type="http://schemas.openxmlformats.org/officeDocument/2006/relationships/ctrlProp" Target="../ctrlProps/ctrlProp172.xml"/><Relationship Id="rId381" Type="http://schemas.openxmlformats.org/officeDocument/2006/relationships/ctrlProp" Target="../ctrlProps/ctrlProp379.xml"/><Relationship Id="rId602" Type="http://schemas.openxmlformats.org/officeDocument/2006/relationships/ctrlProp" Target="../ctrlProps/ctrlProp600.xml"/><Relationship Id="rId1025" Type="http://schemas.openxmlformats.org/officeDocument/2006/relationships/ctrlProp" Target="../ctrlProps/ctrlProp1023.xml"/><Relationship Id="rId1232" Type="http://schemas.openxmlformats.org/officeDocument/2006/relationships/ctrlProp" Target="../ctrlProps/ctrlProp1230.xml"/><Relationship Id="rId241" Type="http://schemas.openxmlformats.org/officeDocument/2006/relationships/ctrlProp" Target="../ctrlProps/ctrlProp239.xml"/><Relationship Id="rId479" Type="http://schemas.openxmlformats.org/officeDocument/2006/relationships/ctrlProp" Target="../ctrlProps/ctrlProp477.xml"/><Relationship Id="rId686" Type="http://schemas.openxmlformats.org/officeDocument/2006/relationships/ctrlProp" Target="../ctrlProps/ctrlProp684.xml"/><Relationship Id="rId893" Type="http://schemas.openxmlformats.org/officeDocument/2006/relationships/ctrlProp" Target="../ctrlProps/ctrlProp891.xml"/><Relationship Id="rId907" Type="http://schemas.openxmlformats.org/officeDocument/2006/relationships/ctrlProp" Target="../ctrlProps/ctrlProp905.xml"/><Relationship Id="rId1537" Type="http://schemas.openxmlformats.org/officeDocument/2006/relationships/ctrlProp" Target="../ctrlProps/ctrlProp1535.xml"/><Relationship Id="rId36" Type="http://schemas.openxmlformats.org/officeDocument/2006/relationships/ctrlProp" Target="../ctrlProps/ctrlProp34.xml"/><Relationship Id="rId339" Type="http://schemas.openxmlformats.org/officeDocument/2006/relationships/ctrlProp" Target="../ctrlProps/ctrlProp337.xml"/><Relationship Id="rId546" Type="http://schemas.openxmlformats.org/officeDocument/2006/relationships/ctrlProp" Target="../ctrlProps/ctrlProp544.xml"/><Relationship Id="rId753" Type="http://schemas.openxmlformats.org/officeDocument/2006/relationships/ctrlProp" Target="../ctrlProps/ctrlProp751.xml"/><Relationship Id="rId1176" Type="http://schemas.openxmlformats.org/officeDocument/2006/relationships/ctrlProp" Target="../ctrlProps/ctrlProp1174.xml"/><Relationship Id="rId1383" Type="http://schemas.openxmlformats.org/officeDocument/2006/relationships/ctrlProp" Target="../ctrlProps/ctrlProp1381.xml"/><Relationship Id="rId101" Type="http://schemas.openxmlformats.org/officeDocument/2006/relationships/ctrlProp" Target="../ctrlProps/ctrlProp99.xml"/><Relationship Id="rId185" Type="http://schemas.openxmlformats.org/officeDocument/2006/relationships/ctrlProp" Target="../ctrlProps/ctrlProp183.xml"/><Relationship Id="rId406" Type="http://schemas.openxmlformats.org/officeDocument/2006/relationships/ctrlProp" Target="../ctrlProps/ctrlProp404.xml"/><Relationship Id="rId960" Type="http://schemas.openxmlformats.org/officeDocument/2006/relationships/ctrlProp" Target="../ctrlProps/ctrlProp958.xml"/><Relationship Id="rId1036" Type="http://schemas.openxmlformats.org/officeDocument/2006/relationships/ctrlProp" Target="../ctrlProps/ctrlProp1034.xml"/><Relationship Id="rId1243" Type="http://schemas.openxmlformats.org/officeDocument/2006/relationships/ctrlProp" Target="../ctrlProps/ctrlProp1241.xml"/><Relationship Id="rId392" Type="http://schemas.openxmlformats.org/officeDocument/2006/relationships/ctrlProp" Target="../ctrlProps/ctrlProp390.xml"/><Relationship Id="rId613" Type="http://schemas.openxmlformats.org/officeDocument/2006/relationships/ctrlProp" Target="../ctrlProps/ctrlProp611.xml"/><Relationship Id="rId697" Type="http://schemas.openxmlformats.org/officeDocument/2006/relationships/ctrlProp" Target="../ctrlProps/ctrlProp695.xml"/><Relationship Id="rId820" Type="http://schemas.openxmlformats.org/officeDocument/2006/relationships/ctrlProp" Target="../ctrlProps/ctrlProp818.xml"/><Relationship Id="rId918" Type="http://schemas.openxmlformats.org/officeDocument/2006/relationships/ctrlProp" Target="../ctrlProps/ctrlProp916.xml"/><Relationship Id="rId1450" Type="http://schemas.openxmlformats.org/officeDocument/2006/relationships/ctrlProp" Target="../ctrlProps/ctrlProp1448.xml"/><Relationship Id="rId1548" Type="http://schemas.openxmlformats.org/officeDocument/2006/relationships/ctrlProp" Target="../ctrlProps/ctrlProp1546.xml"/><Relationship Id="rId252" Type="http://schemas.openxmlformats.org/officeDocument/2006/relationships/ctrlProp" Target="../ctrlProps/ctrlProp250.xml"/><Relationship Id="rId1103" Type="http://schemas.openxmlformats.org/officeDocument/2006/relationships/ctrlProp" Target="../ctrlProps/ctrlProp1101.xml"/><Relationship Id="rId1187" Type="http://schemas.openxmlformats.org/officeDocument/2006/relationships/ctrlProp" Target="../ctrlProps/ctrlProp1185.xml"/><Relationship Id="rId1310" Type="http://schemas.openxmlformats.org/officeDocument/2006/relationships/ctrlProp" Target="../ctrlProps/ctrlProp1308.xml"/><Relationship Id="rId1408" Type="http://schemas.openxmlformats.org/officeDocument/2006/relationships/ctrlProp" Target="../ctrlProps/ctrlProp1406.xml"/><Relationship Id="rId47" Type="http://schemas.openxmlformats.org/officeDocument/2006/relationships/ctrlProp" Target="../ctrlProps/ctrlProp45.xml"/><Relationship Id="rId112" Type="http://schemas.openxmlformats.org/officeDocument/2006/relationships/ctrlProp" Target="../ctrlProps/ctrlProp110.xml"/><Relationship Id="rId557" Type="http://schemas.openxmlformats.org/officeDocument/2006/relationships/ctrlProp" Target="../ctrlProps/ctrlProp555.xml"/><Relationship Id="rId764" Type="http://schemas.openxmlformats.org/officeDocument/2006/relationships/ctrlProp" Target="../ctrlProps/ctrlProp762.xml"/><Relationship Id="rId971" Type="http://schemas.openxmlformats.org/officeDocument/2006/relationships/ctrlProp" Target="../ctrlProps/ctrlProp969.xml"/><Relationship Id="rId1394" Type="http://schemas.openxmlformats.org/officeDocument/2006/relationships/ctrlProp" Target="../ctrlProps/ctrlProp1392.xml"/><Relationship Id="rId196" Type="http://schemas.openxmlformats.org/officeDocument/2006/relationships/ctrlProp" Target="../ctrlProps/ctrlProp194.xml"/><Relationship Id="rId417" Type="http://schemas.openxmlformats.org/officeDocument/2006/relationships/ctrlProp" Target="../ctrlProps/ctrlProp415.xml"/><Relationship Id="rId624" Type="http://schemas.openxmlformats.org/officeDocument/2006/relationships/ctrlProp" Target="../ctrlProps/ctrlProp622.xml"/><Relationship Id="rId831" Type="http://schemas.openxmlformats.org/officeDocument/2006/relationships/ctrlProp" Target="../ctrlProps/ctrlProp829.xml"/><Relationship Id="rId1047" Type="http://schemas.openxmlformats.org/officeDocument/2006/relationships/ctrlProp" Target="../ctrlProps/ctrlProp1045.xml"/><Relationship Id="rId1254" Type="http://schemas.openxmlformats.org/officeDocument/2006/relationships/ctrlProp" Target="../ctrlProps/ctrlProp1252.xml"/><Relationship Id="rId1461" Type="http://schemas.openxmlformats.org/officeDocument/2006/relationships/ctrlProp" Target="../ctrlProps/ctrlProp1459.xml"/><Relationship Id="rId263" Type="http://schemas.openxmlformats.org/officeDocument/2006/relationships/ctrlProp" Target="../ctrlProps/ctrlProp261.xml"/><Relationship Id="rId470" Type="http://schemas.openxmlformats.org/officeDocument/2006/relationships/ctrlProp" Target="../ctrlProps/ctrlProp468.xml"/><Relationship Id="rId929" Type="http://schemas.openxmlformats.org/officeDocument/2006/relationships/ctrlProp" Target="../ctrlProps/ctrlProp927.xml"/><Relationship Id="rId1114" Type="http://schemas.openxmlformats.org/officeDocument/2006/relationships/ctrlProp" Target="../ctrlProps/ctrlProp1112.xml"/><Relationship Id="rId1321" Type="http://schemas.openxmlformats.org/officeDocument/2006/relationships/ctrlProp" Target="../ctrlProps/ctrlProp1319.xml"/><Relationship Id="rId58" Type="http://schemas.openxmlformats.org/officeDocument/2006/relationships/ctrlProp" Target="../ctrlProps/ctrlProp56.xml"/><Relationship Id="rId123" Type="http://schemas.openxmlformats.org/officeDocument/2006/relationships/ctrlProp" Target="../ctrlProps/ctrlProp121.xml"/><Relationship Id="rId330" Type="http://schemas.openxmlformats.org/officeDocument/2006/relationships/ctrlProp" Target="../ctrlProps/ctrlProp328.xml"/><Relationship Id="rId568" Type="http://schemas.openxmlformats.org/officeDocument/2006/relationships/ctrlProp" Target="../ctrlProps/ctrlProp566.xml"/><Relationship Id="rId775" Type="http://schemas.openxmlformats.org/officeDocument/2006/relationships/ctrlProp" Target="../ctrlProps/ctrlProp773.xml"/><Relationship Id="rId982" Type="http://schemas.openxmlformats.org/officeDocument/2006/relationships/ctrlProp" Target="../ctrlProps/ctrlProp980.xml"/><Relationship Id="rId1198" Type="http://schemas.openxmlformats.org/officeDocument/2006/relationships/ctrlProp" Target="../ctrlProps/ctrlProp1196.xml"/><Relationship Id="rId1419" Type="http://schemas.openxmlformats.org/officeDocument/2006/relationships/ctrlProp" Target="../ctrlProps/ctrlProp1417.xml"/><Relationship Id="rId428" Type="http://schemas.openxmlformats.org/officeDocument/2006/relationships/ctrlProp" Target="../ctrlProps/ctrlProp426.xml"/><Relationship Id="rId635" Type="http://schemas.openxmlformats.org/officeDocument/2006/relationships/ctrlProp" Target="../ctrlProps/ctrlProp633.xml"/><Relationship Id="rId842" Type="http://schemas.openxmlformats.org/officeDocument/2006/relationships/ctrlProp" Target="../ctrlProps/ctrlProp840.xml"/><Relationship Id="rId1058" Type="http://schemas.openxmlformats.org/officeDocument/2006/relationships/ctrlProp" Target="../ctrlProps/ctrlProp1056.xml"/><Relationship Id="rId1265" Type="http://schemas.openxmlformats.org/officeDocument/2006/relationships/ctrlProp" Target="../ctrlProps/ctrlProp1263.xml"/><Relationship Id="rId1472" Type="http://schemas.openxmlformats.org/officeDocument/2006/relationships/ctrlProp" Target="../ctrlProps/ctrlProp1470.xml"/><Relationship Id="rId274" Type="http://schemas.openxmlformats.org/officeDocument/2006/relationships/ctrlProp" Target="../ctrlProps/ctrlProp272.xml"/><Relationship Id="rId481" Type="http://schemas.openxmlformats.org/officeDocument/2006/relationships/ctrlProp" Target="../ctrlProps/ctrlProp479.xml"/><Relationship Id="rId702" Type="http://schemas.openxmlformats.org/officeDocument/2006/relationships/ctrlProp" Target="../ctrlProps/ctrlProp700.xml"/><Relationship Id="rId1125" Type="http://schemas.openxmlformats.org/officeDocument/2006/relationships/ctrlProp" Target="../ctrlProps/ctrlProp1123.xml"/><Relationship Id="rId1332" Type="http://schemas.openxmlformats.org/officeDocument/2006/relationships/ctrlProp" Target="../ctrlProps/ctrlProp1330.xml"/><Relationship Id="rId69" Type="http://schemas.openxmlformats.org/officeDocument/2006/relationships/ctrlProp" Target="../ctrlProps/ctrlProp67.xml"/><Relationship Id="rId134" Type="http://schemas.openxmlformats.org/officeDocument/2006/relationships/ctrlProp" Target="../ctrlProps/ctrlProp132.xml"/><Relationship Id="rId579" Type="http://schemas.openxmlformats.org/officeDocument/2006/relationships/ctrlProp" Target="../ctrlProps/ctrlProp577.xml"/><Relationship Id="rId786" Type="http://schemas.openxmlformats.org/officeDocument/2006/relationships/ctrlProp" Target="../ctrlProps/ctrlProp784.xml"/><Relationship Id="rId993" Type="http://schemas.openxmlformats.org/officeDocument/2006/relationships/ctrlProp" Target="../ctrlProps/ctrlProp991.xml"/><Relationship Id="rId341" Type="http://schemas.openxmlformats.org/officeDocument/2006/relationships/ctrlProp" Target="../ctrlProps/ctrlProp339.xml"/><Relationship Id="rId439" Type="http://schemas.openxmlformats.org/officeDocument/2006/relationships/ctrlProp" Target="../ctrlProps/ctrlProp437.xml"/><Relationship Id="rId646" Type="http://schemas.openxmlformats.org/officeDocument/2006/relationships/ctrlProp" Target="../ctrlProps/ctrlProp644.xml"/><Relationship Id="rId1069" Type="http://schemas.openxmlformats.org/officeDocument/2006/relationships/ctrlProp" Target="../ctrlProps/ctrlProp1067.xml"/><Relationship Id="rId1276" Type="http://schemas.openxmlformats.org/officeDocument/2006/relationships/ctrlProp" Target="../ctrlProps/ctrlProp1274.xml"/><Relationship Id="rId1483" Type="http://schemas.openxmlformats.org/officeDocument/2006/relationships/ctrlProp" Target="../ctrlProps/ctrlProp1481.xml"/><Relationship Id="rId201" Type="http://schemas.openxmlformats.org/officeDocument/2006/relationships/ctrlProp" Target="../ctrlProps/ctrlProp199.xml"/><Relationship Id="rId285" Type="http://schemas.openxmlformats.org/officeDocument/2006/relationships/ctrlProp" Target="../ctrlProps/ctrlProp283.xml"/><Relationship Id="rId506" Type="http://schemas.openxmlformats.org/officeDocument/2006/relationships/ctrlProp" Target="../ctrlProps/ctrlProp504.xml"/><Relationship Id="rId853" Type="http://schemas.openxmlformats.org/officeDocument/2006/relationships/ctrlProp" Target="../ctrlProps/ctrlProp851.xml"/><Relationship Id="rId1136" Type="http://schemas.openxmlformats.org/officeDocument/2006/relationships/ctrlProp" Target="../ctrlProps/ctrlProp1134.xml"/><Relationship Id="rId492" Type="http://schemas.openxmlformats.org/officeDocument/2006/relationships/ctrlProp" Target="../ctrlProps/ctrlProp490.xml"/><Relationship Id="rId713" Type="http://schemas.openxmlformats.org/officeDocument/2006/relationships/ctrlProp" Target="../ctrlProps/ctrlProp711.xml"/><Relationship Id="rId797" Type="http://schemas.openxmlformats.org/officeDocument/2006/relationships/ctrlProp" Target="../ctrlProps/ctrlProp795.xml"/><Relationship Id="rId920" Type="http://schemas.openxmlformats.org/officeDocument/2006/relationships/ctrlProp" Target="../ctrlProps/ctrlProp918.xml"/><Relationship Id="rId1343" Type="http://schemas.openxmlformats.org/officeDocument/2006/relationships/ctrlProp" Target="../ctrlProps/ctrlProp1341.xml"/><Relationship Id="rId1550" Type="http://schemas.openxmlformats.org/officeDocument/2006/relationships/ctrlProp" Target="../ctrlProps/ctrlProp1548.xml"/><Relationship Id="rId145" Type="http://schemas.openxmlformats.org/officeDocument/2006/relationships/ctrlProp" Target="../ctrlProps/ctrlProp143.xml"/><Relationship Id="rId352" Type="http://schemas.openxmlformats.org/officeDocument/2006/relationships/ctrlProp" Target="../ctrlProps/ctrlProp350.xml"/><Relationship Id="rId1203" Type="http://schemas.openxmlformats.org/officeDocument/2006/relationships/ctrlProp" Target="../ctrlProps/ctrlProp1201.xml"/><Relationship Id="rId1287" Type="http://schemas.openxmlformats.org/officeDocument/2006/relationships/ctrlProp" Target="../ctrlProps/ctrlProp1285.xml"/><Relationship Id="rId1410" Type="http://schemas.openxmlformats.org/officeDocument/2006/relationships/ctrlProp" Target="../ctrlProps/ctrlProp1408.xml"/><Relationship Id="rId1508" Type="http://schemas.openxmlformats.org/officeDocument/2006/relationships/ctrlProp" Target="../ctrlProps/ctrlProp1506.xml"/><Relationship Id="rId212" Type="http://schemas.openxmlformats.org/officeDocument/2006/relationships/ctrlProp" Target="../ctrlProps/ctrlProp210.xml"/><Relationship Id="rId657" Type="http://schemas.openxmlformats.org/officeDocument/2006/relationships/ctrlProp" Target="../ctrlProps/ctrlProp655.xml"/><Relationship Id="rId864" Type="http://schemas.openxmlformats.org/officeDocument/2006/relationships/ctrlProp" Target="../ctrlProps/ctrlProp862.xml"/><Relationship Id="rId1494" Type="http://schemas.openxmlformats.org/officeDocument/2006/relationships/ctrlProp" Target="../ctrlProps/ctrlProp1492.xml"/><Relationship Id="rId296" Type="http://schemas.openxmlformats.org/officeDocument/2006/relationships/ctrlProp" Target="../ctrlProps/ctrlProp294.xml"/><Relationship Id="rId517" Type="http://schemas.openxmlformats.org/officeDocument/2006/relationships/ctrlProp" Target="../ctrlProps/ctrlProp515.xml"/><Relationship Id="rId724" Type="http://schemas.openxmlformats.org/officeDocument/2006/relationships/ctrlProp" Target="../ctrlProps/ctrlProp722.xml"/><Relationship Id="rId931" Type="http://schemas.openxmlformats.org/officeDocument/2006/relationships/ctrlProp" Target="../ctrlProps/ctrlProp929.xml"/><Relationship Id="rId1147" Type="http://schemas.openxmlformats.org/officeDocument/2006/relationships/ctrlProp" Target="../ctrlProps/ctrlProp1145.xml"/><Relationship Id="rId1354" Type="http://schemas.openxmlformats.org/officeDocument/2006/relationships/ctrlProp" Target="../ctrlProps/ctrlProp1352.xml"/><Relationship Id="rId60" Type="http://schemas.openxmlformats.org/officeDocument/2006/relationships/ctrlProp" Target="../ctrlProps/ctrlProp58.xml"/><Relationship Id="rId156" Type="http://schemas.openxmlformats.org/officeDocument/2006/relationships/ctrlProp" Target="../ctrlProps/ctrlProp154.xml"/><Relationship Id="rId363" Type="http://schemas.openxmlformats.org/officeDocument/2006/relationships/ctrlProp" Target="../ctrlProps/ctrlProp361.xml"/><Relationship Id="rId570" Type="http://schemas.openxmlformats.org/officeDocument/2006/relationships/ctrlProp" Target="../ctrlProps/ctrlProp568.xml"/><Relationship Id="rId1007" Type="http://schemas.openxmlformats.org/officeDocument/2006/relationships/ctrlProp" Target="../ctrlProps/ctrlProp1005.xml"/><Relationship Id="rId1214" Type="http://schemas.openxmlformats.org/officeDocument/2006/relationships/ctrlProp" Target="../ctrlProps/ctrlProp1212.xml"/><Relationship Id="rId1421" Type="http://schemas.openxmlformats.org/officeDocument/2006/relationships/ctrlProp" Target="../ctrlProps/ctrlProp1419.xml"/><Relationship Id="rId223" Type="http://schemas.openxmlformats.org/officeDocument/2006/relationships/ctrlProp" Target="../ctrlProps/ctrlProp221.xml"/><Relationship Id="rId430" Type="http://schemas.openxmlformats.org/officeDocument/2006/relationships/ctrlProp" Target="../ctrlProps/ctrlProp428.xml"/><Relationship Id="rId668" Type="http://schemas.openxmlformats.org/officeDocument/2006/relationships/ctrlProp" Target="../ctrlProps/ctrlProp666.xml"/><Relationship Id="rId875" Type="http://schemas.openxmlformats.org/officeDocument/2006/relationships/ctrlProp" Target="../ctrlProps/ctrlProp873.xml"/><Relationship Id="rId1060" Type="http://schemas.openxmlformats.org/officeDocument/2006/relationships/ctrlProp" Target="../ctrlProps/ctrlProp1058.xml"/><Relationship Id="rId1298" Type="http://schemas.openxmlformats.org/officeDocument/2006/relationships/ctrlProp" Target="../ctrlProps/ctrlProp1296.xml"/><Relationship Id="rId1519" Type="http://schemas.openxmlformats.org/officeDocument/2006/relationships/ctrlProp" Target="../ctrlProps/ctrlProp1517.xml"/><Relationship Id="rId18" Type="http://schemas.openxmlformats.org/officeDocument/2006/relationships/ctrlProp" Target="../ctrlProps/ctrlProp16.xml"/><Relationship Id="rId528" Type="http://schemas.openxmlformats.org/officeDocument/2006/relationships/ctrlProp" Target="../ctrlProps/ctrlProp526.xml"/><Relationship Id="rId735" Type="http://schemas.openxmlformats.org/officeDocument/2006/relationships/ctrlProp" Target="../ctrlProps/ctrlProp733.xml"/><Relationship Id="rId942" Type="http://schemas.openxmlformats.org/officeDocument/2006/relationships/ctrlProp" Target="../ctrlProps/ctrlProp940.xml"/><Relationship Id="rId1158" Type="http://schemas.openxmlformats.org/officeDocument/2006/relationships/ctrlProp" Target="../ctrlProps/ctrlProp1156.xml"/><Relationship Id="rId1365" Type="http://schemas.openxmlformats.org/officeDocument/2006/relationships/ctrlProp" Target="../ctrlProps/ctrlProp1363.xml"/><Relationship Id="rId167" Type="http://schemas.openxmlformats.org/officeDocument/2006/relationships/ctrlProp" Target="../ctrlProps/ctrlProp165.xml"/><Relationship Id="rId374" Type="http://schemas.openxmlformats.org/officeDocument/2006/relationships/ctrlProp" Target="../ctrlProps/ctrlProp372.xml"/><Relationship Id="rId581" Type="http://schemas.openxmlformats.org/officeDocument/2006/relationships/ctrlProp" Target="../ctrlProps/ctrlProp579.xml"/><Relationship Id="rId1018" Type="http://schemas.openxmlformats.org/officeDocument/2006/relationships/ctrlProp" Target="../ctrlProps/ctrlProp1016.xml"/><Relationship Id="rId1225" Type="http://schemas.openxmlformats.org/officeDocument/2006/relationships/ctrlProp" Target="../ctrlProps/ctrlProp1223.xml"/><Relationship Id="rId1432" Type="http://schemas.openxmlformats.org/officeDocument/2006/relationships/ctrlProp" Target="../ctrlProps/ctrlProp1430.xml"/><Relationship Id="rId71" Type="http://schemas.openxmlformats.org/officeDocument/2006/relationships/ctrlProp" Target="../ctrlProps/ctrlProp69.xml"/><Relationship Id="rId234" Type="http://schemas.openxmlformats.org/officeDocument/2006/relationships/ctrlProp" Target="../ctrlProps/ctrlProp232.xml"/><Relationship Id="rId679" Type="http://schemas.openxmlformats.org/officeDocument/2006/relationships/ctrlProp" Target="../ctrlProps/ctrlProp677.xml"/><Relationship Id="rId802" Type="http://schemas.openxmlformats.org/officeDocument/2006/relationships/ctrlProp" Target="../ctrlProps/ctrlProp800.xml"/><Relationship Id="rId886" Type="http://schemas.openxmlformats.org/officeDocument/2006/relationships/ctrlProp" Target="../ctrlProps/ctrlProp884.xml"/><Relationship Id="rId2" Type="http://schemas.openxmlformats.org/officeDocument/2006/relationships/vmlDrawing" Target="../drawings/vmlDrawing1.vml"/><Relationship Id="rId29" Type="http://schemas.openxmlformats.org/officeDocument/2006/relationships/ctrlProp" Target="../ctrlProps/ctrlProp27.xml"/><Relationship Id="rId441" Type="http://schemas.openxmlformats.org/officeDocument/2006/relationships/ctrlProp" Target="../ctrlProps/ctrlProp439.xml"/><Relationship Id="rId539" Type="http://schemas.openxmlformats.org/officeDocument/2006/relationships/ctrlProp" Target="../ctrlProps/ctrlProp537.xml"/><Relationship Id="rId746" Type="http://schemas.openxmlformats.org/officeDocument/2006/relationships/ctrlProp" Target="../ctrlProps/ctrlProp744.xml"/><Relationship Id="rId1071" Type="http://schemas.openxmlformats.org/officeDocument/2006/relationships/ctrlProp" Target="../ctrlProps/ctrlProp1069.xml"/><Relationship Id="rId1169" Type="http://schemas.openxmlformats.org/officeDocument/2006/relationships/ctrlProp" Target="../ctrlProps/ctrlProp1167.xml"/><Relationship Id="rId1376" Type="http://schemas.openxmlformats.org/officeDocument/2006/relationships/ctrlProp" Target="../ctrlProps/ctrlProp1374.xml"/><Relationship Id="rId178" Type="http://schemas.openxmlformats.org/officeDocument/2006/relationships/ctrlProp" Target="../ctrlProps/ctrlProp176.xml"/><Relationship Id="rId301" Type="http://schemas.openxmlformats.org/officeDocument/2006/relationships/ctrlProp" Target="../ctrlProps/ctrlProp299.xml"/><Relationship Id="rId953" Type="http://schemas.openxmlformats.org/officeDocument/2006/relationships/ctrlProp" Target="../ctrlProps/ctrlProp951.xml"/><Relationship Id="rId1029" Type="http://schemas.openxmlformats.org/officeDocument/2006/relationships/ctrlProp" Target="../ctrlProps/ctrlProp1027.xml"/><Relationship Id="rId1236" Type="http://schemas.openxmlformats.org/officeDocument/2006/relationships/ctrlProp" Target="../ctrlProps/ctrlProp1234.xml"/><Relationship Id="rId82" Type="http://schemas.openxmlformats.org/officeDocument/2006/relationships/ctrlProp" Target="../ctrlProps/ctrlProp80.xml"/><Relationship Id="rId385" Type="http://schemas.openxmlformats.org/officeDocument/2006/relationships/ctrlProp" Target="../ctrlProps/ctrlProp383.xml"/><Relationship Id="rId592" Type="http://schemas.openxmlformats.org/officeDocument/2006/relationships/ctrlProp" Target="../ctrlProps/ctrlProp590.xml"/><Relationship Id="rId606" Type="http://schemas.openxmlformats.org/officeDocument/2006/relationships/ctrlProp" Target="../ctrlProps/ctrlProp604.xml"/><Relationship Id="rId813" Type="http://schemas.openxmlformats.org/officeDocument/2006/relationships/ctrlProp" Target="../ctrlProps/ctrlProp811.xml"/><Relationship Id="rId1443" Type="http://schemas.openxmlformats.org/officeDocument/2006/relationships/ctrlProp" Target="../ctrlProps/ctrlProp1441.xml"/><Relationship Id="rId245" Type="http://schemas.openxmlformats.org/officeDocument/2006/relationships/ctrlProp" Target="../ctrlProps/ctrlProp243.xml"/><Relationship Id="rId452" Type="http://schemas.openxmlformats.org/officeDocument/2006/relationships/ctrlProp" Target="../ctrlProps/ctrlProp450.xml"/><Relationship Id="rId897" Type="http://schemas.openxmlformats.org/officeDocument/2006/relationships/ctrlProp" Target="../ctrlProps/ctrlProp895.xml"/><Relationship Id="rId1082" Type="http://schemas.openxmlformats.org/officeDocument/2006/relationships/ctrlProp" Target="../ctrlProps/ctrlProp1080.xml"/><Relationship Id="rId1303" Type="http://schemas.openxmlformats.org/officeDocument/2006/relationships/ctrlProp" Target="../ctrlProps/ctrlProp1301.xml"/><Relationship Id="rId1510" Type="http://schemas.openxmlformats.org/officeDocument/2006/relationships/ctrlProp" Target="../ctrlProps/ctrlProp1508.xml"/><Relationship Id="rId105" Type="http://schemas.openxmlformats.org/officeDocument/2006/relationships/ctrlProp" Target="../ctrlProps/ctrlProp103.xml"/><Relationship Id="rId312" Type="http://schemas.openxmlformats.org/officeDocument/2006/relationships/ctrlProp" Target="../ctrlProps/ctrlProp310.xml"/><Relationship Id="rId757" Type="http://schemas.openxmlformats.org/officeDocument/2006/relationships/ctrlProp" Target="../ctrlProps/ctrlProp755.xml"/><Relationship Id="rId964" Type="http://schemas.openxmlformats.org/officeDocument/2006/relationships/ctrlProp" Target="../ctrlProps/ctrlProp962.xml"/><Relationship Id="rId1387" Type="http://schemas.openxmlformats.org/officeDocument/2006/relationships/ctrlProp" Target="../ctrlProps/ctrlProp1385.xml"/><Relationship Id="rId93" Type="http://schemas.openxmlformats.org/officeDocument/2006/relationships/ctrlProp" Target="../ctrlProps/ctrlProp91.xml"/><Relationship Id="rId189" Type="http://schemas.openxmlformats.org/officeDocument/2006/relationships/ctrlProp" Target="../ctrlProps/ctrlProp187.xml"/><Relationship Id="rId396" Type="http://schemas.openxmlformats.org/officeDocument/2006/relationships/ctrlProp" Target="../ctrlProps/ctrlProp394.xml"/><Relationship Id="rId617" Type="http://schemas.openxmlformats.org/officeDocument/2006/relationships/ctrlProp" Target="../ctrlProps/ctrlProp615.xml"/><Relationship Id="rId824" Type="http://schemas.openxmlformats.org/officeDocument/2006/relationships/ctrlProp" Target="../ctrlProps/ctrlProp822.xml"/><Relationship Id="rId1247" Type="http://schemas.openxmlformats.org/officeDocument/2006/relationships/ctrlProp" Target="../ctrlProps/ctrlProp1245.xml"/><Relationship Id="rId1454" Type="http://schemas.openxmlformats.org/officeDocument/2006/relationships/ctrlProp" Target="../ctrlProps/ctrlProp1452.xml"/><Relationship Id="rId256" Type="http://schemas.openxmlformats.org/officeDocument/2006/relationships/ctrlProp" Target="../ctrlProps/ctrlProp254.xml"/><Relationship Id="rId463" Type="http://schemas.openxmlformats.org/officeDocument/2006/relationships/ctrlProp" Target="../ctrlProps/ctrlProp461.xml"/><Relationship Id="rId670" Type="http://schemas.openxmlformats.org/officeDocument/2006/relationships/ctrlProp" Target="../ctrlProps/ctrlProp668.xml"/><Relationship Id="rId1093" Type="http://schemas.openxmlformats.org/officeDocument/2006/relationships/ctrlProp" Target="../ctrlProps/ctrlProp1091.xml"/><Relationship Id="rId1107" Type="http://schemas.openxmlformats.org/officeDocument/2006/relationships/ctrlProp" Target="../ctrlProps/ctrlProp1105.xml"/><Relationship Id="rId1314" Type="http://schemas.openxmlformats.org/officeDocument/2006/relationships/ctrlProp" Target="../ctrlProps/ctrlProp1312.xml"/><Relationship Id="rId1521" Type="http://schemas.openxmlformats.org/officeDocument/2006/relationships/ctrlProp" Target="../ctrlProps/ctrlProp1519.xml"/><Relationship Id="rId116" Type="http://schemas.openxmlformats.org/officeDocument/2006/relationships/ctrlProp" Target="../ctrlProps/ctrlProp114.xml"/><Relationship Id="rId323" Type="http://schemas.openxmlformats.org/officeDocument/2006/relationships/ctrlProp" Target="../ctrlProps/ctrlProp321.xml"/><Relationship Id="rId530" Type="http://schemas.openxmlformats.org/officeDocument/2006/relationships/ctrlProp" Target="../ctrlProps/ctrlProp528.xml"/><Relationship Id="rId768" Type="http://schemas.openxmlformats.org/officeDocument/2006/relationships/ctrlProp" Target="../ctrlProps/ctrlProp766.xml"/><Relationship Id="rId975" Type="http://schemas.openxmlformats.org/officeDocument/2006/relationships/ctrlProp" Target="../ctrlProps/ctrlProp973.xml"/><Relationship Id="rId1160" Type="http://schemas.openxmlformats.org/officeDocument/2006/relationships/ctrlProp" Target="../ctrlProps/ctrlProp1158.xml"/><Relationship Id="rId1398" Type="http://schemas.openxmlformats.org/officeDocument/2006/relationships/ctrlProp" Target="../ctrlProps/ctrlProp1396.xml"/><Relationship Id="rId20" Type="http://schemas.openxmlformats.org/officeDocument/2006/relationships/ctrlProp" Target="../ctrlProps/ctrlProp18.xml"/><Relationship Id="rId628" Type="http://schemas.openxmlformats.org/officeDocument/2006/relationships/ctrlProp" Target="../ctrlProps/ctrlProp626.xml"/><Relationship Id="rId835" Type="http://schemas.openxmlformats.org/officeDocument/2006/relationships/ctrlProp" Target="../ctrlProps/ctrlProp833.xml"/><Relationship Id="rId1258" Type="http://schemas.openxmlformats.org/officeDocument/2006/relationships/ctrlProp" Target="../ctrlProps/ctrlProp1256.xml"/><Relationship Id="rId1465" Type="http://schemas.openxmlformats.org/officeDocument/2006/relationships/ctrlProp" Target="../ctrlProps/ctrlProp1463.xml"/><Relationship Id="rId267" Type="http://schemas.openxmlformats.org/officeDocument/2006/relationships/ctrlProp" Target="../ctrlProps/ctrlProp265.xml"/><Relationship Id="rId474" Type="http://schemas.openxmlformats.org/officeDocument/2006/relationships/ctrlProp" Target="../ctrlProps/ctrlProp472.xml"/><Relationship Id="rId1020" Type="http://schemas.openxmlformats.org/officeDocument/2006/relationships/ctrlProp" Target="../ctrlProps/ctrlProp1018.xml"/><Relationship Id="rId1118" Type="http://schemas.openxmlformats.org/officeDocument/2006/relationships/ctrlProp" Target="../ctrlProps/ctrlProp1116.xml"/><Relationship Id="rId1325" Type="http://schemas.openxmlformats.org/officeDocument/2006/relationships/ctrlProp" Target="../ctrlProps/ctrlProp1323.xml"/><Relationship Id="rId1532" Type="http://schemas.openxmlformats.org/officeDocument/2006/relationships/ctrlProp" Target="../ctrlProps/ctrlProp1530.xml"/><Relationship Id="rId127" Type="http://schemas.openxmlformats.org/officeDocument/2006/relationships/ctrlProp" Target="../ctrlProps/ctrlProp125.xml"/><Relationship Id="rId681" Type="http://schemas.openxmlformats.org/officeDocument/2006/relationships/ctrlProp" Target="../ctrlProps/ctrlProp679.xml"/><Relationship Id="rId779" Type="http://schemas.openxmlformats.org/officeDocument/2006/relationships/ctrlProp" Target="../ctrlProps/ctrlProp777.xml"/><Relationship Id="rId902" Type="http://schemas.openxmlformats.org/officeDocument/2006/relationships/ctrlProp" Target="../ctrlProps/ctrlProp900.xml"/><Relationship Id="rId986" Type="http://schemas.openxmlformats.org/officeDocument/2006/relationships/ctrlProp" Target="../ctrlProps/ctrlProp984.xml"/><Relationship Id="rId31" Type="http://schemas.openxmlformats.org/officeDocument/2006/relationships/ctrlProp" Target="../ctrlProps/ctrlProp29.xml"/><Relationship Id="rId334" Type="http://schemas.openxmlformats.org/officeDocument/2006/relationships/ctrlProp" Target="../ctrlProps/ctrlProp332.xml"/><Relationship Id="rId541" Type="http://schemas.openxmlformats.org/officeDocument/2006/relationships/ctrlProp" Target="../ctrlProps/ctrlProp539.xml"/><Relationship Id="rId639" Type="http://schemas.openxmlformats.org/officeDocument/2006/relationships/ctrlProp" Target="../ctrlProps/ctrlProp637.xml"/><Relationship Id="rId1171" Type="http://schemas.openxmlformats.org/officeDocument/2006/relationships/ctrlProp" Target="../ctrlProps/ctrlProp1169.xml"/><Relationship Id="rId1269" Type="http://schemas.openxmlformats.org/officeDocument/2006/relationships/ctrlProp" Target="../ctrlProps/ctrlProp1267.xml"/><Relationship Id="rId1476" Type="http://schemas.openxmlformats.org/officeDocument/2006/relationships/ctrlProp" Target="../ctrlProps/ctrlProp1474.xml"/><Relationship Id="rId180" Type="http://schemas.openxmlformats.org/officeDocument/2006/relationships/ctrlProp" Target="../ctrlProps/ctrlProp178.xml"/><Relationship Id="rId278" Type="http://schemas.openxmlformats.org/officeDocument/2006/relationships/ctrlProp" Target="../ctrlProps/ctrlProp276.xml"/><Relationship Id="rId401" Type="http://schemas.openxmlformats.org/officeDocument/2006/relationships/ctrlProp" Target="../ctrlProps/ctrlProp399.xml"/><Relationship Id="rId846" Type="http://schemas.openxmlformats.org/officeDocument/2006/relationships/ctrlProp" Target="../ctrlProps/ctrlProp844.xml"/><Relationship Id="rId1031" Type="http://schemas.openxmlformats.org/officeDocument/2006/relationships/ctrlProp" Target="../ctrlProps/ctrlProp1029.xml"/><Relationship Id="rId1129" Type="http://schemas.openxmlformats.org/officeDocument/2006/relationships/ctrlProp" Target="../ctrlProps/ctrlProp1127.xml"/><Relationship Id="rId485" Type="http://schemas.openxmlformats.org/officeDocument/2006/relationships/ctrlProp" Target="../ctrlProps/ctrlProp483.xml"/><Relationship Id="rId692" Type="http://schemas.openxmlformats.org/officeDocument/2006/relationships/ctrlProp" Target="../ctrlProps/ctrlProp690.xml"/><Relationship Id="rId706" Type="http://schemas.openxmlformats.org/officeDocument/2006/relationships/ctrlProp" Target="../ctrlProps/ctrlProp704.xml"/><Relationship Id="rId913" Type="http://schemas.openxmlformats.org/officeDocument/2006/relationships/ctrlProp" Target="../ctrlProps/ctrlProp911.xml"/><Relationship Id="rId1336" Type="http://schemas.openxmlformats.org/officeDocument/2006/relationships/ctrlProp" Target="../ctrlProps/ctrlProp1334.xml"/><Relationship Id="rId1543" Type="http://schemas.openxmlformats.org/officeDocument/2006/relationships/ctrlProp" Target="../ctrlProps/ctrlProp1541.xml"/><Relationship Id="rId42" Type="http://schemas.openxmlformats.org/officeDocument/2006/relationships/ctrlProp" Target="../ctrlProps/ctrlProp40.xml"/><Relationship Id="rId138" Type="http://schemas.openxmlformats.org/officeDocument/2006/relationships/ctrlProp" Target="../ctrlProps/ctrlProp136.xml"/><Relationship Id="rId345" Type="http://schemas.openxmlformats.org/officeDocument/2006/relationships/ctrlProp" Target="../ctrlProps/ctrlProp343.xml"/><Relationship Id="rId552" Type="http://schemas.openxmlformats.org/officeDocument/2006/relationships/ctrlProp" Target="../ctrlProps/ctrlProp550.xml"/><Relationship Id="rId997" Type="http://schemas.openxmlformats.org/officeDocument/2006/relationships/ctrlProp" Target="../ctrlProps/ctrlProp995.xml"/><Relationship Id="rId1182" Type="http://schemas.openxmlformats.org/officeDocument/2006/relationships/ctrlProp" Target="../ctrlProps/ctrlProp1180.xml"/><Relationship Id="rId1403" Type="http://schemas.openxmlformats.org/officeDocument/2006/relationships/ctrlProp" Target="../ctrlProps/ctrlProp1401.xml"/><Relationship Id="rId191" Type="http://schemas.openxmlformats.org/officeDocument/2006/relationships/ctrlProp" Target="../ctrlProps/ctrlProp189.xml"/><Relationship Id="rId205" Type="http://schemas.openxmlformats.org/officeDocument/2006/relationships/ctrlProp" Target="../ctrlProps/ctrlProp203.xml"/><Relationship Id="rId412" Type="http://schemas.openxmlformats.org/officeDocument/2006/relationships/ctrlProp" Target="../ctrlProps/ctrlProp410.xml"/><Relationship Id="rId857" Type="http://schemas.openxmlformats.org/officeDocument/2006/relationships/ctrlProp" Target="../ctrlProps/ctrlProp855.xml"/><Relationship Id="rId1042" Type="http://schemas.openxmlformats.org/officeDocument/2006/relationships/ctrlProp" Target="../ctrlProps/ctrlProp1040.xml"/><Relationship Id="rId1487" Type="http://schemas.openxmlformats.org/officeDocument/2006/relationships/ctrlProp" Target="../ctrlProps/ctrlProp1485.xml"/><Relationship Id="rId289" Type="http://schemas.openxmlformats.org/officeDocument/2006/relationships/ctrlProp" Target="../ctrlProps/ctrlProp287.xml"/><Relationship Id="rId496" Type="http://schemas.openxmlformats.org/officeDocument/2006/relationships/ctrlProp" Target="../ctrlProps/ctrlProp494.xml"/><Relationship Id="rId717" Type="http://schemas.openxmlformats.org/officeDocument/2006/relationships/ctrlProp" Target="../ctrlProps/ctrlProp715.xml"/><Relationship Id="rId924" Type="http://schemas.openxmlformats.org/officeDocument/2006/relationships/ctrlProp" Target="../ctrlProps/ctrlProp922.xml"/><Relationship Id="rId1347" Type="http://schemas.openxmlformats.org/officeDocument/2006/relationships/ctrlProp" Target="../ctrlProps/ctrlProp1345.xml"/><Relationship Id="rId53" Type="http://schemas.openxmlformats.org/officeDocument/2006/relationships/ctrlProp" Target="../ctrlProps/ctrlProp51.xml"/><Relationship Id="rId149" Type="http://schemas.openxmlformats.org/officeDocument/2006/relationships/ctrlProp" Target="../ctrlProps/ctrlProp147.xml"/><Relationship Id="rId356" Type="http://schemas.openxmlformats.org/officeDocument/2006/relationships/ctrlProp" Target="../ctrlProps/ctrlProp354.xml"/><Relationship Id="rId563" Type="http://schemas.openxmlformats.org/officeDocument/2006/relationships/ctrlProp" Target="../ctrlProps/ctrlProp561.xml"/><Relationship Id="rId770" Type="http://schemas.openxmlformats.org/officeDocument/2006/relationships/ctrlProp" Target="../ctrlProps/ctrlProp768.xml"/><Relationship Id="rId1193" Type="http://schemas.openxmlformats.org/officeDocument/2006/relationships/ctrlProp" Target="../ctrlProps/ctrlProp1191.xml"/><Relationship Id="rId1207" Type="http://schemas.openxmlformats.org/officeDocument/2006/relationships/ctrlProp" Target="../ctrlProps/ctrlProp1205.xml"/><Relationship Id="rId1414" Type="http://schemas.openxmlformats.org/officeDocument/2006/relationships/ctrlProp" Target="../ctrlProps/ctrlProp1412.xml"/><Relationship Id="rId216" Type="http://schemas.openxmlformats.org/officeDocument/2006/relationships/ctrlProp" Target="../ctrlProps/ctrlProp214.xml"/><Relationship Id="rId423" Type="http://schemas.openxmlformats.org/officeDocument/2006/relationships/ctrlProp" Target="../ctrlProps/ctrlProp421.xml"/><Relationship Id="rId868" Type="http://schemas.openxmlformats.org/officeDocument/2006/relationships/ctrlProp" Target="../ctrlProps/ctrlProp866.xml"/><Relationship Id="rId1053" Type="http://schemas.openxmlformats.org/officeDocument/2006/relationships/ctrlProp" Target="../ctrlProps/ctrlProp1051.xml"/><Relationship Id="rId1260" Type="http://schemas.openxmlformats.org/officeDocument/2006/relationships/ctrlProp" Target="../ctrlProps/ctrlProp1258.xml"/><Relationship Id="rId1498" Type="http://schemas.openxmlformats.org/officeDocument/2006/relationships/ctrlProp" Target="../ctrlProps/ctrlProp1496.xml"/><Relationship Id="rId630" Type="http://schemas.openxmlformats.org/officeDocument/2006/relationships/ctrlProp" Target="../ctrlProps/ctrlProp628.xml"/><Relationship Id="rId728" Type="http://schemas.openxmlformats.org/officeDocument/2006/relationships/ctrlProp" Target="../ctrlProps/ctrlProp726.xml"/><Relationship Id="rId935" Type="http://schemas.openxmlformats.org/officeDocument/2006/relationships/ctrlProp" Target="../ctrlProps/ctrlProp933.xml"/><Relationship Id="rId1358" Type="http://schemas.openxmlformats.org/officeDocument/2006/relationships/ctrlProp" Target="../ctrlProps/ctrlProp1356.xml"/><Relationship Id="rId64" Type="http://schemas.openxmlformats.org/officeDocument/2006/relationships/ctrlProp" Target="../ctrlProps/ctrlProp62.xml"/><Relationship Id="rId367" Type="http://schemas.openxmlformats.org/officeDocument/2006/relationships/ctrlProp" Target="../ctrlProps/ctrlProp365.xml"/><Relationship Id="rId574" Type="http://schemas.openxmlformats.org/officeDocument/2006/relationships/ctrlProp" Target="../ctrlProps/ctrlProp572.xml"/><Relationship Id="rId1120" Type="http://schemas.openxmlformats.org/officeDocument/2006/relationships/ctrlProp" Target="../ctrlProps/ctrlProp1118.xml"/><Relationship Id="rId1218" Type="http://schemas.openxmlformats.org/officeDocument/2006/relationships/ctrlProp" Target="../ctrlProps/ctrlProp1216.xml"/><Relationship Id="rId1425" Type="http://schemas.openxmlformats.org/officeDocument/2006/relationships/ctrlProp" Target="../ctrlProps/ctrlProp1423.xml"/><Relationship Id="rId227" Type="http://schemas.openxmlformats.org/officeDocument/2006/relationships/ctrlProp" Target="../ctrlProps/ctrlProp225.xml"/><Relationship Id="rId781" Type="http://schemas.openxmlformats.org/officeDocument/2006/relationships/ctrlProp" Target="../ctrlProps/ctrlProp779.xml"/><Relationship Id="rId879" Type="http://schemas.openxmlformats.org/officeDocument/2006/relationships/ctrlProp" Target="../ctrlProps/ctrlProp877.xml"/><Relationship Id="rId434" Type="http://schemas.openxmlformats.org/officeDocument/2006/relationships/ctrlProp" Target="../ctrlProps/ctrlProp432.xml"/><Relationship Id="rId641" Type="http://schemas.openxmlformats.org/officeDocument/2006/relationships/ctrlProp" Target="../ctrlProps/ctrlProp639.xml"/><Relationship Id="rId739" Type="http://schemas.openxmlformats.org/officeDocument/2006/relationships/ctrlProp" Target="../ctrlProps/ctrlProp737.xml"/><Relationship Id="rId1064" Type="http://schemas.openxmlformats.org/officeDocument/2006/relationships/ctrlProp" Target="../ctrlProps/ctrlProp1062.xml"/><Relationship Id="rId1271" Type="http://schemas.openxmlformats.org/officeDocument/2006/relationships/ctrlProp" Target="../ctrlProps/ctrlProp1269.xml"/><Relationship Id="rId1369" Type="http://schemas.openxmlformats.org/officeDocument/2006/relationships/ctrlProp" Target="../ctrlProps/ctrlProp1367.xml"/><Relationship Id="rId280" Type="http://schemas.openxmlformats.org/officeDocument/2006/relationships/ctrlProp" Target="../ctrlProps/ctrlProp278.xml"/><Relationship Id="rId501" Type="http://schemas.openxmlformats.org/officeDocument/2006/relationships/ctrlProp" Target="../ctrlProps/ctrlProp499.xml"/><Relationship Id="rId946" Type="http://schemas.openxmlformats.org/officeDocument/2006/relationships/ctrlProp" Target="../ctrlProps/ctrlProp944.xml"/><Relationship Id="rId1131" Type="http://schemas.openxmlformats.org/officeDocument/2006/relationships/ctrlProp" Target="../ctrlProps/ctrlProp1129.xml"/><Relationship Id="rId1229" Type="http://schemas.openxmlformats.org/officeDocument/2006/relationships/ctrlProp" Target="../ctrlProps/ctrlProp1227.xml"/><Relationship Id="rId75" Type="http://schemas.openxmlformats.org/officeDocument/2006/relationships/ctrlProp" Target="../ctrlProps/ctrlProp73.xml"/><Relationship Id="rId140" Type="http://schemas.openxmlformats.org/officeDocument/2006/relationships/ctrlProp" Target="../ctrlProps/ctrlProp138.xml"/><Relationship Id="rId378" Type="http://schemas.openxmlformats.org/officeDocument/2006/relationships/ctrlProp" Target="../ctrlProps/ctrlProp376.xml"/><Relationship Id="rId585" Type="http://schemas.openxmlformats.org/officeDocument/2006/relationships/ctrlProp" Target="../ctrlProps/ctrlProp583.xml"/><Relationship Id="rId792" Type="http://schemas.openxmlformats.org/officeDocument/2006/relationships/ctrlProp" Target="../ctrlProps/ctrlProp790.xml"/><Relationship Id="rId806" Type="http://schemas.openxmlformats.org/officeDocument/2006/relationships/ctrlProp" Target="../ctrlProps/ctrlProp804.xml"/><Relationship Id="rId1436" Type="http://schemas.openxmlformats.org/officeDocument/2006/relationships/ctrlProp" Target="../ctrlProps/ctrlProp1434.xml"/><Relationship Id="rId6" Type="http://schemas.openxmlformats.org/officeDocument/2006/relationships/ctrlProp" Target="../ctrlProps/ctrlProp4.xml"/><Relationship Id="rId238" Type="http://schemas.openxmlformats.org/officeDocument/2006/relationships/ctrlProp" Target="../ctrlProps/ctrlProp236.xml"/><Relationship Id="rId445" Type="http://schemas.openxmlformats.org/officeDocument/2006/relationships/ctrlProp" Target="../ctrlProps/ctrlProp443.xml"/><Relationship Id="rId652" Type="http://schemas.openxmlformats.org/officeDocument/2006/relationships/ctrlProp" Target="../ctrlProps/ctrlProp650.xml"/><Relationship Id="rId1075" Type="http://schemas.openxmlformats.org/officeDocument/2006/relationships/ctrlProp" Target="../ctrlProps/ctrlProp1073.xml"/><Relationship Id="rId1282" Type="http://schemas.openxmlformats.org/officeDocument/2006/relationships/ctrlProp" Target="../ctrlProps/ctrlProp1280.xml"/><Relationship Id="rId1503" Type="http://schemas.openxmlformats.org/officeDocument/2006/relationships/ctrlProp" Target="../ctrlProps/ctrlProp1501.xml"/><Relationship Id="rId291" Type="http://schemas.openxmlformats.org/officeDocument/2006/relationships/ctrlProp" Target="../ctrlProps/ctrlProp289.xml"/><Relationship Id="rId305" Type="http://schemas.openxmlformats.org/officeDocument/2006/relationships/ctrlProp" Target="../ctrlProps/ctrlProp303.xml"/><Relationship Id="rId512" Type="http://schemas.openxmlformats.org/officeDocument/2006/relationships/ctrlProp" Target="../ctrlProps/ctrlProp510.xml"/><Relationship Id="rId957" Type="http://schemas.openxmlformats.org/officeDocument/2006/relationships/ctrlProp" Target="../ctrlProps/ctrlProp955.xml"/><Relationship Id="rId1142" Type="http://schemas.openxmlformats.org/officeDocument/2006/relationships/ctrlProp" Target="../ctrlProps/ctrlProp1140.xml"/><Relationship Id="rId86" Type="http://schemas.openxmlformats.org/officeDocument/2006/relationships/ctrlProp" Target="../ctrlProps/ctrlProp84.xml"/><Relationship Id="rId151" Type="http://schemas.openxmlformats.org/officeDocument/2006/relationships/ctrlProp" Target="../ctrlProps/ctrlProp149.xml"/><Relationship Id="rId389" Type="http://schemas.openxmlformats.org/officeDocument/2006/relationships/ctrlProp" Target="../ctrlProps/ctrlProp387.xml"/><Relationship Id="rId596" Type="http://schemas.openxmlformats.org/officeDocument/2006/relationships/ctrlProp" Target="../ctrlProps/ctrlProp594.xml"/><Relationship Id="rId817" Type="http://schemas.openxmlformats.org/officeDocument/2006/relationships/ctrlProp" Target="../ctrlProps/ctrlProp815.xml"/><Relationship Id="rId1002" Type="http://schemas.openxmlformats.org/officeDocument/2006/relationships/ctrlProp" Target="../ctrlProps/ctrlProp1000.xml"/><Relationship Id="rId1447" Type="http://schemas.openxmlformats.org/officeDocument/2006/relationships/ctrlProp" Target="../ctrlProps/ctrlProp1445.xml"/><Relationship Id="rId249" Type="http://schemas.openxmlformats.org/officeDocument/2006/relationships/ctrlProp" Target="../ctrlProps/ctrlProp247.xml"/><Relationship Id="rId456" Type="http://schemas.openxmlformats.org/officeDocument/2006/relationships/ctrlProp" Target="../ctrlProps/ctrlProp454.xml"/><Relationship Id="rId663" Type="http://schemas.openxmlformats.org/officeDocument/2006/relationships/ctrlProp" Target="../ctrlProps/ctrlProp661.xml"/><Relationship Id="rId870" Type="http://schemas.openxmlformats.org/officeDocument/2006/relationships/ctrlProp" Target="../ctrlProps/ctrlProp868.xml"/><Relationship Id="rId1086" Type="http://schemas.openxmlformats.org/officeDocument/2006/relationships/ctrlProp" Target="../ctrlProps/ctrlProp1084.xml"/><Relationship Id="rId1293" Type="http://schemas.openxmlformats.org/officeDocument/2006/relationships/ctrlProp" Target="../ctrlProps/ctrlProp1291.xml"/><Relationship Id="rId1307" Type="http://schemas.openxmlformats.org/officeDocument/2006/relationships/ctrlProp" Target="../ctrlProps/ctrlProp1305.xml"/><Relationship Id="rId1514" Type="http://schemas.openxmlformats.org/officeDocument/2006/relationships/ctrlProp" Target="../ctrlProps/ctrlProp1512.xml"/><Relationship Id="rId13" Type="http://schemas.openxmlformats.org/officeDocument/2006/relationships/ctrlProp" Target="../ctrlProps/ctrlProp11.xml"/><Relationship Id="rId109" Type="http://schemas.openxmlformats.org/officeDocument/2006/relationships/ctrlProp" Target="../ctrlProps/ctrlProp107.xml"/><Relationship Id="rId316" Type="http://schemas.openxmlformats.org/officeDocument/2006/relationships/ctrlProp" Target="../ctrlProps/ctrlProp314.xml"/><Relationship Id="rId523" Type="http://schemas.openxmlformats.org/officeDocument/2006/relationships/ctrlProp" Target="../ctrlProps/ctrlProp521.xml"/><Relationship Id="rId968" Type="http://schemas.openxmlformats.org/officeDocument/2006/relationships/ctrlProp" Target="../ctrlProps/ctrlProp966.xml"/><Relationship Id="rId1153" Type="http://schemas.openxmlformats.org/officeDocument/2006/relationships/ctrlProp" Target="../ctrlProps/ctrlProp1151.xml"/><Relationship Id="rId97" Type="http://schemas.openxmlformats.org/officeDocument/2006/relationships/ctrlProp" Target="../ctrlProps/ctrlProp95.xml"/><Relationship Id="rId730" Type="http://schemas.openxmlformats.org/officeDocument/2006/relationships/ctrlProp" Target="../ctrlProps/ctrlProp728.xml"/><Relationship Id="rId828" Type="http://schemas.openxmlformats.org/officeDocument/2006/relationships/ctrlProp" Target="../ctrlProps/ctrlProp826.xml"/><Relationship Id="rId1013" Type="http://schemas.openxmlformats.org/officeDocument/2006/relationships/ctrlProp" Target="../ctrlProps/ctrlProp1011.xml"/><Relationship Id="rId1360" Type="http://schemas.openxmlformats.org/officeDocument/2006/relationships/ctrlProp" Target="../ctrlProps/ctrlProp1358.xml"/><Relationship Id="rId1458" Type="http://schemas.openxmlformats.org/officeDocument/2006/relationships/ctrlProp" Target="../ctrlProps/ctrlProp1456.xml"/><Relationship Id="rId162" Type="http://schemas.openxmlformats.org/officeDocument/2006/relationships/ctrlProp" Target="../ctrlProps/ctrlProp160.xml"/><Relationship Id="rId467" Type="http://schemas.openxmlformats.org/officeDocument/2006/relationships/ctrlProp" Target="../ctrlProps/ctrlProp465.xml"/><Relationship Id="rId1097" Type="http://schemas.openxmlformats.org/officeDocument/2006/relationships/ctrlProp" Target="../ctrlProps/ctrlProp1095.xml"/><Relationship Id="rId1220" Type="http://schemas.openxmlformats.org/officeDocument/2006/relationships/ctrlProp" Target="../ctrlProps/ctrlProp1218.xml"/><Relationship Id="rId1318" Type="http://schemas.openxmlformats.org/officeDocument/2006/relationships/ctrlProp" Target="../ctrlProps/ctrlProp1316.xml"/><Relationship Id="rId1525" Type="http://schemas.openxmlformats.org/officeDocument/2006/relationships/ctrlProp" Target="../ctrlProps/ctrlProp1523.xml"/><Relationship Id="rId674" Type="http://schemas.openxmlformats.org/officeDocument/2006/relationships/ctrlProp" Target="../ctrlProps/ctrlProp672.xml"/><Relationship Id="rId881" Type="http://schemas.openxmlformats.org/officeDocument/2006/relationships/ctrlProp" Target="../ctrlProps/ctrlProp879.xml"/><Relationship Id="rId979" Type="http://schemas.openxmlformats.org/officeDocument/2006/relationships/ctrlProp" Target="../ctrlProps/ctrlProp977.xml"/><Relationship Id="rId24" Type="http://schemas.openxmlformats.org/officeDocument/2006/relationships/ctrlProp" Target="../ctrlProps/ctrlProp22.xml"/><Relationship Id="rId327" Type="http://schemas.openxmlformats.org/officeDocument/2006/relationships/ctrlProp" Target="../ctrlProps/ctrlProp325.xml"/><Relationship Id="rId534" Type="http://schemas.openxmlformats.org/officeDocument/2006/relationships/ctrlProp" Target="../ctrlProps/ctrlProp532.xml"/><Relationship Id="rId741" Type="http://schemas.openxmlformats.org/officeDocument/2006/relationships/ctrlProp" Target="../ctrlProps/ctrlProp739.xml"/><Relationship Id="rId839" Type="http://schemas.openxmlformats.org/officeDocument/2006/relationships/ctrlProp" Target="../ctrlProps/ctrlProp837.xml"/><Relationship Id="rId1164" Type="http://schemas.openxmlformats.org/officeDocument/2006/relationships/ctrlProp" Target="../ctrlProps/ctrlProp1162.xml"/><Relationship Id="rId1371" Type="http://schemas.openxmlformats.org/officeDocument/2006/relationships/ctrlProp" Target="../ctrlProps/ctrlProp1369.xml"/><Relationship Id="rId1469" Type="http://schemas.openxmlformats.org/officeDocument/2006/relationships/ctrlProp" Target="../ctrlProps/ctrlProp1467.xml"/><Relationship Id="rId173" Type="http://schemas.openxmlformats.org/officeDocument/2006/relationships/ctrlProp" Target="../ctrlProps/ctrlProp171.xml"/><Relationship Id="rId380" Type="http://schemas.openxmlformats.org/officeDocument/2006/relationships/ctrlProp" Target="../ctrlProps/ctrlProp378.xml"/><Relationship Id="rId601" Type="http://schemas.openxmlformats.org/officeDocument/2006/relationships/ctrlProp" Target="../ctrlProps/ctrlProp599.xml"/><Relationship Id="rId1024" Type="http://schemas.openxmlformats.org/officeDocument/2006/relationships/ctrlProp" Target="../ctrlProps/ctrlProp1022.xml"/><Relationship Id="rId1231" Type="http://schemas.openxmlformats.org/officeDocument/2006/relationships/ctrlProp" Target="../ctrlProps/ctrlProp1229.xml"/><Relationship Id="rId240" Type="http://schemas.openxmlformats.org/officeDocument/2006/relationships/ctrlProp" Target="../ctrlProps/ctrlProp238.xml"/><Relationship Id="rId478" Type="http://schemas.openxmlformats.org/officeDocument/2006/relationships/ctrlProp" Target="../ctrlProps/ctrlProp476.xml"/><Relationship Id="rId685" Type="http://schemas.openxmlformats.org/officeDocument/2006/relationships/ctrlProp" Target="../ctrlProps/ctrlProp683.xml"/><Relationship Id="rId892" Type="http://schemas.openxmlformats.org/officeDocument/2006/relationships/ctrlProp" Target="../ctrlProps/ctrlProp890.xml"/><Relationship Id="rId906" Type="http://schemas.openxmlformats.org/officeDocument/2006/relationships/ctrlProp" Target="../ctrlProps/ctrlProp904.xml"/><Relationship Id="rId1329" Type="http://schemas.openxmlformats.org/officeDocument/2006/relationships/ctrlProp" Target="../ctrlProps/ctrlProp1327.xml"/><Relationship Id="rId1536" Type="http://schemas.openxmlformats.org/officeDocument/2006/relationships/ctrlProp" Target="../ctrlProps/ctrlProp1534.xml"/><Relationship Id="rId35" Type="http://schemas.openxmlformats.org/officeDocument/2006/relationships/ctrlProp" Target="../ctrlProps/ctrlProp33.xml"/><Relationship Id="rId100" Type="http://schemas.openxmlformats.org/officeDocument/2006/relationships/ctrlProp" Target="../ctrlProps/ctrlProp98.xml"/><Relationship Id="rId338" Type="http://schemas.openxmlformats.org/officeDocument/2006/relationships/ctrlProp" Target="../ctrlProps/ctrlProp336.xml"/><Relationship Id="rId545" Type="http://schemas.openxmlformats.org/officeDocument/2006/relationships/ctrlProp" Target="../ctrlProps/ctrlProp543.xml"/><Relationship Id="rId752" Type="http://schemas.openxmlformats.org/officeDocument/2006/relationships/ctrlProp" Target="../ctrlProps/ctrlProp750.xml"/><Relationship Id="rId1175" Type="http://schemas.openxmlformats.org/officeDocument/2006/relationships/ctrlProp" Target="../ctrlProps/ctrlProp1173.xml"/><Relationship Id="rId1382" Type="http://schemas.openxmlformats.org/officeDocument/2006/relationships/ctrlProp" Target="../ctrlProps/ctrlProp1380.xml"/><Relationship Id="rId184" Type="http://schemas.openxmlformats.org/officeDocument/2006/relationships/ctrlProp" Target="../ctrlProps/ctrlProp182.xml"/><Relationship Id="rId391" Type="http://schemas.openxmlformats.org/officeDocument/2006/relationships/ctrlProp" Target="../ctrlProps/ctrlProp389.xml"/><Relationship Id="rId405" Type="http://schemas.openxmlformats.org/officeDocument/2006/relationships/ctrlProp" Target="../ctrlProps/ctrlProp403.xml"/><Relationship Id="rId612" Type="http://schemas.openxmlformats.org/officeDocument/2006/relationships/ctrlProp" Target="../ctrlProps/ctrlProp610.xml"/><Relationship Id="rId1035" Type="http://schemas.openxmlformats.org/officeDocument/2006/relationships/ctrlProp" Target="../ctrlProps/ctrlProp1033.xml"/><Relationship Id="rId1242" Type="http://schemas.openxmlformats.org/officeDocument/2006/relationships/ctrlProp" Target="../ctrlProps/ctrlProp1240.xml"/><Relationship Id="rId251" Type="http://schemas.openxmlformats.org/officeDocument/2006/relationships/ctrlProp" Target="../ctrlProps/ctrlProp249.xml"/><Relationship Id="rId489" Type="http://schemas.openxmlformats.org/officeDocument/2006/relationships/ctrlProp" Target="../ctrlProps/ctrlProp487.xml"/><Relationship Id="rId696" Type="http://schemas.openxmlformats.org/officeDocument/2006/relationships/ctrlProp" Target="../ctrlProps/ctrlProp694.xml"/><Relationship Id="rId917" Type="http://schemas.openxmlformats.org/officeDocument/2006/relationships/ctrlProp" Target="../ctrlProps/ctrlProp915.xml"/><Relationship Id="rId1102" Type="http://schemas.openxmlformats.org/officeDocument/2006/relationships/ctrlProp" Target="../ctrlProps/ctrlProp1100.xml"/><Relationship Id="rId1547" Type="http://schemas.openxmlformats.org/officeDocument/2006/relationships/ctrlProp" Target="../ctrlProps/ctrlProp1545.xml"/><Relationship Id="rId46" Type="http://schemas.openxmlformats.org/officeDocument/2006/relationships/ctrlProp" Target="../ctrlProps/ctrlProp44.xml"/><Relationship Id="rId349" Type="http://schemas.openxmlformats.org/officeDocument/2006/relationships/ctrlProp" Target="../ctrlProps/ctrlProp347.xml"/><Relationship Id="rId556" Type="http://schemas.openxmlformats.org/officeDocument/2006/relationships/ctrlProp" Target="../ctrlProps/ctrlProp554.xml"/><Relationship Id="rId763" Type="http://schemas.openxmlformats.org/officeDocument/2006/relationships/ctrlProp" Target="../ctrlProps/ctrlProp761.xml"/><Relationship Id="rId1186" Type="http://schemas.openxmlformats.org/officeDocument/2006/relationships/ctrlProp" Target="../ctrlProps/ctrlProp1184.xml"/><Relationship Id="rId1393" Type="http://schemas.openxmlformats.org/officeDocument/2006/relationships/ctrlProp" Target="../ctrlProps/ctrlProp1391.xml"/><Relationship Id="rId1407" Type="http://schemas.openxmlformats.org/officeDocument/2006/relationships/ctrlProp" Target="../ctrlProps/ctrlProp1405.xml"/><Relationship Id="rId111" Type="http://schemas.openxmlformats.org/officeDocument/2006/relationships/ctrlProp" Target="../ctrlProps/ctrlProp109.xml"/><Relationship Id="rId195" Type="http://schemas.openxmlformats.org/officeDocument/2006/relationships/ctrlProp" Target="../ctrlProps/ctrlProp193.xml"/><Relationship Id="rId209" Type="http://schemas.openxmlformats.org/officeDocument/2006/relationships/ctrlProp" Target="../ctrlProps/ctrlProp207.xml"/><Relationship Id="rId416" Type="http://schemas.openxmlformats.org/officeDocument/2006/relationships/ctrlProp" Target="../ctrlProps/ctrlProp414.xml"/><Relationship Id="rId970" Type="http://schemas.openxmlformats.org/officeDocument/2006/relationships/ctrlProp" Target="../ctrlProps/ctrlProp968.xml"/><Relationship Id="rId1046" Type="http://schemas.openxmlformats.org/officeDocument/2006/relationships/ctrlProp" Target="../ctrlProps/ctrlProp1044.xml"/><Relationship Id="rId1253" Type="http://schemas.openxmlformats.org/officeDocument/2006/relationships/ctrlProp" Target="../ctrlProps/ctrlProp1251.xml"/><Relationship Id="rId623" Type="http://schemas.openxmlformats.org/officeDocument/2006/relationships/ctrlProp" Target="../ctrlProps/ctrlProp621.xml"/><Relationship Id="rId830" Type="http://schemas.openxmlformats.org/officeDocument/2006/relationships/ctrlProp" Target="../ctrlProps/ctrlProp828.xml"/><Relationship Id="rId928" Type="http://schemas.openxmlformats.org/officeDocument/2006/relationships/ctrlProp" Target="../ctrlProps/ctrlProp926.xml"/><Relationship Id="rId1460" Type="http://schemas.openxmlformats.org/officeDocument/2006/relationships/ctrlProp" Target="../ctrlProps/ctrlProp1458.xml"/><Relationship Id="rId57" Type="http://schemas.openxmlformats.org/officeDocument/2006/relationships/ctrlProp" Target="../ctrlProps/ctrlProp55.xml"/><Relationship Id="rId262" Type="http://schemas.openxmlformats.org/officeDocument/2006/relationships/ctrlProp" Target="../ctrlProps/ctrlProp260.xml"/><Relationship Id="rId567" Type="http://schemas.openxmlformats.org/officeDocument/2006/relationships/ctrlProp" Target="../ctrlProps/ctrlProp565.xml"/><Relationship Id="rId1113" Type="http://schemas.openxmlformats.org/officeDocument/2006/relationships/ctrlProp" Target="../ctrlProps/ctrlProp1111.xml"/><Relationship Id="rId1197" Type="http://schemas.openxmlformats.org/officeDocument/2006/relationships/ctrlProp" Target="../ctrlProps/ctrlProp1195.xml"/><Relationship Id="rId1320" Type="http://schemas.openxmlformats.org/officeDocument/2006/relationships/ctrlProp" Target="../ctrlProps/ctrlProp1318.xml"/><Relationship Id="rId1418" Type="http://schemas.openxmlformats.org/officeDocument/2006/relationships/ctrlProp" Target="../ctrlProps/ctrlProp1416.xml"/><Relationship Id="rId122" Type="http://schemas.openxmlformats.org/officeDocument/2006/relationships/ctrlProp" Target="../ctrlProps/ctrlProp120.xml"/><Relationship Id="rId774" Type="http://schemas.openxmlformats.org/officeDocument/2006/relationships/ctrlProp" Target="../ctrlProps/ctrlProp772.xml"/><Relationship Id="rId981" Type="http://schemas.openxmlformats.org/officeDocument/2006/relationships/ctrlProp" Target="../ctrlProps/ctrlProp979.xml"/><Relationship Id="rId1057" Type="http://schemas.openxmlformats.org/officeDocument/2006/relationships/ctrlProp" Target="../ctrlProps/ctrlProp1055.xml"/><Relationship Id="rId427" Type="http://schemas.openxmlformats.org/officeDocument/2006/relationships/ctrlProp" Target="../ctrlProps/ctrlProp425.xml"/><Relationship Id="rId634" Type="http://schemas.openxmlformats.org/officeDocument/2006/relationships/ctrlProp" Target="../ctrlProps/ctrlProp632.xml"/><Relationship Id="rId841" Type="http://schemas.openxmlformats.org/officeDocument/2006/relationships/ctrlProp" Target="../ctrlProps/ctrlProp839.xml"/><Relationship Id="rId1264" Type="http://schemas.openxmlformats.org/officeDocument/2006/relationships/ctrlProp" Target="../ctrlProps/ctrlProp1262.xml"/><Relationship Id="rId1471" Type="http://schemas.openxmlformats.org/officeDocument/2006/relationships/ctrlProp" Target="../ctrlProps/ctrlProp1469.xml"/><Relationship Id="rId273" Type="http://schemas.openxmlformats.org/officeDocument/2006/relationships/ctrlProp" Target="../ctrlProps/ctrlProp271.xml"/><Relationship Id="rId480" Type="http://schemas.openxmlformats.org/officeDocument/2006/relationships/ctrlProp" Target="../ctrlProps/ctrlProp478.xml"/><Relationship Id="rId701" Type="http://schemas.openxmlformats.org/officeDocument/2006/relationships/ctrlProp" Target="../ctrlProps/ctrlProp699.xml"/><Relationship Id="rId939" Type="http://schemas.openxmlformats.org/officeDocument/2006/relationships/ctrlProp" Target="../ctrlProps/ctrlProp937.xml"/><Relationship Id="rId1124" Type="http://schemas.openxmlformats.org/officeDocument/2006/relationships/ctrlProp" Target="../ctrlProps/ctrlProp1122.xml"/><Relationship Id="rId1331" Type="http://schemas.openxmlformats.org/officeDocument/2006/relationships/ctrlProp" Target="../ctrlProps/ctrlProp1329.xml"/><Relationship Id="rId68" Type="http://schemas.openxmlformats.org/officeDocument/2006/relationships/ctrlProp" Target="../ctrlProps/ctrlProp66.xml"/><Relationship Id="rId133" Type="http://schemas.openxmlformats.org/officeDocument/2006/relationships/ctrlProp" Target="../ctrlProps/ctrlProp131.xml"/><Relationship Id="rId340" Type="http://schemas.openxmlformats.org/officeDocument/2006/relationships/ctrlProp" Target="../ctrlProps/ctrlProp338.xml"/><Relationship Id="rId578" Type="http://schemas.openxmlformats.org/officeDocument/2006/relationships/ctrlProp" Target="../ctrlProps/ctrlProp576.xml"/><Relationship Id="rId785" Type="http://schemas.openxmlformats.org/officeDocument/2006/relationships/ctrlProp" Target="../ctrlProps/ctrlProp783.xml"/><Relationship Id="rId992" Type="http://schemas.openxmlformats.org/officeDocument/2006/relationships/ctrlProp" Target="../ctrlProps/ctrlProp990.xml"/><Relationship Id="rId1429" Type="http://schemas.openxmlformats.org/officeDocument/2006/relationships/ctrlProp" Target="../ctrlProps/ctrlProp1427.xml"/><Relationship Id="rId200" Type="http://schemas.openxmlformats.org/officeDocument/2006/relationships/ctrlProp" Target="../ctrlProps/ctrlProp198.xml"/><Relationship Id="rId438" Type="http://schemas.openxmlformats.org/officeDocument/2006/relationships/ctrlProp" Target="../ctrlProps/ctrlProp436.xml"/><Relationship Id="rId645" Type="http://schemas.openxmlformats.org/officeDocument/2006/relationships/ctrlProp" Target="../ctrlProps/ctrlProp643.xml"/><Relationship Id="rId852" Type="http://schemas.openxmlformats.org/officeDocument/2006/relationships/ctrlProp" Target="../ctrlProps/ctrlProp850.xml"/><Relationship Id="rId1068" Type="http://schemas.openxmlformats.org/officeDocument/2006/relationships/ctrlProp" Target="../ctrlProps/ctrlProp1066.xml"/><Relationship Id="rId1275" Type="http://schemas.openxmlformats.org/officeDocument/2006/relationships/ctrlProp" Target="../ctrlProps/ctrlProp1273.xml"/><Relationship Id="rId1482" Type="http://schemas.openxmlformats.org/officeDocument/2006/relationships/ctrlProp" Target="../ctrlProps/ctrlProp1480.xml"/><Relationship Id="rId284" Type="http://schemas.openxmlformats.org/officeDocument/2006/relationships/ctrlProp" Target="../ctrlProps/ctrlProp282.xml"/><Relationship Id="rId491" Type="http://schemas.openxmlformats.org/officeDocument/2006/relationships/ctrlProp" Target="../ctrlProps/ctrlProp489.xml"/><Relationship Id="rId505" Type="http://schemas.openxmlformats.org/officeDocument/2006/relationships/ctrlProp" Target="../ctrlProps/ctrlProp503.xml"/><Relationship Id="rId712" Type="http://schemas.openxmlformats.org/officeDocument/2006/relationships/ctrlProp" Target="../ctrlProps/ctrlProp710.xml"/><Relationship Id="rId1135" Type="http://schemas.openxmlformats.org/officeDocument/2006/relationships/ctrlProp" Target="../ctrlProps/ctrlProp1133.xml"/><Relationship Id="rId1342" Type="http://schemas.openxmlformats.org/officeDocument/2006/relationships/ctrlProp" Target="../ctrlProps/ctrlProp1340.xml"/><Relationship Id="rId79" Type="http://schemas.openxmlformats.org/officeDocument/2006/relationships/ctrlProp" Target="../ctrlProps/ctrlProp77.xml"/><Relationship Id="rId144" Type="http://schemas.openxmlformats.org/officeDocument/2006/relationships/ctrlProp" Target="../ctrlProps/ctrlProp142.xml"/><Relationship Id="rId589" Type="http://schemas.openxmlformats.org/officeDocument/2006/relationships/ctrlProp" Target="../ctrlProps/ctrlProp587.xml"/><Relationship Id="rId796" Type="http://schemas.openxmlformats.org/officeDocument/2006/relationships/ctrlProp" Target="../ctrlProps/ctrlProp794.xml"/><Relationship Id="rId1202" Type="http://schemas.openxmlformats.org/officeDocument/2006/relationships/ctrlProp" Target="../ctrlProps/ctrlProp1200.xml"/><Relationship Id="rId351" Type="http://schemas.openxmlformats.org/officeDocument/2006/relationships/ctrlProp" Target="../ctrlProps/ctrlProp349.xml"/><Relationship Id="rId449" Type="http://schemas.openxmlformats.org/officeDocument/2006/relationships/ctrlProp" Target="../ctrlProps/ctrlProp447.xml"/><Relationship Id="rId656" Type="http://schemas.openxmlformats.org/officeDocument/2006/relationships/ctrlProp" Target="../ctrlProps/ctrlProp654.xml"/><Relationship Id="rId863" Type="http://schemas.openxmlformats.org/officeDocument/2006/relationships/ctrlProp" Target="../ctrlProps/ctrlProp861.xml"/><Relationship Id="rId1079" Type="http://schemas.openxmlformats.org/officeDocument/2006/relationships/ctrlProp" Target="../ctrlProps/ctrlProp1077.xml"/><Relationship Id="rId1286" Type="http://schemas.openxmlformats.org/officeDocument/2006/relationships/ctrlProp" Target="../ctrlProps/ctrlProp1284.xml"/><Relationship Id="rId1493" Type="http://schemas.openxmlformats.org/officeDocument/2006/relationships/ctrlProp" Target="../ctrlProps/ctrlProp1491.xml"/><Relationship Id="rId1507" Type="http://schemas.openxmlformats.org/officeDocument/2006/relationships/ctrlProp" Target="../ctrlProps/ctrlProp1505.xml"/><Relationship Id="rId211" Type="http://schemas.openxmlformats.org/officeDocument/2006/relationships/ctrlProp" Target="../ctrlProps/ctrlProp209.xml"/><Relationship Id="rId295" Type="http://schemas.openxmlformats.org/officeDocument/2006/relationships/ctrlProp" Target="../ctrlProps/ctrlProp293.xml"/><Relationship Id="rId309" Type="http://schemas.openxmlformats.org/officeDocument/2006/relationships/ctrlProp" Target="../ctrlProps/ctrlProp307.xml"/><Relationship Id="rId516" Type="http://schemas.openxmlformats.org/officeDocument/2006/relationships/ctrlProp" Target="../ctrlProps/ctrlProp514.xml"/><Relationship Id="rId1146" Type="http://schemas.openxmlformats.org/officeDocument/2006/relationships/ctrlProp" Target="../ctrlProps/ctrlProp1144.xml"/><Relationship Id="rId723" Type="http://schemas.openxmlformats.org/officeDocument/2006/relationships/ctrlProp" Target="../ctrlProps/ctrlProp721.xml"/><Relationship Id="rId930" Type="http://schemas.openxmlformats.org/officeDocument/2006/relationships/ctrlProp" Target="../ctrlProps/ctrlProp928.xml"/><Relationship Id="rId1006" Type="http://schemas.openxmlformats.org/officeDocument/2006/relationships/ctrlProp" Target="../ctrlProps/ctrlProp1004.xml"/><Relationship Id="rId1353" Type="http://schemas.openxmlformats.org/officeDocument/2006/relationships/ctrlProp" Target="../ctrlProps/ctrlProp1351.xml"/><Relationship Id="rId155" Type="http://schemas.openxmlformats.org/officeDocument/2006/relationships/ctrlProp" Target="../ctrlProps/ctrlProp153.xml"/><Relationship Id="rId362" Type="http://schemas.openxmlformats.org/officeDocument/2006/relationships/ctrlProp" Target="../ctrlProps/ctrlProp360.xml"/><Relationship Id="rId1213" Type="http://schemas.openxmlformats.org/officeDocument/2006/relationships/ctrlProp" Target="../ctrlProps/ctrlProp1211.xml"/><Relationship Id="rId1297" Type="http://schemas.openxmlformats.org/officeDocument/2006/relationships/ctrlProp" Target="../ctrlProps/ctrlProp1295.xml"/><Relationship Id="rId1420" Type="http://schemas.openxmlformats.org/officeDocument/2006/relationships/ctrlProp" Target="../ctrlProps/ctrlProp1418.xml"/><Relationship Id="rId1518" Type="http://schemas.openxmlformats.org/officeDocument/2006/relationships/ctrlProp" Target="../ctrlProps/ctrlProp1516.xml"/><Relationship Id="rId222" Type="http://schemas.openxmlformats.org/officeDocument/2006/relationships/ctrlProp" Target="../ctrlProps/ctrlProp220.xml"/><Relationship Id="rId667" Type="http://schemas.openxmlformats.org/officeDocument/2006/relationships/ctrlProp" Target="../ctrlProps/ctrlProp665.xml"/><Relationship Id="rId874" Type="http://schemas.openxmlformats.org/officeDocument/2006/relationships/ctrlProp" Target="../ctrlProps/ctrlProp872.xml"/><Relationship Id="rId17" Type="http://schemas.openxmlformats.org/officeDocument/2006/relationships/ctrlProp" Target="../ctrlProps/ctrlProp15.xml"/><Relationship Id="rId527" Type="http://schemas.openxmlformats.org/officeDocument/2006/relationships/ctrlProp" Target="../ctrlProps/ctrlProp525.xml"/><Relationship Id="rId734" Type="http://schemas.openxmlformats.org/officeDocument/2006/relationships/ctrlProp" Target="../ctrlProps/ctrlProp732.xml"/><Relationship Id="rId941" Type="http://schemas.openxmlformats.org/officeDocument/2006/relationships/ctrlProp" Target="../ctrlProps/ctrlProp939.xml"/><Relationship Id="rId1157" Type="http://schemas.openxmlformats.org/officeDocument/2006/relationships/ctrlProp" Target="../ctrlProps/ctrlProp1155.xml"/><Relationship Id="rId1364" Type="http://schemas.openxmlformats.org/officeDocument/2006/relationships/ctrlProp" Target="../ctrlProps/ctrlProp1362.xml"/><Relationship Id="rId70" Type="http://schemas.openxmlformats.org/officeDocument/2006/relationships/ctrlProp" Target="../ctrlProps/ctrlProp68.xml"/><Relationship Id="rId166" Type="http://schemas.openxmlformats.org/officeDocument/2006/relationships/ctrlProp" Target="../ctrlProps/ctrlProp164.xml"/><Relationship Id="rId373" Type="http://schemas.openxmlformats.org/officeDocument/2006/relationships/ctrlProp" Target="../ctrlProps/ctrlProp371.xml"/><Relationship Id="rId580" Type="http://schemas.openxmlformats.org/officeDocument/2006/relationships/ctrlProp" Target="../ctrlProps/ctrlProp578.xml"/><Relationship Id="rId801" Type="http://schemas.openxmlformats.org/officeDocument/2006/relationships/ctrlProp" Target="../ctrlProps/ctrlProp799.xml"/><Relationship Id="rId1017" Type="http://schemas.openxmlformats.org/officeDocument/2006/relationships/ctrlProp" Target="../ctrlProps/ctrlProp1015.xml"/><Relationship Id="rId1224" Type="http://schemas.openxmlformats.org/officeDocument/2006/relationships/ctrlProp" Target="../ctrlProps/ctrlProp1222.xml"/><Relationship Id="rId1431" Type="http://schemas.openxmlformats.org/officeDocument/2006/relationships/ctrlProp" Target="../ctrlProps/ctrlProp1429.xml"/><Relationship Id="rId1" Type="http://schemas.openxmlformats.org/officeDocument/2006/relationships/drawing" Target="../drawings/drawing1.xml"/><Relationship Id="rId233" Type="http://schemas.openxmlformats.org/officeDocument/2006/relationships/ctrlProp" Target="../ctrlProps/ctrlProp231.xml"/><Relationship Id="rId440" Type="http://schemas.openxmlformats.org/officeDocument/2006/relationships/ctrlProp" Target="../ctrlProps/ctrlProp438.xml"/><Relationship Id="rId678" Type="http://schemas.openxmlformats.org/officeDocument/2006/relationships/ctrlProp" Target="../ctrlProps/ctrlProp676.xml"/><Relationship Id="rId885" Type="http://schemas.openxmlformats.org/officeDocument/2006/relationships/ctrlProp" Target="../ctrlProps/ctrlProp883.xml"/><Relationship Id="rId1070" Type="http://schemas.openxmlformats.org/officeDocument/2006/relationships/ctrlProp" Target="../ctrlProps/ctrlProp1068.xml"/><Relationship Id="rId1529" Type="http://schemas.openxmlformats.org/officeDocument/2006/relationships/ctrlProp" Target="../ctrlProps/ctrlProp1527.xml"/><Relationship Id="rId28" Type="http://schemas.openxmlformats.org/officeDocument/2006/relationships/ctrlProp" Target="../ctrlProps/ctrlProp26.xml"/><Relationship Id="rId300" Type="http://schemas.openxmlformats.org/officeDocument/2006/relationships/ctrlProp" Target="../ctrlProps/ctrlProp298.xml"/><Relationship Id="rId538" Type="http://schemas.openxmlformats.org/officeDocument/2006/relationships/ctrlProp" Target="../ctrlProps/ctrlProp536.xml"/><Relationship Id="rId745" Type="http://schemas.openxmlformats.org/officeDocument/2006/relationships/ctrlProp" Target="../ctrlProps/ctrlProp743.xml"/><Relationship Id="rId952" Type="http://schemas.openxmlformats.org/officeDocument/2006/relationships/ctrlProp" Target="../ctrlProps/ctrlProp950.xml"/><Relationship Id="rId1168" Type="http://schemas.openxmlformats.org/officeDocument/2006/relationships/ctrlProp" Target="../ctrlProps/ctrlProp1166.xml"/><Relationship Id="rId1375" Type="http://schemas.openxmlformats.org/officeDocument/2006/relationships/ctrlProp" Target="../ctrlProps/ctrlProp1373.xml"/><Relationship Id="rId81" Type="http://schemas.openxmlformats.org/officeDocument/2006/relationships/ctrlProp" Target="../ctrlProps/ctrlProp79.xml"/><Relationship Id="rId177" Type="http://schemas.openxmlformats.org/officeDocument/2006/relationships/ctrlProp" Target="../ctrlProps/ctrlProp175.xml"/><Relationship Id="rId384" Type="http://schemas.openxmlformats.org/officeDocument/2006/relationships/ctrlProp" Target="../ctrlProps/ctrlProp382.xml"/><Relationship Id="rId591" Type="http://schemas.openxmlformats.org/officeDocument/2006/relationships/ctrlProp" Target="../ctrlProps/ctrlProp589.xml"/><Relationship Id="rId605" Type="http://schemas.openxmlformats.org/officeDocument/2006/relationships/ctrlProp" Target="../ctrlProps/ctrlProp603.xml"/><Relationship Id="rId812" Type="http://schemas.openxmlformats.org/officeDocument/2006/relationships/ctrlProp" Target="../ctrlProps/ctrlProp810.xml"/><Relationship Id="rId1028" Type="http://schemas.openxmlformats.org/officeDocument/2006/relationships/ctrlProp" Target="../ctrlProps/ctrlProp1026.xml"/><Relationship Id="rId1235" Type="http://schemas.openxmlformats.org/officeDocument/2006/relationships/ctrlProp" Target="../ctrlProps/ctrlProp1233.xml"/><Relationship Id="rId1442" Type="http://schemas.openxmlformats.org/officeDocument/2006/relationships/ctrlProp" Target="../ctrlProps/ctrlProp1440.xml"/><Relationship Id="rId244" Type="http://schemas.openxmlformats.org/officeDocument/2006/relationships/ctrlProp" Target="../ctrlProps/ctrlProp242.xml"/><Relationship Id="rId689" Type="http://schemas.openxmlformats.org/officeDocument/2006/relationships/ctrlProp" Target="../ctrlProps/ctrlProp687.xml"/><Relationship Id="rId896" Type="http://schemas.openxmlformats.org/officeDocument/2006/relationships/ctrlProp" Target="../ctrlProps/ctrlProp894.xml"/><Relationship Id="rId1081" Type="http://schemas.openxmlformats.org/officeDocument/2006/relationships/ctrlProp" Target="../ctrlProps/ctrlProp1079.xml"/><Relationship Id="rId1302" Type="http://schemas.openxmlformats.org/officeDocument/2006/relationships/ctrlProp" Target="../ctrlProps/ctrlProp1300.xml"/><Relationship Id="rId39" Type="http://schemas.openxmlformats.org/officeDocument/2006/relationships/ctrlProp" Target="../ctrlProps/ctrlProp37.xml"/><Relationship Id="rId451" Type="http://schemas.openxmlformats.org/officeDocument/2006/relationships/ctrlProp" Target="../ctrlProps/ctrlProp449.xml"/><Relationship Id="rId549" Type="http://schemas.openxmlformats.org/officeDocument/2006/relationships/ctrlProp" Target="../ctrlProps/ctrlProp547.xml"/><Relationship Id="rId756" Type="http://schemas.openxmlformats.org/officeDocument/2006/relationships/ctrlProp" Target="../ctrlProps/ctrlProp754.xml"/><Relationship Id="rId1179" Type="http://schemas.openxmlformats.org/officeDocument/2006/relationships/ctrlProp" Target="../ctrlProps/ctrlProp1177.xml"/><Relationship Id="rId1386" Type="http://schemas.openxmlformats.org/officeDocument/2006/relationships/ctrlProp" Target="../ctrlProps/ctrlProp1384.xml"/><Relationship Id="rId104" Type="http://schemas.openxmlformats.org/officeDocument/2006/relationships/ctrlProp" Target="../ctrlProps/ctrlProp102.xml"/><Relationship Id="rId188" Type="http://schemas.openxmlformats.org/officeDocument/2006/relationships/ctrlProp" Target="../ctrlProps/ctrlProp186.xml"/><Relationship Id="rId311" Type="http://schemas.openxmlformats.org/officeDocument/2006/relationships/ctrlProp" Target="../ctrlProps/ctrlProp309.xml"/><Relationship Id="rId395" Type="http://schemas.openxmlformats.org/officeDocument/2006/relationships/ctrlProp" Target="../ctrlProps/ctrlProp393.xml"/><Relationship Id="rId409" Type="http://schemas.openxmlformats.org/officeDocument/2006/relationships/ctrlProp" Target="../ctrlProps/ctrlProp407.xml"/><Relationship Id="rId963" Type="http://schemas.openxmlformats.org/officeDocument/2006/relationships/ctrlProp" Target="../ctrlProps/ctrlProp961.xml"/><Relationship Id="rId1039" Type="http://schemas.openxmlformats.org/officeDocument/2006/relationships/ctrlProp" Target="../ctrlProps/ctrlProp1037.xml"/><Relationship Id="rId1246" Type="http://schemas.openxmlformats.org/officeDocument/2006/relationships/ctrlProp" Target="../ctrlProps/ctrlProp1244.xml"/><Relationship Id="rId92" Type="http://schemas.openxmlformats.org/officeDocument/2006/relationships/ctrlProp" Target="../ctrlProps/ctrlProp90.xml"/><Relationship Id="rId616" Type="http://schemas.openxmlformats.org/officeDocument/2006/relationships/ctrlProp" Target="../ctrlProps/ctrlProp614.xml"/><Relationship Id="rId823" Type="http://schemas.openxmlformats.org/officeDocument/2006/relationships/ctrlProp" Target="../ctrlProps/ctrlProp821.xml"/><Relationship Id="rId1453" Type="http://schemas.openxmlformats.org/officeDocument/2006/relationships/ctrlProp" Target="../ctrlProps/ctrlProp1451.xml"/><Relationship Id="rId255" Type="http://schemas.openxmlformats.org/officeDocument/2006/relationships/ctrlProp" Target="../ctrlProps/ctrlProp253.xml"/><Relationship Id="rId462" Type="http://schemas.openxmlformats.org/officeDocument/2006/relationships/ctrlProp" Target="../ctrlProps/ctrlProp460.xml"/><Relationship Id="rId1092" Type="http://schemas.openxmlformats.org/officeDocument/2006/relationships/ctrlProp" Target="../ctrlProps/ctrlProp1090.xml"/><Relationship Id="rId1106" Type="http://schemas.openxmlformats.org/officeDocument/2006/relationships/ctrlProp" Target="../ctrlProps/ctrlProp1104.xml"/><Relationship Id="rId1313" Type="http://schemas.openxmlformats.org/officeDocument/2006/relationships/ctrlProp" Target="../ctrlProps/ctrlProp1311.xml"/><Relationship Id="rId1397" Type="http://schemas.openxmlformats.org/officeDocument/2006/relationships/ctrlProp" Target="../ctrlProps/ctrlProp1395.xml"/><Relationship Id="rId1520" Type="http://schemas.openxmlformats.org/officeDocument/2006/relationships/ctrlProp" Target="../ctrlProps/ctrlProp1518.xml"/><Relationship Id="rId115" Type="http://schemas.openxmlformats.org/officeDocument/2006/relationships/ctrlProp" Target="../ctrlProps/ctrlProp113.xml"/><Relationship Id="rId322" Type="http://schemas.openxmlformats.org/officeDocument/2006/relationships/ctrlProp" Target="../ctrlProps/ctrlProp320.xml"/><Relationship Id="rId767" Type="http://schemas.openxmlformats.org/officeDocument/2006/relationships/ctrlProp" Target="../ctrlProps/ctrlProp765.xml"/><Relationship Id="rId974" Type="http://schemas.openxmlformats.org/officeDocument/2006/relationships/ctrlProp" Target="../ctrlProps/ctrlProp972.xml"/><Relationship Id="rId199" Type="http://schemas.openxmlformats.org/officeDocument/2006/relationships/ctrlProp" Target="../ctrlProps/ctrlProp197.xml"/><Relationship Id="rId627" Type="http://schemas.openxmlformats.org/officeDocument/2006/relationships/ctrlProp" Target="../ctrlProps/ctrlProp625.xml"/><Relationship Id="rId834" Type="http://schemas.openxmlformats.org/officeDocument/2006/relationships/ctrlProp" Target="../ctrlProps/ctrlProp832.xml"/><Relationship Id="rId1257" Type="http://schemas.openxmlformats.org/officeDocument/2006/relationships/ctrlProp" Target="../ctrlProps/ctrlProp1255.xml"/><Relationship Id="rId1464" Type="http://schemas.openxmlformats.org/officeDocument/2006/relationships/ctrlProp" Target="../ctrlProps/ctrlProp1462.xml"/><Relationship Id="rId266" Type="http://schemas.openxmlformats.org/officeDocument/2006/relationships/ctrlProp" Target="../ctrlProps/ctrlProp264.xml"/><Relationship Id="rId473" Type="http://schemas.openxmlformats.org/officeDocument/2006/relationships/ctrlProp" Target="../ctrlProps/ctrlProp471.xml"/><Relationship Id="rId680" Type="http://schemas.openxmlformats.org/officeDocument/2006/relationships/ctrlProp" Target="../ctrlProps/ctrlProp678.xml"/><Relationship Id="rId901" Type="http://schemas.openxmlformats.org/officeDocument/2006/relationships/ctrlProp" Target="../ctrlProps/ctrlProp899.xml"/><Relationship Id="rId1117" Type="http://schemas.openxmlformats.org/officeDocument/2006/relationships/ctrlProp" Target="../ctrlProps/ctrlProp1115.xml"/><Relationship Id="rId1324" Type="http://schemas.openxmlformats.org/officeDocument/2006/relationships/ctrlProp" Target="../ctrlProps/ctrlProp1322.xml"/><Relationship Id="rId1531" Type="http://schemas.openxmlformats.org/officeDocument/2006/relationships/ctrlProp" Target="../ctrlProps/ctrlProp1529.xml"/><Relationship Id="rId30" Type="http://schemas.openxmlformats.org/officeDocument/2006/relationships/ctrlProp" Target="../ctrlProps/ctrlProp28.xml"/><Relationship Id="rId126" Type="http://schemas.openxmlformats.org/officeDocument/2006/relationships/ctrlProp" Target="../ctrlProps/ctrlProp124.xml"/><Relationship Id="rId333" Type="http://schemas.openxmlformats.org/officeDocument/2006/relationships/ctrlProp" Target="../ctrlProps/ctrlProp331.xml"/><Relationship Id="rId540" Type="http://schemas.openxmlformats.org/officeDocument/2006/relationships/ctrlProp" Target="../ctrlProps/ctrlProp538.xml"/><Relationship Id="rId778" Type="http://schemas.openxmlformats.org/officeDocument/2006/relationships/ctrlProp" Target="../ctrlProps/ctrlProp776.xml"/><Relationship Id="rId985" Type="http://schemas.openxmlformats.org/officeDocument/2006/relationships/ctrlProp" Target="../ctrlProps/ctrlProp983.xml"/><Relationship Id="rId1170" Type="http://schemas.openxmlformats.org/officeDocument/2006/relationships/ctrlProp" Target="../ctrlProps/ctrlProp1168.xml"/><Relationship Id="rId638" Type="http://schemas.openxmlformats.org/officeDocument/2006/relationships/ctrlProp" Target="../ctrlProps/ctrlProp636.xml"/><Relationship Id="rId845" Type="http://schemas.openxmlformats.org/officeDocument/2006/relationships/ctrlProp" Target="../ctrlProps/ctrlProp843.xml"/><Relationship Id="rId1030" Type="http://schemas.openxmlformats.org/officeDocument/2006/relationships/ctrlProp" Target="../ctrlProps/ctrlProp1028.xml"/><Relationship Id="rId1268" Type="http://schemas.openxmlformats.org/officeDocument/2006/relationships/ctrlProp" Target="../ctrlProps/ctrlProp1266.xml"/><Relationship Id="rId1475" Type="http://schemas.openxmlformats.org/officeDocument/2006/relationships/ctrlProp" Target="../ctrlProps/ctrlProp1473.xml"/><Relationship Id="rId277" Type="http://schemas.openxmlformats.org/officeDocument/2006/relationships/ctrlProp" Target="../ctrlProps/ctrlProp275.xml"/><Relationship Id="rId400" Type="http://schemas.openxmlformats.org/officeDocument/2006/relationships/ctrlProp" Target="../ctrlProps/ctrlProp398.xml"/><Relationship Id="rId484" Type="http://schemas.openxmlformats.org/officeDocument/2006/relationships/ctrlProp" Target="../ctrlProps/ctrlProp482.xml"/><Relationship Id="rId705" Type="http://schemas.openxmlformats.org/officeDocument/2006/relationships/ctrlProp" Target="../ctrlProps/ctrlProp703.xml"/><Relationship Id="rId1128" Type="http://schemas.openxmlformats.org/officeDocument/2006/relationships/ctrlProp" Target="../ctrlProps/ctrlProp1126.xml"/><Relationship Id="rId1335" Type="http://schemas.openxmlformats.org/officeDocument/2006/relationships/ctrlProp" Target="../ctrlProps/ctrlProp1333.xml"/><Relationship Id="rId1542" Type="http://schemas.openxmlformats.org/officeDocument/2006/relationships/ctrlProp" Target="../ctrlProps/ctrlProp1540.xml"/><Relationship Id="rId137" Type="http://schemas.openxmlformats.org/officeDocument/2006/relationships/ctrlProp" Target="../ctrlProps/ctrlProp135.xml"/><Relationship Id="rId344" Type="http://schemas.openxmlformats.org/officeDocument/2006/relationships/ctrlProp" Target="../ctrlProps/ctrlProp342.xml"/><Relationship Id="rId691" Type="http://schemas.openxmlformats.org/officeDocument/2006/relationships/ctrlProp" Target="../ctrlProps/ctrlProp689.xml"/><Relationship Id="rId789" Type="http://schemas.openxmlformats.org/officeDocument/2006/relationships/ctrlProp" Target="../ctrlProps/ctrlProp787.xml"/><Relationship Id="rId912" Type="http://schemas.openxmlformats.org/officeDocument/2006/relationships/ctrlProp" Target="../ctrlProps/ctrlProp910.xml"/><Relationship Id="rId996" Type="http://schemas.openxmlformats.org/officeDocument/2006/relationships/ctrlProp" Target="../ctrlProps/ctrlProp994.xml"/><Relationship Id="rId41" Type="http://schemas.openxmlformats.org/officeDocument/2006/relationships/ctrlProp" Target="../ctrlProps/ctrlProp39.xml"/><Relationship Id="rId551" Type="http://schemas.openxmlformats.org/officeDocument/2006/relationships/ctrlProp" Target="../ctrlProps/ctrlProp549.xml"/><Relationship Id="rId649" Type="http://schemas.openxmlformats.org/officeDocument/2006/relationships/ctrlProp" Target="../ctrlProps/ctrlProp647.xml"/><Relationship Id="rId856" Type="http://schemas.openxmlformats.org/officeDocument/2006/relationships/ctrlProp" Target="../ctrlProps/ctrlProp854.xml"/><Relationship Id="rId1181" Type="http://schemas.openxmlformats.org/officeDocument/2006/relationships/ctrlProp" Target="../ctrlProps/ctrlProp1179.xml"/><Relationship Id="rId1279" Type="http://schemas.openxmlformats.org/officeDocument/2006/relationships/ctrlProp" Target="../ctrlProps/ctrlProp1277.xml"/><Relationship Id="rId1402" Type="http://schemas.openxmlformats.org/officeDocument/2006/relationships/ctrlProp" Target="../ctrlProps/ctrlProp1400.xml"/><Relationship Id="rId1486" Type="http://schemas.openxmlformats.org/officeDocument/2006/relationships/ctrlProp" Target="../ctrlProps/ctrlProp1484.xml"/><Relationship Id="rId190" Type="http://schemas.openxmlformats.org/officeDocument/2006/relationships/ctrlProp" Target="../ctrlProps/ctrlProp188.xml"/><Relationship Id="rId204" Type="http://schemas.openxmlformats.org/officeDocument/2006/relationships/ctrlProp" Target="../ctrlProps/ctrlProp202.xml"/><Relationship Id="rId288" Type="http://schemas.openxmlformats.org/officeDocument/2006/relationships/ctrlProp" Target="../ctrlProps/ctrlProp286.xml"/><Relationship Id="rId411" Type="http://schemas.openxmlformats.org/officeDocument/2006/relationships/ctrlProp" Target="../ctrlProps/ctrlProp409.xml"/><Relationship Id="rId509" Type="http://schemas.openxmlformats.org/officeDocument/2006/relationships/ctrlProp" Target="../ctrlProps/ctrlProp507.xml"/><Relationship Id="rId1041" Type="http://schemas.openxmlformats.org/officeDocument/2006/relationships/ctrlProp" Target="../ctrlProps/ctrlProp1039.xml"/><Relationship Id="rId1139" Type="http://schemas.openxmlformats.org/officeDocument/2006/relationships/ctrlProp" Target="../ctrlProps/ctrlProp1137.xml"/><Relationship Id="rId1346" Type="http://schemas.openxmlformats.org/officeDocument/2006/relationships/ctrlProp" Target="../ctrlProps/ctrlProp1344.xml"/><Relationship Id="rId495" Type="http://schemas.openxmlformats.org/officeDocument/2006/relationships/ctrlProp" Target="../ctrlProps/ctrlProp493.xml"/><Relationship Id="rId716" Type="http://schemas.openxmlformats.org/officeDocument/2006/relationships/ctrlProp" Target="../ctrlProps/ctrlProp714.xml"/><Relationship Id="rId923" Type="http://schemas.openxmlformats.org/officeDocument/2006/relationships/ctrlProp" Target="../ctrlProps/ctrlProp921.xml"/><Relationship Id="rId52" Type="http://schemas.openxmlformats.org/officeDocument/2006/relationships/ctrlProp" Target="../ctrlProps/ctrlProp50.xml"/><Relationship Id="rId148" Type="http://schemas.openxmlformats.org/officeDocument/2006/relationships/ctrlProp" Target="../ctrlProps/ctrlProp146.xml"/><Relationship Id="rId355" Type="http://schemas.openxmlformats.org/officeDocument/2006/relationships/ctrlProp" Target="../ctrlProps/ctrlProp353.xml"/><Relationship Id="rId562" Type="http://schemas.openxmlformats.org/officeDocument/2006/relationships/ctrlProp" Target="../ctrlProps/ctrlProp560.xml"/><Relationship Id="rId1192" Type="http://schemas.openxmlformats.org/officeDocument/2006/relationships/ctrlProp" Target="../ctrlProps/ctrlProp1190.xml"/><Relationship Id="rId1206" Type="http://schemas.openxmlformats.org/officeDocument/2006/relationships/ctrlProp" Target="../ctrlProps/ctrlProp1204.xml"/><Relationship Id="rId1413" Type="http://schemas.openxmlformats.org/officeDocument/2006/relationships/ctrlProp" Target="../ctrlProps/ctrlProp1411.xml"/><Relationship Id="rId215" Type="http://schemas.openxmlformats.org/officeDocument/2006/relationships/ctrlProp" Target="../ctrlProps/ctrlProp213.xml"/><Relationship Id="rId422" Type="http://schemas.openxmlformats.org/officeDocument/2006/relationships/ctrlProp" Target="../ctrlProps/ctrlProp420.xml"/><Relationship Id="rId867" Type="http://schemas.openxmlformats.org/officeDocument/2006/relationships/ctrlProp" Target="../ctrlProps/ctrlProp865.xml"/><Relationship Id="rId1052" Type="http://schemas.openxmlformats.org/officeDocument/2006/relationships/ctrlProp" Target="../ctrlProps/ctrlProp1050.xml"/><Relationship Id="rId1497" Type="http://schemas.openxmlformats.org/officeDocument/2006/relationships/ctrlProp" Target="../ctrlProps/ctrlProp1495.xml"/><Relationship Id="rId299" Type="http://schemas.openxmlformats.org/officeDocument/2006/relationships/ctrlProp" Target="../ctrlProps/ctrlProp297.xml"/><Relationship Id="rId727" Type="http://schemas.openxmlformats.org/officeDocument/2006/relationships/ctrlProp" Target="../ctrlProps/ctrlProp725.xml"/><Relationship Id="rId934" Type="http://schemas.openxmlformats.org/officeDocument/2006/relationships/ctrlProp" Target="../ctrlProps/ctrlProp932.xml"/><Relationship Id="rId1357" Type="http://schemas.openxmlformats.org/officeDocument/2006/relationships/ctrlProp" Target="../ctrlProps/ctrlProp1355.xml"/><Relationship Id="rId63" Type="http://schemas.openxmlformats.org/officeDocument/2006/relationships/ctrlProp" Target="../ctrlProps/ctrlProp61.xml"/><Relationship Id="rId159" Type="http://schemas.openxmlformats.org/officeDocument/2006/relationships/ctrlProp" Target="../ctrlProps/ctrlProp157.xml"/><Relationship Id="rId366" Type="http://schemas.openxmlformats.org/officeDocument/2006/relationships/ctrlProp" Target="../ctrlProps/ctrlProp364.xml"/><Relationship Id="rId573" Type="http://schemas.openxmlformats.org/officeDocument/2006/relationships/ctrlProp" Target="../ctrlProps/ctrlProp571.xml"/><Relationship Id="rId780" Type="http://schemas.openxmlformats.org/officeDocument/2006/relationships/ctrlProp" Target="../ctrlProps/ctrlProp778.xml"/><Relationship Id="rId1217" Type="http://schemas.openxmlformats.org/officeDocument/2006/relationships/ctrlProp" Target="../ctrlProps/ctrlProp1215.xml"/><Relationship Id="rId1424" Type="http://schemas.openxmlformats.org/officeDocument/2006/relationships/ctrlProp" Target="../ctrlProps/ctrlProp1422.xml"/><Relationship Id="rId226" Type="http://schemas.openxmlformats.org/officeDocument/2006/relationships/ctrlProp" Target="../ctrlProps/ctrlProp224.xml"/><Relationship Id="rId433" Type="http://schemas.openxmlformats.org/officeDocument/2006/relationships/ctrlProp" Target="../ctrlProps/ctrlProp431.xml"/><Relationship Id="rId878" Type="http://schemas.openxmlformats.org/officeDocument/2006/relationships/ctrlProp" Target="../ctrlProps/ctrlProp876.xml"/><Relationship Id="rId1063" Type="http://schemas.openxmlformats.org/officeDocument/2006/relationships/ctrlProp" Target="../ctrlProps/ctrlProp1061.xml"/><Relationship Id="rId1270" Type="http://schemas.openxmlformats.org/officeDocument/2006/relationships/ctrlProp" Target="../ctrlProps/ctrlProp1268.xml"/><Relationship Id="rId640" Type="http://schemas.openxmlformats.org/officeDocument/2006/relationships/ctrlProp" Target="../ctrlProps/ctrlProp638.xml"/><Relationship Id="rId738" Type="http://schemas.openxmlformats.org/officeDocument/2006/relationships/ctrlProp" Target="../ctrlProps/ctrlProp736.xml"/><Relationship Id="rId945" Type="http://schemas.openxmlformats.org/officeDocument/2006/relationships/ctrlProp" Target="../ctrlProps/ctrlProp943.xml"/><Relationship Id="rId1368" Type="http://schemas.openxmlformats.org/officeDocument/2006/relationships/ctrlProp" Target="../ctrlProps/ctrlProp1366.xml"/><Relationship Id="rId74" Type="http://schemas.openxmlformats.org/officeDocument/2006/relationships/ctrlProp" Target="../ctrlProps/ctrlProp72.xml"/><Relationship Id="rId377" Type="http://schemas.openxmlformats.org/officeDocument/2006/relationships/ctrlProp" Target="../ctrlProps/ctrlProp375.xml"/><Relationship Id="rId500" Type="http://schemas.openxmlformats.org/officeDocument/2006/relationships/ctrlProp" Target="../ctrlProps/ctrlProp498.xml"/><Relationship Id="rId584" Type="http://schemas.openxmlformats.org/officeDocument/2006/relationships/ctrlProp" Target="../ctrlProps/ctrlProp582.xml"/><Relationship Id="rId805" Type="http://schemas.openxmlformats.org/officeDocument/2006/relationships/ctrlProp" Target="../ctrlProps/ctrlProp803.xml"/><Relationship Id="rId1130" Type="http://schemas.openxmlformats.org/officeDocument/2006/relationships/ctrlProp" Target="../ctrlProps/ctrlProp1128.xml"/><Relationship Id="rId1228" Type="http://schemas.openxmlformats.org/officeDocument/2006/relationships/ctrlProp" Target="../ctrlProps/ctrlProp1226.xml"/><Relationship Id="rId1435" Type="http://schemas.openxmlformats.org/officeDocument/2006/relationships/ctrlProp" Target="../ctrlProps/ctrlProp1433.xml"/><Relationship Id="rId5" Type="http://schemas.openxmlformats.org/officeDocument/2006/relationships/ctrlProp" Target="../ctrlProps/ctrlProp3.xml"/><Relationship Id="rId237" Type="http://schemas.openxmlformats.org/officeDocument/2006/relationships/ctrlProp" Target="../ctrlProps/ctrlProp235.xml"/><Relationship Id="rId791" Type="http://schemas.openxmlformats.org/officeDocument/2006/relationships/ctrlProp" Target="../ctrlProps/ctrlProp789.xml"/><Relationship Id="rId889" Type="http://schemas.openxmlformats.org/officeDocument/2006/relationships/ctrlProp" Target="../ctrlProps/ctrlProp887.xml"/><Relationship Id="rId1074" Type="http://schemas.openxmlformats.org/officeDocument/2006/relationships/ctrlProp" Target="../ctrlProps/ctrlProp1072.xml"/><Relationship Id="rId444" Type="http://schemas.openxmlformats.org/officeDocument/2006/relationships/ctrlProp" Target="../ctrlProps/ctrlProp442.xml"/><Relationship Id="rId651" Type="http://schemas.openxmlformats.org/officeDocument/2006/relationships/ctrlProp" Target="../ctrlProps/ctrlProp649.xml"/><Relationship Id="rId749" Type="http://schemas.openxmlformats.org/officeDocument/2006/relationships/ctrlProp" Target="../ctrlProps/ctrlProp747.xml"/><Relationship Id="rId1281" Type="http://schemas.openxmlformats.org/officeDocument/2006/relationships/ctrlProp" Target="../ctrlProps/ctrlProp1279.xml"/><Relationship Id="rId1379" Type="http://schemas.openxmlformats.org/officeDocument/2006/relationships/ctrlProp" Target="../ctrlProps/ctrlProp1377.xml"/><Relationship Id="rId1502" Type="http://schemas.openxmlformats.org/officeDocument/2006/relationships/ctrlProp" Target="../ctrlProps/ctrlProp1500.xml"/><Relationship Id="rId290" Type="http://schemas.openxmlformats.org/officeDocument/2006/relationships/ctrlProp" Target="../ctrlProps/ctrlProp288.xml"/><Relationship Id="rId304" Type="http://schemas.openxmlformats.org/officeDocument/2006/relationships/ctrlProp" Target="../ctrlProps/ctrlProp302.xml"/><Relationship Id="rId388" Type="http://schemas.openxmlformats.org/officeDocument/2006/relationships/ctrlProp" Target="../ctrlProps/ctrlProp386.xml"/><Relationship Id="rId511" Type="http://schemas.openxmlformats.org/officeDocument/2006/relationships/ctrlProp" Target="../ctrlProps/ctrlProp509.xml"/><Relationship Id="rId609" Type="http://schemas.openxmlformats.org/officeDocument/2006/relationships/ctrlProp" Target="../ctrlProps/ctrlProp607.xml"/><Relationship Id="rId956" Type="http://schemas.openxmlformats.org/officeDocument/2006/relationships/ctrlProp" Target="../ctrlProps/ctrlProp954.xml"/><Relationship Id="rId1141" Type="http://schemas.openxmlformats.org/officeDocument/2006/relationships/ctrlProp" Target="../ctrlProps/ctrlProp1139.xml"/><Relationship Id="rId1239" Type="http://schemas.openxmlformats.org/officeDocument/2006/relationships/ctrlProp" Target="../ctrlProps/ctrlProp1237.xml"/><Relationship Id="rId85" Type="http://schemas.openxmlformats.org/officeDocument/2006/relationships/ctrlProp" Target="../ctrlProps/ctrlProp83.xml"/><Relationship Id="rId150" Type="http://schemas.openxmlformats.org/officeDocument/2006/relationships/ctrlProp" Target="../ctrlProps/ctrlProp148.xml"/><Relationship Id="rId595" Type="http://schemas.openxmlformats.org/officeDocument/2006/relationships/ctrlProp" Target="../ctrlProps/ctrlProp593.xml"/><Relationship Id="rId816" Type="http://schemas.openxmlformats.org/officeDocument/2006/relationships/ctrlProp" Target="../ctrlProps/ctrlProp814.xml"/><Relationship Id="rId1001" Type="http://schemas.openxmlformats.org/officeDocument/2006/relationships/ctrlProp" Target="../ctrlProps/ctrlProp999.xml"/><Relationship Id="rId1446" Type="http://schemas.openxmlformats.org/officeDocument/2006/relationships/ctrlProp" Target="../ctrlProps/ctrlProp1444.xml"/><Relationship Id="rId248" Type="http://schemas.openxmlformats.org/officeDocument/2006/relationships/ctrlProp" Target="../ctrlProps/ctrlProp246.xml"/><Relationship Id="rId455" Type="http://schemas.openxmlformats.org/officeDocument/2006/relationships/ctrlProp" Target="../ctrlProps/ctrlProp453.xml"/><Relationship Id="rId662" Type="http://schemas.openxmlformats.org/officeDocument/2006/relationships/ctrlProp" Target="../ctrlProps/ctrlProp660.xml"/><Relationship Id="rId1085" Type="http://schemas.openxmlformats.org/officeDocument/2006/relationships/ctrlProp" Target="../ctrlProps/ctrlProp1083.xml"/><Relationship Id="rId1292" Type="http://schemas.openxmlformats.org/officeDocument/2006/relationships/ctrlProp" Target="../ctrlProps/ctrlProp1290.xml"/><Relationship Id="rId1306" Type="http://schemas.openxmlformats.org/officeDocument/2006/relationships/ctrlProp" Target="../ctrlProps/ctrlProp1304.xml"/><Relationship Id="rId1513" Type="http://schemas.openxmlformats.org/officeDocument/2006/relationships/ctrlProp" Target="../ctrlProps/ctrlProp1511.xml"/><Relationship Id="rId12" Type="http://schemas.openxmlformats.org/officeDocument/2006/relationships/ctrlProp" Target="../ctrlProps/ctrlProp10.xml"/><Relationship Id="rId108" Type="http://schemas.openxmlformats.org/officeDocument/2006/relationships/ctrlProp" Target="../ctrlProps/ctrlProp106.xml"/><Relationship Id="rId315" Type="http://schemas.openxmlformats.org/officeDocument/2006/relationships/ctrlProp" Target="../ctrlProps/ctrlProp313.xml"/><Relationship Id="rId522" Type="http://schemas.openxmlformats.org/officeDocument/2006/relationships/ctrlProp" Target="../ctrlProps/ctrlProp520.xml"/><Relationship Id="rId967" Type="http://schemas.openxmlformats.org/officeDocument/2006/relationships/ctrlProp" Target="../ctrlProps/ctrlProp965.xml"/><Relationship Id="rId1152" Type="http://schemas.openxmlformats.org/officeDocument/2006/relationships/ctrlProp" Target="../ctrlProps/ctrlProp1150.xml"/><Relationship Id="rId96" Type="http://schemas.openxmlformats.org/officeDocument/2006/relationships/ctrlProp" Target="../ctrlProps/ctrlProp94.xml"/><Relationship Id="rId161" Type="http://schemas.openxmlformats.org/officeDocument/2006/relationships/ctrlProp" Target="../ctrlProps/ctrlProp159.xml"/><Relationship Id="rId399" Type="http://schemas.openxmlformats.org/officeDocument/2006/relationships/ctrlProp" Target="../ctrlProps/ctrlProp397.xml"/><Relationship Id="rId827" Type="http://schemas.openxmlformats.org/officeDocument/2006/relationships/ctrlProp" Target="../ctrlProps/ctrlProp825.xml"/><Relationship Id="rId1012" Type="http://schemas.openxmlformats.org/officeDocument/2006/relationships/ctrlProp" Target="../ctrlProps/ctrlProp1010.xml"/><Relationship Id="rId1457" Type="http://schemas.openxmlformats.org/officeDocument/2006/relationships/ctrlProp" Target="../ctrlProps/ctrlProp1455.xml"/><Relationship Id="rId259" Type="http://schemas.openxmlformats.org/officeDocument/2006/relationships/ctrlProp" Target="../ctrlProps/ctrlProp257.xml"/><Relationship Id="rId466" Type="http://schemas.openxmlformats.org/officeDocument/2006/relationships/ctrlProp" Target="../ctrlProps/ctrlProp464.xml"/><Relationship Id="rId673" Type="http://schemas.openxmlformats.org/officeDocument/2006/relationships/ctrlProp" Target="../ctrlProps/ctrlProp671.xml"/><Relationship Id="rId880" Type="http://schemas.openxmlformats.org/officeDocument/2006/relationships/ctrlProp" Target="../ctrlProps/ctrlProp878.xml"/><Relationship Id="rId1096" Type="http://schemas.openxmlformats.org/officeDocument/2006/relationships/ctrlProp" Target="../ctrlProps/ctrlProp1094.xml"/><Relationship Id="rId1317" Type="http://schemas.openxmlformats.org/officeDocument/2006/relationships/ctrlProp" Target="../ctrlProps/ctrlProp1315.xml"/><Relationship Id="rId1524" Type="http://schemas.openxmlformats.org/officeDocument/2006/relationships/ctrlProp" Target="../ctrlProps/ctrlProp1522.xml"/><Relationship Id="rId23" Type="http://schemas.openxmlformats.org/officeDocument/2006/relationships/ctrlProp" Target="../ctrlProps/ctrlProp21.xml"/><Relationship Id="rId119" Type="http://schemas.openxmlformats.org/officeDocument/2006/relationships/ctrlProp" Target="../ctrlProps/ctrlProp117.xml"/><Relationship Id="rId326" Type="http://schemas.openxmlformats.org/officeDocument/2006/relationships/ctrlProp" Target="../ctrlProps/ctrlProp324.xml"/><Relationship Id="rId533" Type="http://schemas.openxmlformats.org/officeDocument/2006/relationships/ctrlProp" Target="../ctrlProps/ctrlProp531.xml"/><Relationship Id="rId978" Type="http://schemas.openxmlformats.org/officeDocument/2006/relationships/ctrlProp" Target="../ctrlProps/ctrlProp976.xml"/><Relationship Id="rId1163" Type="http://schemas.openxmlformats.org/officeDocument/2006/relationships/ctrlProp" Target="../ctrlProps/ctrlProp1161.xml"/><Relationship Id="rId1370" Type="http://schemas.openxmlformats.org/officeDocument/2006/relationships/ctrlProp" Target="../ctrlProps/ctrlProp1368.xml"/><Relationship Id="rId740" Type="http://schemas.openxmlformats.org/officeDocument/2006/relationships/ctrlProp" Target="../ctrlProps/ctrlProp738.xml"/><Relationship Id="rId838" Type="http://schemas.openxmlformats.org/officeDocument/2006/relationships/ctrlProp" Target="../ctrlProps/ctrlProp836.xml"/><Relationship Id="rId1023" Type="http://schemas.openxmlformats.org/officeDocument/2006/relationships/ctrlProp" Target="../ctrlProps/ctrlProp1021.xml"/><Relationship Id="rId1468" Type="http://schemas.openxmlformats.org/officeDocument/2006/relationships/ctrlProp" Target="../ctrlProps/ctrlProp1466.xml"/><Relationship Id="rId172" Type="http://schemas.openxmlformats.org/officeDocument/2006/relationships/ctrlProp" Target="../ctrlProps/ctrlProp170.xml"/><Relationship Id="rId477" Type="http://schemas.openxmlformats.org/officeDocument/2006/relationships/ctrlProp" Target="../ctrlProps/ctrlProp475.xml"/><Relationship Id="rId600" Type="http://schemas.openxmlformats.org/officeDocument/2006/relationships/ctrlProp" Target="../ctrlProps/ctrlProp598.xml"/><Relationship Id="rId684" Type="http://schemas.openxmlformats.org/officeDocument/2006/relationships/ctrlProp" Target="../ctrlProps/ctrlProp682.xml"/><Relationship Id="rId1230" Type="http://schemas.openxmlformats.org/officeDocument/2006/relationships/ctrlProp" Target="../ctrlProps/ctrlProp1228.xml"/><Relationship Id="rId1328" Type="http://schemas.openxmlformats.org/officeDocument/2006/relationships/ctrlProp" Target="../ctrlProps/ctrlProp1326.xml"/><Relationship Id="rId1535" Type="http://schemas.openxmlformats.org/officeDocument/2006/relationships/ctrlProp" Target="../ctrlProps/ctrlProp1533.xml"/><Relationship Id="rId337" Type="http://schemas.openxmlformats.org/officeDocument/2006/relationships/ctrlProp" Target="../ctrlProps/ctrlProp335.xml"/><Relationship Id="rId891" Type="http://schemas.openxmlformats.org/officeDocument/2006/relationships/ctrlProp" Target="../ctrlProps/ctrlProp889.xml"/><Relationship Id="rId905" Type="http://schemas.openxmlformats.org/officeDocument/2006/relationships/ctrlProp" Target="../ctrlProps/ctrlProp903.xml"/><Relationship Id="rId989" Type="http://schemas.openxmlformats.org/officeDocument/2006/relationships/ctrlProp" Target="../ctrlProps/ctrlProp987.xml"/><Relationship Id="rId34" Type="http://schemas.openxmlformats.org/officeDocument/2006/relationships/ctrlProp" Target="../ctrlProps/ctrlProp32.xml"/><Relationship Id="rId544" Type="http://schemas.openxmlformats.org/officeDocument/2006/relationships/ctrlProp" Target="../ctrlProps/ctrlProp542.xml"/><Relationship Id="rId751" Type="http://schemas.openxmlformats.org/officeDocument/2006/relationships/ctrlProp" Target="../ctrlProps/ctrlProp749.xml"/><Relationship Id="rId849" Type="http://schemas.openxmlformats.org/officeDocument/2006/relationships/ctrlProp" Target="../ctrlProps/ctrlProp847.xml"/><Relationship Id="rId1174" Type="http://schemas.openxmlformats.org/officeDocument/2006/relationships/ctrlProp" Target="../ctrlProps/ctrlProp1172.xml"/><Relationship Id="rId1381" Type="http://schemas.openxmlformats.org/officeDocument/2006/relationships/ctrlProp" Target="../ctrlProps/ctrlProp1379.xml"/><Relationship Id="rId1479" Type="http://schemas.openxmlformats.org/officeDocument/2006/relationships/ctrlProp" Target="../ctrlProps/ctrlProp1477.xml"/><Relationship Id="rId183" Type="http://schemas.openxmlformats.org/officeDocument/2006/relationships/ctrlProp" Target="../ctrlProps/ctrlProp181.xml"/><Relationship Id="rId390" Type="http://schemas.openxmlformats.org/officeDocument/2006/relationships/ctrlProp" Target="../ctrlProps/ctrlProp388.xml"/><Relationship Id="rId404" Type="http://schemas.openxmlformats.org/officeDocument/2006/relationships/ctrlProp" Target="../ctrlProps/ctrlProp402.xml"/><Relationship Id="rId611" Type="http://schemas.openxmlformats.org/officeDocument/2006/relationships/ctrlProp" Target="../ctrlProps/ctrlProp609.xml"/><Relationship Id="rId1034" Type="http://schemas.openxmlformats.org/officeDocument/2006/relationships/ctrlProp" Target="../ctrlProps/ctrlProp1032.xml"/><Relationship Id="rId1241" Type="http://schemas.openxmlformats.org/officeDocument/2006/relationships/ctrlProp" Target="../ctrlProps/ctrlProp1239.xml"/><Relationship Id="rId1339" Type="http://schemas.openxmlformats.org/officeDocument/2006/relationships/ctrlProp" Target="../ctrlProps/ctrlProp1337.xml"/><Relationship Id="rId250" Type="http://schemas.openxmlformats.org/officeDocument/2006/relationships/ctrlProp" Target="../ctrlProps/ctrlProp248.xml"/><Relationship Id="rId488" Type="http://schemas.openxmlformats.org/officeDocument/2006/relationships/ctrlProp" Target="../ctrlProps/ctrlProp486.xml"/><Relationship Id="rId695" Type="http://schemas.openxmlformats.org/officeDocument/2006/relationships/ctrlProp" Target="../ctrlProps/ctrlProp693.xml"/><Relationship Id="rId709" Type="http://schemas.openxmlformats.org/officeDocument/2006/relationships/ctrlProp" Target="../ctrlProps/ctrlProp707.xml"/><Relationship Id="rId916" Type="http://schemas.openxmlformats.org/officeDocument/2006/relationships/ctrlProp" Target="../ctrlProps/ctrlProp914.xml"/><Relationship Id="rId1101" Type="http://schemas.openxmlformats.org/officeDocument/2006/relationships/ctrlProp" Target="../ctrlProps/ctrlProp1099.xml"/><Relationship Id="rId1546" Type="http://schemas.openxmlformats.org/officeDocument/2006/relationships/ctrlProp" Target="../ctrlProps/ctrlProp1544.xml"/><Relationship Id="rId45" Type="http://schemas.openxmlformats.org/officeDocument/2006/relationships/ctrlProp" Target="../ctrlProps/ctrlProp43.xml"/><Relationship Id="rId110" Type="http://schemas.openxmlformats.org/officeDocument/2006/relationships/ctrlProp" Target="../ctrlProps/ctrlProp108.xml"/><Relationship Id="rId348" Type="http://schemas.openxmlformats.org/officeDocument/2006/relationships/ctrlProp" Target="../ctrlProps/ctrlProp346.xml"/><Relationship Id="rId555" Type="http://schemas.openxmlformats.org/officeDocument/2006/relationships/ctrlProp" Target="../ctrlProps/ctrlProp553.xml"/><Relationship Id="rId762" Type="http://schemas.openxmlformats.org/officeDocument/2006/relationships/ctrlProp" Target="../ctrlProps/ctrlProp760.xml"/><Relationship Id="rId1185" Type="http://schemas.openxmlformats.org/officeDocument/2006/relationships/ctrlProp" Target="../ctrlProps/ctrlProp1183.xml"/><Relationship Id="rId1392" Type="http://schemas.openxmlformats.org/officeDocument/2006/relationships/ctrlProp" Target="../ctrlProps/ctrlProp1390.xml"/><Relationship Id="rId1406" Type="http://schemas.openxmlformats.org/officeDocument/2006/relationships/ctrlProp" Target="../ctrlProps/ctrlProp1404.xml"/><Relationship Id="rId194" Type="http://schemas.openxmlformats.org/officeDocument/2006/relationships/ctrlProp" Target="../ctrlProps/ctrlProp192.xml"/><Relationship Id="rId208" Type="http://schemas.openxmlformats.org/officeDocument/2006/relationships/ctrlProp" Target="../ctrlProps/ctrlProp206.xml"/><Relationship Id="rId415" Type="http://schemas.openxmlformats.org/officeDocument/2006/relationships/ctrlProp" Target="../ctrlProps/ctrlProp413.xml"/><Relationship Id="rId622" Type="http://schemas.openxmlformats.org/officeDocument/2006/relationships/ctrlProp" Target="../ctrlProps/ctrlProp620.xml"/><Relationship Id="rId1045" Type="http://schemas.openxmlformats.org/officeDocument/2006/relationships/ctrlProp" Target="../ctrlProps/ctrlProp1043.xml"/><Relationship Id="rId1252" Type="http://schemas.openxmlformats.org/officeDocument/2006/relationships/ctrlProp" Target="../ctrlProps/ctrlProp1250.xml"/><Relationship Id="rId261" Type="http://schemas.openxmlformats.org/officeDocument/2006/relationships/ctrlProp" Target="../ctrlProps/ctrlProp259.xml"/><Relationship Id="rId499" Type="http://schemas.openxmlformats.org/officeDocument/2006/relationships/ctrlProp" Target="../ctrlProps/ctrlProp497.xml"/><Relationship Id="rId927" Type="http://schemas.openxmlformats.org/officeDocument/2006/relationships/ctrlProp" Target="../ctrlProps/ctrlProp925.xml"/><Relationship Id="rId1112" Type="http://schemas.openxmlformats.org/officeDocument/2006/relationships/ctrlProp" Target="../ctrlProps/ctrlProp1110.xml"/><Relationship Id="rId56" Type="http://schemas.openxmlformats.org/officeDocument/2006/relationships/ctrlProp" Target="../ctrlProps/ctrlProp54.xml"/><Relationship Id="rId359" Type="http://schemas.openxmlformats.org/officeDocument/2006/relationships/ctrlProp" Target="../ctrlProps/ctrlProp357.xml"/><Relationship Id="rId566" Type="http://schemas.openxmlformats.org/officeDocument/2006/relationships/ctrlProp" Target="../ctrlProps/ctrlProp564.xml"/><Relationship Id="rId773" Type="http://schemas.openxmlformats.org/officeDocument/2006/relationships/ctrlProp" Target="../ctrlProps/ctrlProp771.xml"/><Relationship Id="rId1196" Type="http://schemas.openxmlformats.org/officeDocument/2006/relationships/ctrlProp" Target="../ctrlProps/ctrlProp1194.xml"/><Relationship Id="rId1417" Type="http://schemas.openxmlformats.org/officeDocument/2006/relationships/ctrlProp" Target="../ctrlProps/ctrlProp1415.xml"/><Relationship Id="rId121" Type="http://schemas.openxmlformats.org/officeDocument/2006/relationships/ctrlProp" Target="../ctrlProps/ctrlProp119.xml"/><Relationship Id="rId219" Type="http://schemas.openxmlformats.org/officeDocument/2006/relationships/ctrlProp" Target="../ctrlProps/ctrlProp217.xml"/><Relationship Id="rId426" Type="http://schemas.openxmlformats.org/officeDocument/2006/relationships/ctrlProp" Target="../ctrlProps/ctrlProp424.xml"/><Relationship Id="rId633" Type="http://schemas.openxmlformats.org/officeDocument/2006/relationships/ctrlProp" Target="../ctrlProps/ctrlProp631.xml"/><Relationship Id="rId980" Type="http://schemas.openxmlformats.org/officeDocument/2006/relationships/ctrlProp" Target="../ctrlProps/ctrlProp978.xml"/><Relationship Id="rId1056" Type="http://schemas.openxmlformats.org/officeDocument/2006/relationships/ctrlProp" Target="../ctrlProps/ctrlProp1054.xml"/><Relationship Id="rId1263" Type="http://schemas.openxmlformats.org/officeDocument/2006/relationships/ctrlProp" Target="../ctrlProps/ctrlProp1261.xml"/><Relationship Id="rId840" Type="http://schemas.openxmlformats.org/officeDocument/2006/relationships/ctrlProp" Target="../ctrlProps/ctrlProp838.xml"/><Relationship Id="rId938" Type="http://schemas.openxmlformats.org/officeDocument/2006/relationships/ctrlProp" Target="../ctrlProps/ctrlProp936.xml"/><Relationship Id="rId1470" Type="http://schemas.openxmlformats.org/officeDocument/2006/relationships/ctrlProp" Target="../ctrlProps/ctrlProp1468.xml"/><Relationship Id="rId67" Type="http://schemas.openxmlformats.org/officeDocument/2006/relationships/ctrlProp" Target="../ctrlProps/ctrlProp65.xml"/><Relationship Id="rId272" Type="http://schemas.openxmlformats.org/officeDocument/2006/relationships/ctrlProp" Target="../ctrlProps/ctrlProp270.xml"/><Relationship Id="rId577" Type="http://schemas.openxmlformats.org/officeDocument/2006/relationships/ctrlProp" Target="../ctrlProps/ctrlProp575.xml"/><Relationship Id="rId700" Type="http://schemas.openxmlformats.org/officeDocument/2006/relationships/ctrlProp" Target="../ctrlProps/ctrlProp698.xml"/><Relationship Id="rId1123" Type="http://schemas.openxmlformats.org/officeDocument/2006/relationships/ctrlProp" Target="../ctrlProps/ctrlProp1121.xml"/><Relationship Id="rId1330" Type="http://schemas.openxmlformats.org/officeDocument/2006/relationships/ctrlProp" Target="../ctrlProps/ctrlProp1328.xml"/><Relationship Id="rId1428" Type="http://schemas.openxmlformats.org/officeDocument/2006/relationships/ctrlProp" Target="../ctrlProps/ctrlProp1426.xml"/><Relationship Id="rId132" Type="http://schemas.openxmlformats.org/officeDocument/2006/relationships/ctrlProp" Target="../ctrlProps/ctrlProp130.xml"/><Relationship Id="rId784" Type="http://schemas.openxmlformats.org/officeDocument/2006/relationships/ctrlProp" Target="../ctrlProps/ctrlProp782.xml"/><Relationship Id="rId991" Type="http://schemas.openxmlformats.org/officeDocument/2006/relationships/ctrlProp" Target="../ctrlProps/ctrlProp989.xml"/><Relationship Id="rId1067" Type="http://schemas.openxmlformats.org/officeDocument/2006/relationships/ctrlProp" Target="../ctrlProps/ctrlProp1065.xml"/><Relationship Id="rId437" Type="http://schemas.openxmlformats.org/officeDocument/2006/relationships/ctrlProp" Target="../ctrlProps/ctrlProp435.xml"/><Relationship Id="rId644" Type="http://schemas.openxmlformats.org/officeDocument/2006/relationships/ctrlProp" Target="../ctrlProps/ctrlProp642.xml"/><Relationship Id="rId851" Type="http://schemas.openxmlformats.org/officeDocument/2006/relationships/ctrlProp" Target="../ctrlProps/ctrlProp849.xml"/><Relationship Id="rId1274" Type="http://schemas.openxmlformats.org/officeDocument/2006/relationships/ctrlProp" Target="../ctrlProps/ctrlProp1272.xml"/><Relationship Id="rId1481" Type="http://schemas.openxmlformats.org/officeDocument/2006/relationships/ctrlProp" Target="../ctrlProps/ctrlProp1479.xml"/><Relationship Id="rId283" Type="http://schemas.openxmlformats.org/officeDocument/2006/relationships/ctrlProp" Target="../ctrlProps/ctrlProp281.xml"/><Relationship Id="rId490" Type="http://schemas.openxmlformats.org/officeDocument/2006/relationships/ctrlProp" Target="../ctrlProps/ctrlProp488.xml"/><Relationship Id="rId504" Type="http://schemas.openxmlformats.org/officeDocument/2006/relationships/ctrlProp" Target="../ctrlProps/ctrlProp502.xml"/><Relationship Id="rId711" Type="http://schemas.openxmlformats.org/officeDocument/2006/relationships/ctrlProp" Target="../ctrlProps/ctrlProp709.xml"/><Relationship Id="rId949" Type="http://schemas.openxmlformats.org/officeDocument/2006/relationships/ctrlProp" Target="../ctrlProps/ctrlProp947.xml"/><Relationship Id="rId1134" Type="http://schemas.openxmlformats.org/officeDocument/2006/relationships/ctrlProp" Target="../ctrlProps/ctrlProp1132.xml"/><Relationship Id="rId1341" Type="http://schemas.openxmlformats.org/officeDocument/2006/relationships/ctrlProp" Target="../ctrlProps/ctrlProp1339.xml"/><Relationship Id="rId78" Type="http://schemas.openxmlformats.org/officeDocument/2006/relationships/ctrlProp" Target="../ctrlProps/ctrlProp76.xml"/><Relationship Id="rId143" Type="http://schemas.openxmlformats.org/officeDocument/2006/relationships/ctrlProp" Target="../ctrlProps/ctrlProp141.xml"/><Relationship Id="rId350" Type="http://schemas.openxmlformats.org/officeDocument/2006/relationships/ctrlProp" Target="../ctrlProps/ctrlProp348.xml"/><Relationship Id="rId588" Type="http://schemas.openxmlformats.org/officeDocument/2006/relationships/ctrlProp" Target="../ctrlProps/ctrlProp586.xml"/><Relationship Id="rId795" Type="http://schemas.openxmlformats.org/officeDocument/2006/relationships/ctrlProp" Target="../ctrlProps/ctrlProp793.xml"/><Relationship Id="rId809" Type="http://schemas.openxmlformats.org/officeDocument/2006/relationships/ctrlProp" Target="../ctrlProps/ctrlProp807.xml"/><Relationship Id="rId1201" Type="http://schemas.openxmlformats.org/officeDocument/2006/relationships/ctrlProp" Target="../ctrlProps/ctrlProp1199.xml"/><Relationship Id="rId1439" Type="http://schemas.openxmlformats.org/officeDocument/2006/relationships/ctrlProp" Target="../ctrlProps/ctrlProp1437.xml"/><Relationship Id="rId9" Type="http://schemas.openxmlformats.org/officeDocument/2006/relationships/ctrlProp" Target="../ctrlProps/ctrlProp7.xml"/><Relationship Id="rId210" Type="http://schemas.openxmlformats.org/officeDocument/2006/relationships/ctrlProp" Target="../ctrlProps/ctrlProp208.xml"/><Relationship Id="rId448" Type="http://schemas.openxmlformats.org/officeDocument/2006/relationships/ctrlProp" Target="../ctrlProps/ctrlProp446.xml"/><Relationship Id="rId655" Type="http://schemas.openxmlformats.org/officeDocument/2006/relationships/ctrlProp" Target="../ctrlProps/ctrlProp653.xml"/><Relationship Id="rId862" Type="http://schemas.openxmlformats.org/officeDocument/2006/relationships/ctrlProp" Target="../ctrlProps/ctrlProp860.xml"/><Relationship Id="rId1078" Type="http://schemas.openxmlformats.org/officeDocument/2006/relationships/ctrlProp" Target="../ctrlProps/ctrlProp1076.xml"/><Relationship Id="rId1285" Type="http://schemas.openxmlformats.org/officeDocument/2006/relationships/ctrlProp" Target="../ctrlProps/ctrlProp1283.xml"/><Relationship Id="rId1492" Type="http://schemas.openxmlformats.org/officeDocument/2006/relationships/ctrlProp" Target="../ctrlProps/ctrlProp1490.xml"/><Relationship Id="rId1506" Type="http://schemas.openxmlformats.org/officeDocument/2006/relationships/ctrlProp" Target="../ctrlProps/ctrlProp1504.xml"/><Relationship Id="rId294" Type="http://schemas.openxmlformats.org/officeDocument/2006/relationships/ctrlProp" Target="../ctrlProps/ctrlProp292.xml"/><Relationship Id="rId308" Type="http://schemas.openxmlformats.org/officeDocument/2006/relationships/ctrlProp" Target="../ctrlProps/ctrlProp306.xml"/><Relationship Id="rId515" Type="http://schemas.openxmlformats.org/officeDocument/2006/relationships/ctrlProp" Target="../ctrlProps/ctrlProp513.xml"/><Relationship Id="rId722" Type="http://schemas.openxmlformats.org/officeDocument/2006/relationships/ctrlProp" Target="../ctrlProps/ctrlProp720.xml"/><Relationship Id="rId1145" Type="http://schemas.openxmlformats.org/officeDocument/2006/relationships/ctrlProp" Target="../ctrlProps/ctrlProp1143.xml"/><Relationship Id="rId1352" Type="http://schemas.openxmlformats.org/officeDocument/2006/relationships/ctrlProp" Target="../ctrlProps/ctrlProp1350.xml"/><Relationship Id="rId89" Type="http://schemas.openxmlformats.org/officeDocument/2006/relationships/ctrlProp" Target="../ctrlProps/ctrlProp87.xml"/><Relationship Id="rId154" Type="http://schemas.openxmlformats.org/officeDocument/2006/relationships/ctrlProp" Target="../ctrlProps/ctrlProp152.xml"/><Relationship Id="rId361" Type="http://schemas.openxmlformats.org/officeDocument/2006/relationships/ctrlProp" Target="../ctrlProps/ctrlProp359.xml"/><Relationship Id="rId599" Type="http://schemas.openxmlformats.org/officeDocument/2006/relationships/ctrlProp" Target="../ctrlProps/ctrlProp597.xml"/><Relationship Id="rId1005" Type="http://schemas.openxmlformats.org/officeDocument/2006/relationships/ctrlProp" Target="../ctrlProps/ctrlProp1003.xml"/><Relationship Id="rId1212" Type="http://schemas.openxmlformats.org/officeDocument/2006/relationships/ctrlProp" Target="../ctrlProps/ctrlProp1210.xml"/><Relationship Id="rId459" Type="http://schemas.openxmlformats.org/officeDocument/2006/relationships/ctrlProp" Target="../ctrlProps/ctrlProp457.xml"/><Relationship Id="rId666" Type="http://schemas.openxmlformats.org/officeDocument/2006/relationships/ctrlProp" Target="../ctrlProps/ctrlProp664.xml"/><Relationship Id="rId873" Type="http://schemas.openxmlformats.org/officeDocument/2006/relationships/ctrlProp" Target="../ctrlProps/ctrlProp871.xml"/><Relationship Id="rId1089" Type="http://schemas.openxmlformats.org/officeDocument/2006/relationships/ctrlProp" Target="../ctrlProps/ctrlProp1087.xml"/><Relationship Id="rId1296" Type="http://schemas.openxmlformats.org/officeDocument/2006/relationships/ctrlProp" Target="../ctrlProps/ctrlProp1294.xml"/><Relationship Id="rId1517" Type="http://schemas.openxmlformats.org/officeDocument/2006/relationships/ctrlProp" Target="../ctrlProps/ctrlProp1515.xml"/><Relationship Id="rId16" Type="http://schemas.openxmlformats.org/officeDocument/2006/relationships/ctrlProp" Target="../ctrlProps/ctrlProp14.xml"/><Relationship Id="rId221" Type="http://schemas.openxmlformats.org/officeDocument/2006/relationships/ctrlProp" Target="../ctrlProps/ctrlProp219.xml"/><Relationship Id="rId319" Type="http://schemas.openxmlformats.org/officeDocument/2006/relationships/ctrlProp" Target="../ctrlProps/ctrlProp317.xml"/><Relationship Id="rId526" Type="http://schemas.openxmlformats.org/officeDocument/2006/relationships/ctrlProp" Target="../ctrlProps/ctrlProp524.xml"/><Relationship Id="rId1156" Type="http://schemas.openxmlformats.org/officeDocument/2006/relationships/ctrlProp" Target="../ctrlProps/ctrlProp1154.xml"/><Relationship Id="rId1363" Type="http://schemas.openxmlformats.org/officeDocument/2006/relationships/ctrlProp" Target="../ctrlProps/ctrlProp1361.xml"/><Relationship Id="rId733" Type="http://schemas.openxmlformats.org/officeDocument/2006/relationships/ctrlProp" Target="../ctrlProps/ctrlProp731.xml"/><Relationship Id="rId940" Type="http://schemas.openxmlformats.org/officeDocument/2006/relationships/ctrlProp" Target="../ctrlProps/ctrlProp938.xml"/><Relationship Id="rId1016" Type="http://schemas.openxmlformats.org/officeDocument/2006/relationships/ctrlProp" Target="../ctrlProps/ctrlProp1014.xml"/><Relationship Id="rId165" Type="http://schemas.openxmlformats.org/officeDocument/2006/relationships/ctrlProp" Target="../ctrlProps/ctrlProp163.xml"/><Relationship Id="rId372" Type="http://schemas.openxmlformats.org/officeDocument/2006/relationships/ctrlProp" Target="../ctrlProps/ctrlProp370.xml"/><Relationship Id="rId677" Type="http://schemas.openxmlformats.org/officeDocument/2006/relationships/ctrlProp" Target="../ctrlProps/ctrlProp675.xml"/><Relationship Id="rId800" Type="http://schemas.openxmlformats.org/officeDocument/2006/relationships/ctrlProp" Target="../ctrlProps/ctrlProp798.xml"/><Relationship Id="rId1223" Type="http://schemas.openxmlformats.org/officeDocument/2006/relationships/ctrlProp" Target="../ctrlProps/ctrlProp1221.xml"/><Relationship Id="rId1430" Type="http://schemas.openxmlformats.org/officeDocument/2006/relationships/ctrlProp" Target="../ctrlProps/ctrlProp1428.xml"/><Relationship Id="rId1528" Type="http://schemas.openxmlformats.org/officeDocument/2006/relationships/ctrlProp" Target="../ctrlProps/ctrlProp1526.xml"/><Relationship Id="rId232" Type="http://schemas.openxmlformats.org/officeDocument/2006/relationships/ctrlProp" Target="../ctrlProps/ctrlProp230.xml"/><Relationship Id="rId884" Type="http://schemas.openxmlformats.org/officeDocument/2006/relationships/ctrlProp" Target="../ctrlProps/ctrlProp882.xml"/><Relationship Id="rId27" Type="http://schemas.openxmlformats.org/officeDocument/2006/relationships/ctrlProp" Target="../ctrlProps/ctrlProp25.xml"/><Relationship Id="rId537" Type="http://schemas.openxmlformats.org/officeDocument/2006/relationships/ctrlProp" Target="../ctrlProps/ctrlProp535.xml"/><Relationship Id="rId744" Type="http://schemas.openxmlformats.org/officeDocument/2006/relationships/ctrlProp" Target="../ctrlProps/ctrlProp742.xml"/><Relationship Id="rId951" Type="http://schemas.openxmlformats.org/officeDocument/2006/relationships/ctrlProp" Target="../ctrlProps/ctrlProp949.xml"/><Relationship Id="rId1167" Type="http://schemas.openxmlformats.org/officeDocument/2006/relationships/ctrlProp" Target="../ctrlProps/ctrlProp1165.xml"/><Relationship Id="rId1374" Type="http://schemas.openxmlformats.org/officeDocument/2006/relationships/ctrlProp" Target="../ctrlProps/ctrlProp1372.xml"/><Relationship Id="rId80" Type="http://schemas.openxmlformats.org/officeDocument/2006/relationships/ctrlProp" Target="../ctrlProps/ctrlProp78.xml"/><Relationship Id="rId176" Type="http://schemas.openxmlformats.org/officeDocument/2006/relationships/ctrlProp" Target="../ctrlProps/ctrlProp174.xml"/><Relationship Id="rId383" Type="http://schemas.openxmlformats.org/officeDocument/2006/relationships/ctrlProp" Target="../ctrlProps/ctrlProp381.xml"/><Relationship Id="rId590" Type="http://schemas.openxmlformats.org/officeDocument/2006/relationships/ctrlProp" Target="../ctrlProps/ctrlProp588.xml"/><Relationship Id="rId604" Type="http://schemas.openxmlformats.org/officeDocument/2006/relationships/ctrlProp" Target="../ctrlProps/ctrlProp602.xml"/><Relationship Id="rId811" Type="http://schemas.openxmlformats.org/officeDocument/2006/relationships/ctrlProp" Target="../ctrlProps/ctrlProp809.xml"/><Relationship Id="rId1027" Type="http://schemas.openxmlformats.org/officeDocument/2006/relationships/ctrlProp" Target="../ctrlProps/ctrlProp1025.xml"/><Relationship Id="rId1234" Type="http://schemas.openxmlformats.org/officeDocument/2006/relationships/ctrlProp" Target="../ctrlProps/ctrlProp1232.xml"/><Relationship Id="rId1441" Type="http://schemas.openxmlformats.org/officeDocument/2006/relationships/ctrlProp" Target="../ctrlProps/ctrlProp1439.xml"/><Relationship Id="rId243" Type="http://schemas.openxmlformats.org/officeDocument/2006/relationships/ctrlProp" Target="../ctrlProps/ctrlProp241.xml"/><Relationship Id="rId450" Type="http://schemas.openxmlformats.org/officeDocument/2006/relationships/ctrlProp" Target="../ctrlProps/ctrlProp448.xml"/><Relationship Id="rId688" Type="http://schemas.openxmlformats.org/officeDocument/2006/relationships/ctrlProp" Target="../ctrlProps/ctrlProp686.xml"/><Relationship Id="rId895" Type="http://schemas.openxmlformats.org/officeDocument/2006/relationships/ctrlProp" Target="../ctrlProps/ctrlProp893.xml"/><Relationship Id="rId909" Type="http://schemas.openxmlformats.org/officeDocument/2006/relationships/ctrlProp" Target="../ctrlProps/ctrlProp907.xml"/><Relationship Id="rId1080" Type="http://schemas.openxmlformats.org/officeDocument/2006/relationships/ctrlProp" Target="../ctrlProps/ctrlProp1078.xml"/><Relationship Id="rId1301" Type="http://schemas.openxmlformats.org/officeDocument/2006/relationships/ctrlProp" Target="../ctrlProps/ctrlProp1299.xml"/><Relationship Id="rId1539" Type="http://schemas.openxmlformats.org/officeDocument/2006/relationships/ctrlProp" Target="../ctrlProps/ctrlProp1537.xml"/><Relationship Id="rId38" Type="http://schemas.openxmlformats.org/officeDocument/2006/relationships/ctrlProp" Target="../ctrlProps/ctrlProp36.xml"/><Relationship Id="rId103" Type="http://schemas.openxmlformats.org/officeDocument/2006/relationships/ctrlProp" Target="../ctrlProps/ctrlProp101.xml"/><Relationship Id="rId310" Type="http://schemas.openxmlformats.org/officeDocument/2006/relationships/ctrlProp" Target="../ctrlProps/ctrlProp308.xml"/><Relationship Id="rId548" Type="http://schemas.openxmlformats.org/officeDocument/2006/relationships/ctrlProp" Target="../ctrlProps/ctrlProp546.xml"/><Relationship Id="rId755" Type="http://schemas.openxmlformats.org/officeDocument/2006/relationships/ctrlProp" Target="../ctrlProps/ctrlProp753.xml"/><Relationship Id="rId962" Type="http://schemas.openxmlformats.org/officeDocument/2006/relationships/ctrlProp" Target="../ctrlProps/ctrlProp960.xml"/><Relationship Id="rId1178" Type="http://schemas.openxmlformats.org/officeDocument/2006/relationships/ctrlProp" Target="../ctrlProps/ctrlProp1176.xml"/><Relationship Id="rId1385" Type="http://schemas.openxmlformats.org/officeDocument/2006/relationships/ctrlProp" Target="../ctrlProps/ctrlProp1383.xml"/><Relationship Id="rId91" Type="http://schemas.openxmlformats.org/officeDocument/2006/relationships/ctrlProp" Target="../ctrlProps/ctrlProp89.xml"/><Relationship Id="rId187" Type="http://schemas.openxmlformats.org/officeDocument/2006/relationships/ctrlProp" Target="../ctrlProps/ctrlProp185.xml"/><Relationship Id="rId394" Type="http://schemas.openxmlformats.org/officeDocument/2006/relationships/ctrlProp" Target="../ctrlProps/ctrlProp392.xml"/><Relationship Id="rId408" Type="http://schemas.openxmlformats.org/officeDocument/2006/relationships/ctrlProp" Target="../ctrlProps/ctrlProp406.xml"/><Relationship Id="rId615" Type="http://schemas.openxmlformats.org/officeDocument/2006/relationships/ctrlProp" Target="../ctrlProps/ctrlProp613.xml"/><Relationship Id="rId822" Type="http://schemas.openxmlformats.org/officeDocument/2006/relationships/ctrlProp" Target="../ctrlProps/ctrlProp820.xml"/><Relationship Id="rId1038" Type="http://schemas.openxmlformats.org/officeDocument/2006/relationships/ctrlProp" Target="../ctrlProps/ctrlProp1036.xml"/><Relationship Id="rId1245" Type="http://schemas.openxmlformats.org/officeDocument/2006/relationships/ctrlProp" Target="../ctrlProps/ctrlProp1243.xml"/><Relationship Id="rId1452" Type="http://schemas.openxmlformats.org/officeDocument/2006/relationships/ctrlProp" Target="../ctrlProps/ctrlProp1450.xml"/><Relationship Id="rId254" Type="http://schemas.openxmlformats.org/officeDocument/2006/relationships/ctrlProp" Target="../ctrlProps/ctrlProp252.xml"/><Relationship Id="rId699" Type="http://schemas.openxmlformats.org/officeDocument/2006/relationships/ctrlProp" Target="../ctrlProps/ctrlProp697.xml"/><Relationship Id="rId1091" Type="http://schemas.openxmlformats.org/officeDocument/2006/relationships/ctrlProp" Target="../ctrlProps/ctrlProp1089.xml"/><Relationship Id="rId1105" Type="http://schemas.openxmlformats.org/officeDocument/2006/relationships/ctrlProp" Target="../ctrlProps/ctrlProp1103.xml"/><Relationship Id="rId1312" Type="http://schemas.openxmlformats.org/officeDocument/2006/relationships/ctrlProp" Target="../ctrlProps/ctrlProp1310.xml"/><Relationship Id="rId49" Type="http://schemas.openxmlformats.org/officeDocument/2006/relationships/ctrlProp" Target="../ctrlProps/ctrlProp47.xml"/><Relationship Id="rId114" Type="http://schemas.openxmlformats.org/officeDocument/2006/relationships/ctrlProp" Target="../ctrlProps/ctrlProp112.xml"/><Relationship Id="rId461" Type="http://schemas.openxmlformats.org/officeDocument/2006/relationships/ctrlProp" Target="../ctrlProps/ctrlProp459.xml"/><Relationship Id="rId559" Type="http://schemas.openxmlformats.org/officeDocument/2006/relationships/ctrlProp" Target="../ctrlProps/ctrlProp557.xml"/><Relationship Id="rId766" Type="http://schemas.openxmlformats.org/officeDocument/2006/relationships/ctrlProp" Target="../ctrlProps/ctrlProp764.xml"/><Relationship Id="rId1189" Type="http://schemas.openxmlformats.org/officeDocument/2006/relationships/ctrlProp" Target="../ctrlProps/ctrlProp1187.xml"/><Relationship Id="rId1396" Type="http://schemas.openxmlformats.org/officeDocument/2006/relationships/ctrlProp" Target="../ctrlProps/ctrlProp1394.xml"/><Relationship Id="rId198" Type="http://schemas.openxmlformats.org/officeDocument/2006/relationships/ctrlProp" Target="../ctrlProps/ctrlProp196.xml"/><Relationship Id="rId321" Type="http://schemas.openxmlformats.org/officeDocument/2006/relationships/ctrlProp" Target="../ctrlProps/ctrlProp319.xml"/><Relationship Id="rId419" Type="http://schemas.openxmlformats.org/officeDocument/2006/relationships/ctrlProp" Target="../ctrlProps/ctrlProp417.xml"/><Relationship Id="rId626" Type="http://schemas.openxmlformats.org/officeDocument/2006/relationships/ctrlProp" Target="../ctrlProps/ctrlProp624.xml"/><Relationship Id="rId973" Type="http://schemas.openxmlformats.org/officeDocument/2006/relationships/ctrlProp" Target="../ctrlProps/ctrlProp971.xml"/><Relationship Id="rId1049" Type="http://schemas.openxmlformats.org/officeDocument/2006/relationships/ctrlProp" Target="../ctrlProps/ctrlProp1047.xml"/><Relationship Id="rId1256" Type="http://schemas.openxmlformats.org/officeDocument/2006/relationships/ctrlProp" Target="../ctrlProps/ctrlProp1254.xml"/><Relationship Id="rId833" Type="http://schemas.openxmlformats.org/officeDocument/2006/relationships/ctrlProp" Target="../ctrlProps/ctrlProp831.xml"/><Relationship Id="rId1116" Type="http://schemas.openxmlformats.org/officeDocument/2006/relationships/ctrlProp" Target="../ctrlProps/ctrlProp1114.xml"/><Relationship Id="rId1463" Type="http://schemas.openxmlformats.org/officeDocument/2006/relationships/ctrlProp" Target="../ctrlProps/ctrlProp1461.xml"/><Relationship Id="rId265" Type="http://schemas.openxmlformats.org/officeDocument/2006/relationships/ctrlProp" Target="../ctrlProps/ctrlProp263.xml"/><Relationship Id="rId472" Type="http://schemas.openxmlformats.org/officeDocument/2006/relationships/ctrlProp" Target="../ctrlProps/ctrlProp470.xml"/><Relationship Id="rId900" Type="http://schemas.openxmlformats.org/officeDocument/2006/relationships/ctrlProp" Target="../ctrlProps/ctrlProp898.xml"/><Relationship Id="rId1323" Type="http://schemas.openxmlformats.org/officeDocument/2006/relationships/ctrlProp" Target="../ctrlProps/ctrlProp1321.xml"/><Relationship Id="rId1530" Type="http://schemas.openxmlformats.org/officeDocument/2006/relationships/ctrlProp" Target="../ctrlProps/ctrlProp1528.xml"/><Relationship Id="rId125" Type="http://schemas.openxmlformats.org/officeDocument/2006/relationships/ctrlProp" Target="../ctrlProps/ctrlProp123.xml"/><Relationship Id="rId332" Type="http://schemas.openxmlformats.org/officeDocument/2006/relationships/ctrlProp" Target="../ctrlProps/ctrlProp330.xml"/><Relationship Id="rId777" Type="http://schemas.openxmlformats.org/officeDocument/2006/relationships/ctrlProp" Target="../ctrlProps/ctrlProp775.xml"/><Relationship Id="rId984" Type="http://schemas.openxmlformats.org/officeDocument/2006/relationships/ctrlProp" Target="../ctrlProps/ctrlProp982.xml"/><Relationship Id="rId637" Type="http://schemas.openxmlformats.org/officeDocument/2006/relationships/ctrlProp" Target="../ctrlProps/ctrlProp635.xml"/><Relationship Id="rId844" Type="http://schemas.openxmlformats.org/officeDocument/2006/relationships/ctrlProp" Target="../ctrlProps/ctrlProp842.xml"/><Relationship Id="rId1267" Type="http://schemas.openxmlformats.org/officeDocument/2006/relationships/ctrlProp" Target="../ctrlProps/ctrlProp1265.xml"/><Relationship Id="rId1474" Type="http://schemas.openxmlformats.org/officeDocument/2006/relationships/ctrlProp" Target="../ctrlProps/ctrlProp1472.xml"/><Relationship Id="rId276" Type="http://schemas.openxmlformats.org/officeDocument/2006/relationships/ctrlProp" Target="../ctrlProps/ctrlProp274.xml"/><Relationship Id="rId483" Type="http://schemas.openxmlformats.org/officeDocument/2006/relationships/ctrlProp" Target="../ctrlProps/ctrlProp481.xml"/><Relationship Id="rId690" Type="http://schemas.openxmlformats.org/officeDocument/2006/relationships/ctrlProp" Target="../ctrlProps/ctrlProp688.xml"/><Relationship Id="rId704" Type="http://schemas.openxmlformats.org/officeDocument/2006/relationships/ctrlProp" Target="../ctrlProps/ctrlProp702.xml"/><Relationship Id="rId911" Type="http://schemas.openxmlformats.org/officeDocument/2006/relationships/ctrlProp" Target="../ctrlProps/ctrlProp909.xml"/><Relationship Id="rId1127" Type="http://schemas.openxmlformats.org/officeDocument/2006/relationships/ctrlProp" Target="../ctrlProps/ctrlProp1125.xml"/><Relationship Id="rId1334" Type="http://schemas.openxmlformats.org/officeDocument/2006/relationships/ctrlProp" Target="../ctrlProps/ctrlProp1332.xml"/><Relationship Id="rId1541" Type="http://schemas.openxmlformats.org/officeDocument/2006/relationships/ctrlProp" Target="../ctrlProps/ctrlProp1539.xml"/><Relationship Id="rId40" Type="http://schemas.openxmlformats.org/officeDocument/2006/relationships/ctrlProp" Target="../ctrlProps/ctrlProp38.xml"/><Relationship Id="rId136" Type="http://schemas.openxmlformats.org/officeDocument/2006/relationships/ctrlProp" Target="../ctrlProps/ctrlProp134.xml"/><Relationship Id="rId343" Type="http://schemas.openxmlformats.org/officeDocument/2006/relationships/ctrlProp" Target="../ctrlProps/ctrlProp341.xml"/><Relationship Id="rId550" Type="http://schemas.openxmlformats.org/officeDocument/2006/relationships/ctrlProp" Target="../ctrlProps/ctrlProp548.xml"/><Relationship Id="rId788" Type="http://schemas.openxmlformats.org/officeDocument/2006/relationships/ctrlProp" Target="../ctrlProps/ctrlProp786.xml"/><Relationship Id="rId995" Type="http://schemas.openxmlformats.org/officeDocument/2006/relationships/ctrlProp" Target="../ctrlProps/ctrlProp993.xml"/><Relationship Id="rId1180" Type="http://schemas.openxmlformats.org/officeDocument/2006/relationships/ctrlProp" Target="../ctrlProps/ctrlProp1178.xml"/><Relationship Id="rId1401" Type="http://schemas.openxmlformats.org/officeDocument/2006/relationships/ctrlProp" Target="../ctrlProps/ctrlProp1399.xml"/><Relationship Id="rId203" Type="http://schemas.openxmlformats.org/officeDocument/2006/relationships/ctrlProp" Target="../ctrlProps/ctrlProp201.xml"/><Relationship Id="rId648" Type="http://schemas.openxmlformats.org/officeDocument/2006/relationships/ctrlProp" Target="../ctrlProps/ctrlProp646.xml"/><Relationship Id="rId855" Type="http://schemas.openxmlformats.org/officeDocument/2006/relationships/ctrlProp" Target="../ctrlProps/ctrlProp853.xml"/><Relationship Id="rId1040" Type="http://schemas.openxmlformats.org/officeDocument/2006/relationships/ctrlProp" Target="../ctrlProps/ctrlProp1038.xml"/><Relationship Id="rId1278" Type="http://schemas.openxmlformats.org/officeDocument/2006/relationships/ctrlProp" Target="../ctrlProps/ctrlProp1276.xml"/><Relationship Id="rId1485" Type="http://schemas.openxmlformats.org/officeDocument/2006/relationships/ctrlProp" Target="../ctrlProps/ctrlProp1483.xml"/><Relationship Id="rId287" Type="http://schemas.openxmlformats.org/officeDocument/2006/relationships/ctrlProp" Target="../ctrlProps/ctrlProp285.xml"/><Relationship Id="rId410" Type="http://schemas.openxmlformats.org/officeDocument/2006/relationships/ctrlProp" Target="../ctrlProps/ctrlProp408.xml"/><Relationship Id="rId494" Type="http://schemas.openxmlformats.org/officeDocument/2006/relationships/ctrlProp" Target="../ctrlProps/ctrlProp492.xml"/><Relationship Id="rId508" Type="http://schemas.openxmlformats.org/officeDocument/2006/relationships/ctrlProp" Target="../ctrlProps/ctrlProp506.xml"/><Relationship Id="rId715" Type="http://schemas.openxmlformats.org/officeDocument/2006/relationships/ctrlProp" Target="../ctrlProps/ctrlProp713.xml"/><Relationship Id="rId922" Type="http://schemas.openxmlformats.org/officeDocument/2006/relationships/ctrlProp" Target="../ctrlProps/ctrlProp920.xml"/><Relationship Id="rId1138" Type="http://schemas.openxmlformats.org/officeDocument/2006/relationships/ctrlProp" Target="../ctrlProps/ctrlProp1136.xml"/><Relationship Id="rId1345" Type="http://schemas.openxmlformats.org/officeDocument/2006/relationships/ctrlProp" Target="../ctrlProps/ctrlProp1343.xml"/><Relationship Id="rId1552" Type="http://schemas.openxmlformats.org/officeDocument/2006/relationships/ctrlProp" Target="../ctrlProps/ctrlProp1550.xml"/><Relationship Id="rId147" Type="http://schemas.openxmlformats.org/officeDocument/2006/relationships/ctrlProp" Target="../ctrlProps/ctrlProp145.xml"/><Relationship Id="rId354" Type="http://schemas.openxmlformats.org/officeDocument/2006/relationships/ctrlProp" Target="../ctrlProps/ctrlProp352.xml"/><Relationship Id="rId799" Type="http://schemas.openxmlformats.org/officeDocument/2006/relationships/ctrlProp" Target="../ctrlProps/ctrlProp797.xml"/><Relationship Id="rId1191" Type="http://schemas.openxmlformats.org/officeDocument/2006/relationships/ctrlProp" Target="../ctrlProps/ctrlProp1189.xml"/><Relationship Id="rId1205" Type="http://schemas.openxmlformats.org/officeDocument/2006/relationships/ctrlProp" Target="../ctrlProps/ctrlProp1203.xml"/><Relationship Id="rId51" Type="http://schemas.openxmlformats.org/officeDocument/2006/relationships/ctrlProp" Target="../ctrlProps/ctrlProp49.xml"/><Relationship Id="rId561" Type="http://schemas.openxmlformats.org/officeDocument/2006/relationships/ctrlProp" Target="../ctrlProps/ctrlProp559.xml"/><Relationship Id="rId659" Type="http://schemas.openxmlformats.org/officeDocument/2006/relationships/ctrlProp" Target="../ctrlProps/ctrlProp657.xml"/><Relationship Id="rId866" Type="http://schemas.openxmlformats.org/officeDocument/2006/relationships/ctrlProp" Target="../ctrlProps/ctrlProp864.xml"/><Relationship Id="rId1289" Type="http://schemas.openxmlformats.org/officeDocument/2006/relationships/ctrlProp" Target="../ctrlProps/ctrlProp1287.xml"/><Relationship Id="rId1412" Type="http://schemas.openxmlformats.org/officeDocument/2006/relationships/ctrlProp" Target="../ctrlProps/ctrlProp1410.xml"/><Relationship Id="rId1496" Type="http://schemas.openxmlformats.org/officeDocument/2006/relationships/ctrlProp" Target="../ctrlProps/ctrlProp1494.xml"/><Relationship Id="rId214" Type="http://schemas.openxmlformats.org/officeDocument/2006/relationships/ctrlProp" Target="../ctrlProps/ctrlProp212.xml"/><Relationship Id="rId298" Type="http://schemas.openxmlformats.org/officeDocument/2006/relationships/ctrlProp" Target="../ctrlProps/ctrlProp296.xml"/><Relationship Id="rId421" Type="http://schemas.openxmlformats.org/officeDocument/2006/relationships/ctrlProp" Target="../ctrlProps/ctrlProp419.xml"/><Relationship Id="rId519" Type="http://schemas.openxmlformats.org/officeDocument/2006/relationships/ctrlProp" Target="../ctrlProps/ctrlProp517.xml"/><Relationship Id="rId1051" Type="http://schemas.openxmlformats.org/officeDocument/2006/relationships/ctrlProp" Target="../ctrlProps/ctrlProp1049.xml"/><Relationship Id="rId1149" Type="http://schemas.openxmlformats.org/officeDocument/2006/relationships/ctrlProp" Target="../ctrlProps/ctrlProp1147.xml"/><Relationship Id="rId1356" Type="http://schemas.openxmlformats.org/officeDocument/2006/relationships/ctrlProp" Target="../ctrlProps/ctrlProp1354.xml"/><Relationship Id="rId158" Type="http://schemas.openxmlformats.org/officeDocument/2006/relationships/ctrlProp" Target="../ctrlProps/ctrlProp156.xml"/><Relationship Id="rId726" Type="http://schemas.openxmlformats.org/officeDocument/2006/relationships/ctrlProp" Target="../ctrlProps/ctrlProp724.xml"/><Relationship Id="rId933" Type="http://schemas.openxmlformats.org/officeDocument/2006/relationships/ctrlProp" Target="../ctrlProps/ctrlProp931.xml"/><Relationship Id="rId1009" Type="http://schemas.openxmlformats.org/officeDocument/2006/relationships/ctrlProp" Target="../ctrlProps/ctrlProp1007.xml"/><Relationship Id="rId62" Type="http://schemas.openxmlformats.org/officeDocument/2006/relationships/ctrlProp" Target="../ctrlProps/ctrlProp60.xml"/><Relationship Id="rId365" Type="http://schemas.openxmlformats.org/officeDocument/2006/relationships/ctrlProp" Target="../ctrlProps/ctrlProp363.xml"/><Relationship Id="rId572" Type="http://schemas.openxmlformats.org/officeDocument/2006/relationships/ctrlProp" Target="../ctrlProps/ctrlProp570.xml"/><Relationship Id="rId1216" Type="http://schemas.openxmlformats.org/officeDocument/2006/relationships/ctrlProp" Target="../ctrlProps/ctrlProp1214.xml"/><Relationship Id="rId1423" Type="http://schemas.openxmlformats.org/officeDocument/2006/relationships/ctrlProp" Target="../ctrlProps/ctrlProp1421.xml"/><Relationship Id="rId225" Type="http://schemas.openxmlformats.org/officeDocument/2006/relationships/ctrlProp" Target="../ctrlProps/ctrlProp223.xml"/><Relationship Id="rId432" Type="http://schemas.openxmlformats.org/officeDocument/2006/relationships/ctrlProp" Target="../ctrlProps/ctrlProp430.xml"/><Relationship Id="rId877" Type="http://schemas.openxmlformats.org/officeDocument/2006/relationships/ctrlProp" Target="../ctrlProps/ctrlProp875.xml"/><Relationship Id="rId1062" Type="http://schemas.openxmlformats.org/officeDocument/2006/relationships/ctrlProp" Target="../ctrlProps/ctrlProp1060.xml"/><Relationship Id="rId737" Type="http://schemas.openxmlformats.org/officeDocument/2006/relationships/ctrlProp" Target="../ctrlProps/ctrlProp735.xml"/><Relationship Id="rId944" Type="http://schemas.openxmlformats.org/officeDocument/2006/relationships/ctrlProp" Target="../ctrlProps/ctrlProp942.xml"/><Relationship Id="rId1367" Type="http://schemas.openxmlformats.org/officeDocument/2006/relationships/ctrlProp" Target="../ctrlProps/ctrlProp1365.xml"/><Relationship Id="rId73" Type="http://schemas.openxmlformats.org/officeDocument/2006/relationships/ctrlProp" Target="../ctrlProps/ctrlProp71.xml"/><Relationship Id="rId169" Type="http://schemas.openxmlformats.org/officeDocument/2006/relationships/ctrlProp" Target="../ctrlProps/ctrlProp167.xml"/><Relationship Id="rId376" Type="http://schemas.openxmlformats.org/officeDocument/2006/relationships/ctrlProp" Target="../ctrlProps/ctrlProp374.xml"/><Relationship Id="rId583" Type="http://schemas.openxmlformats.org/officeDocument/2006/relationships/ctrlProp" Target="../ctrlProps/ctrlProp581.xml"/><Relationship Id="rId790" Type="http://schemas.openxmlformats.org/officeDocument/2006/relationships/ctrlProp" Target="../ctrlProps/ctrlProp788.xml"/><Relationship Id="rId804" Type="http://schemas.openxmlformats.org/officeDocument/2006/relationships/ctrlProp" Target="../ctrlProps/ctrlProp802.xml"/><Relationship Id="rId1227" Type="http://schemas.openxmlformats.org/officeDocument/2006/relationships/ctrlProp" Target="../ctrlProps/ctrlProp1225.xml"/><Relationship Id="rId1434" Type="http://schemas.openxmlformats.org/officeDocument/2006/relationships/ctrlProp" Target="../ctrlProps/ctrlProp1432.xml"/><Relationship Id="rId4" Type="http://schemas.openxmlformats.org/officeDocument/2006/relationships/ctrlProp" Target="../ctrlProps/ctrlProp2.xml"/><Relationship Id="rId236" Type="http://schemas.openxmlformats.org/officeDocument/2006/relationships/ctrlProp" Target="../ctrlProps/ctrlProp234.xml"/><Relationship Id="rId443" Type="http://schemas.openxmlformats.org/officeDocument/2006/relationships/ctrlProp" Target="../ctrlProps/ctrlProp441.xml"/><Relationship Id="rId650" Type="http://schemas.openxmlformats.org/officeDocument/2006/relationships/ctrlProp" Target="../ctrlProps/ctrlProp648.xml"/><Relationship Id="rId888" Type="http://schemas.openxmlformats.org/officeDocument/2006/relationships/ctrlProp" Target="../ctrlProps/ctrlProp886.xml"/><Relationship Id="rId1073" Type="http://schemas.openxmlformats.org/officeDocument/2006/relationships/ctrlProp" Target="../ctrlProps/ctrlProp1071.xml"/><Relationship Id="rId1280" Type="http://schemas.openxmlformats.org/officeDocument/2006/relationships/ctrlProp" Target="../ctrlProps/ctrlProp1278.xml"/><Relationship Id="rId1501" Type="http://schemas.openxmlformats.org/officeDocument/2006/relationships/ctrlProp" Target="../ctrlProps/ctrlProp1499.xml"/><Relationship Id="rId303" Type="http://schemas.openxmlformats.org/officeDocument/2006/relationships/ctrlProp" Target="../ctrlProps/ctrlProp301.xml"/><Relationship Id="rId748" Type="http://schemas.openxmlformats.org/officeDocument/2006/relationships/ctrlProp" Target="../ctrlProps/ctrlProp746.xml"/><Relationship Id="rId955" Type="http://schemas.openxmlformats.org/officeDocument/2006/relationships/ctrlProp" Target="../ctrlProps/ctrlProp953.xml"/><Relationship Id="rId1140" Type="http://schemas.openxmlformats.org/officeDocument/2006/relationships/ctrlProp" Target="../ctrlProps/ctrlProp1138.xml"/><Relationship Id="rId1378" Type="http://schemas.openxmlformats.org/officeDocument/2006/relationships/ctrlProp" Target="../ctrlProps/ctrlProp1376.xml"/><Relationship Id="rId84" Type="http://schemas.openxmlformats.org/officeDocument/2006/relationships/ctrlProp" Target="../ctrlProps/ctrlProp82.xml"/><Relationship Id="rId387" Type="http://schemas.openxmlformats.org/officeDocument/2006/relationships/ctrlProp" Target="../ctrlProps/ctrlProp385.xml"/><Relationship Id="rId510" Type="http://schemas.openxmlformats.org/officeDocument/2006/relationships/ctrlProp" Target="../ctrlProps/ctrlProp508.xml"/><Relationship Id="rId594" Type="http://schemas.openxmlformats.org/officeDocument/2006/relationships/ctrlProp" Target="../ctrlProps/ctrlProp592.xml"/><Relationship Id="rId608" Type="http://schemas.openxmlformats.org/officeDocument/2006/relationships/ctrlProp" Target="../ctrlProps/ctrlProp606.xml"/><Relationship Id="rId815" Type="http://schemas.openxmlformats.org/officeDocument/2006/relationships/ctrlProp" Target="../ctrlProps/ctrlProp813.xml"/><Relationship Id="rId1238" Type="http://schemas.openxmlformats.org/officeDocument/2006/relationships/ctrlProp" Target="../ctrlProps/ctrlProp1236.xml"/><Relationship Id="rId1445" Type="http://schemas.openxmlformats.org/officeDocument/2006/relationships/ctrlProp" Target="../ctrlProps/ctrlProp1443.xml"/><Relationship Id="rId247" Type="http://schemas.openxmlformats.org/officeDocument/2006/relationships/ctrlProp" Target="../ctrlProps/ctrlProp245.xml"/><Relationship Id="rId899" Type="http://schemas.openxmlformats.org/officeDocument/2006/relationships/ctrlProp" Target="../ctrlProps/ctrlProp897.xml"/><Relationship Id="rId1000" Type="http://schemas.openxmlformats.org/officeDocument/2006/relationships/ctrlProp" Target="../ctrlProps/ctrlProp998.xml"/><Relationship Id="rId1084" Type="http://schemas.openxmlformats.org/officeDocument/2006/relationships/ctrlProp" Target="../ctrlProps/ctrlProp1082.xml"/><Relationship Id="rId1305" Type="http://schemas.openxmlformats.org/officeDocument/2006/relationships/ctrlProp" Target="../ctrlProps/ctrlProp1303.xml"/><Relationship Id="rId107" Type="http://schemas.openxmlformats.org/officeDocument/2006/relationships/ctrlProp" Target="../ctrlProps/ctrlProp105.xml"/><Relationship Id="rId454" Type="http://schemas.openxmlformats.org/officeDocument/2006/relationships/ctrlProp" Target="../ctrlProps/ctrlProp452.xml"/><Relationship Id="rId661" Type="http://schemas.openxmlformats.org/officeDocument/2006/relationships/ctrlProp" Target="../ctrlProps/ctrlProp659.xml"/><Relationship Id="rId759" Type="http://schemas.openxmlformats.org/officeDocument/2006/relationships/ctrlProp" Target="../ctrlProps/ctrlProp757.xml"/><Relationship Id="rId966" Type="http://schemas.openxmlformats.org/officeDocument/2006/relationships/ctrlProp" Target="../ctrlProps/ctrlProp964.xml"/><Relationship Id="rId1291" Type="http://schemas.openxmlformats.org/officeDocument/2006/relationships/ctrlProp" Target="../ctrlProps/ctrlProp1289.xml"/><Relationship Id="rId1389" Type="http://schemas.openxmlformats.org/officeDocument/2006/relationships/ctrlProp" Target="../ctrlProps/ctrlProp1387.xml"/><Relationship Id="rId1512" Type="http://schemas.openxmlformats.org/officeDocument/2006/relationships/ctrlProp" Target="../ctrlProps/ctrlProp1510.xml"/><Relationship Id="rId11" Type="http://schemas.openxmlformats.org/officeDocument/2006/relationships/ctrlProp" Target="../ctrlProps/ctrlProp9.xml"/><Relationship Id="rId314" Type="http://schemas.openxmlformats.org/officeDocument/2006/relationships/ctrlProp" Target="../ctrlProps/ctrlProp312.xml"/><Relationship Id="rId398" Type="http://schemas.openxmlformats.org/officeDocument/2006/relationships/ctrlProp" Target="../ctrlProps/ctrlProp396.xml"/><Relationship Id="rId521" Type="http://schemas.openxmlformats.org/officeDocument/2006/relationships/ctrlProp" Target="../ctrlProps/ctrlProp519.xml"/><Relationship Id="rId619" Type="http://schemas.openxmlformats.org/officeDocument/2006/relationships/ctrlProp" Target="../ctrlProps/ctrlProp617.xml"/><Relationship Id="rId1151" Type="http://schemas.openxmlformats.org/officeDocument/2006/relationships/ctrlProp" Target="../ctrlProps/ctrlProp1149.xml"/><Relationship Id="rId1249" Type="http://schemas.openxmlformats.org/officeDocument/2006/relationships/ctrlProp" Target="../ctrlProps/ctrlProp1247.xml"/><Relationship Id="rId95" Type="http://schemas.openxmlformats.org/officeDocument/2006/relationships/ctrlProp" Target="../ctrlProps/ctrlProp93.xml"/><Relationship Id="rId160" Type="http://schemas.openxmlformats.org/officeDocument/2006/relationships/ctrlProp" Target="../ctrlProps/ctrlProp158.xml"/><Relationship Id="rId826" Type="http://schemas.openxmlformats.org/officeDocument/2006/relationships/ctrlProp" Target="../ctrlProps/ctrlProp824.xml"/><Relationship Id="rId1011" Type="http://schemas.openxmlformats.org/officeDocument/2006/relationships/ctrlProp" Target="../ctrlProps/ctrlProp1009.xml"/><Relationship Id="rId1109" Type="http://schemas.openxmlformats.org/officeDocument/2006/relationships/ctrlProp" Target="../ctrlProps/ctrlProp1107.xml"/><Relationship Id="rId1456" Type="http://schemas.openxmlformats.org/officeDocument/2006/relationships/ctrlProp" Target="../ctrlProps/ctrlProp1454.xml"/><Relationship Id="rId258" Type="http://schemas.openxmlformats.org/officeDocument/2006/relationships/ctrlProp" Target="../ctrlProps/ctrlProp256.xml"/><Relationship Id="rId465" Type="http://schemas.openxmlformats.org/officeDocument/2006/relationships/ctrlProp" Target="../ctrlProps/ctrlProp463.xml"/><Relationship Id="rId672" Type="http://schemas.openxmlformats.org/officeDocument/2006/relationships/ctrlProp" Target="../ctrlProps/ctrlProp670.xml"/><Relationship Id="rId1095" Type="http://schemas.openxmlformats.org/officeDocument/2006/relationships/ctrlProp" Target="../ctrlProps/ctrlProp1093.xml"/><Relationship Id="rId1316" Type="http://schemas.openxmlformats.org/officeDocument/2006/relationships/ctrlProp" Target="../ctrlProps/ctrlProp1314.xml"/><Relationship Id="rId1523" Type="http://schemas.openxmlformats.org/officeDocument/2006/relationships/ctrlProp" Target="../ctrlProps/ctrlProp1521.xml"/><Relationship Id="rId22" Type="http://schemas.openxmlformats.org/officeDocument/2006/relationships/ctrlProp" Target="../ctrlProps/ctrlProp20.xml"/><Relationship Id="rId118" Type="http://schemas.openxmlformats.org/officeDocument/2006/relationships/ctrlProp" Target="../ctrlProps/ctrlProp116.xml"/><Relationship Id="rId325" Type="http://schemas.openxmlformats.org/officeDocument/2006/relationships/ctrlProp" Target="../ctrlProps/ctrlProp323.xml"/><Relationship Id="rId532" Type="http://schemas.openxmlformats.org/officeDocument/2006/relationships/ctrlProp" Target="../ctrlProps/ctrlProp530.xml"/><Relationship Id="rId977" Type="http://schemas.openxmlformats.org/officeDocument/2006/relationships/ctrlProp" Target="../ctrlProps/ctrlProp975.xml"/><Relationship Id="rId1162" Type="http://schemas.openxmlformats.org/officeDocument/2006/relationships/ctrlProp" Target="../ctrlProps/ctrlProp1160.xml"/><Relationship Id="rId171" Type="http://schemas.openxmlformats.org/officeDocument/2006/relationships/ctrlProp" Target="../ctrlProps/ctrlProp169.xml"/><Relationship Id="rId837" Type="http://schemas.openxmlformats.org/officeDocument/2006/relationships/ctrlProp" Target="../ctrlProps/ctrlProp835.xml"/><Relationship Id="rId1022" Type="http://schemas.openxmlformats.org/officeDocument/2006/relationships/ctrlProp" Target="../ctrlProps/ctrlProp1020.xml"/><Relationship Id="rId1467" Type="http://schemas.openxmlformats.org/officeDocument/2006/relationships/ctrlProp" Target="../ctrlProps/ctrlProp1465.xml"/><Relationship Id="rId269" Type="http://schemas.openxmlformats.org/officeDocument/2006/relationships/ctrlProp" Target="../ctrlProps/ctrlProp267.xml"/><Relationship Id="rId476" Type="http://schemas.openxmlformats.org/officeDocument/2006/relationships/ctrlProp" Target="../ctrlProps/ctrlProp474.xml"/><Relationship Id="rId683" Type="http://schemas.openxmlformats.org/officeDocument/2006/relationships/ctrlProp" Target="../ctrlProps/ctrlProp681.xml"/><Relationship Id="rId890" Type="http://schemas.openxmlformats.org/officeDocument/2006/relationships/ctrlProp" Target="../ctrlProps/ctrlProp888.xml"/><Relationship Id="rId904" Type="http://schemas.openxmlformats.org/officeDocument/2006/relationships/ctrlProp" Target="../ctrlProps/ctrlProp902.xml"/><Relationship Id="rId1327" Type="http://schemas.openxmlformats.org/officeDocument/2006/relationships/ctrlProp" Target="../ctrlProps/ctrlProp1325.xml"/><Relationship Id="rId1534" Type="http://schemas.openxmlformats.org/officeDocument/2006/relationships/ctrlProp" Target="../ctrlProps/ctrlProp1532.xml"/><Relationship Id="rId33" Type="http://schemas.openxmlformats.org/officeDocument/2006/relationships/ctrlProp" Target="../ctrlProps/ctrlProp31.xml"/><Relationship Id="rId129" Type="http://schemas.openxmlformats.org/officeDocument/2006/relationships/ctrlProp" Target="../ctrlProps/ctrlProp127.xml"/><Relationship Id="rId336" Type="http://schemas.openxmlformats.org/officeDocument/2006/relationships/ctrlProp" Target="../ctrlProps/ctrlProp334.xml"/><Relationship Id="rId543" Type="http://schemas.openxmlformats.org/officeDocument/2006/relationships/ctrlProp" Target="../ctrlProps/ctrlProp541.xml"/><Relationship Id="rId988" Type="http://schemas.openxmlformats.org/officeDocument/2006/relationships/ctrlProp" Target="../ctrlProps/ctrlProp986.xml"/><Relationship Id="rId1173" Type="http://schemas.openxmlformats.org/officeDocument/2006/relationships/ctrlProp" Target="../ctrlProps/ctrlProp1171.xml"/><Relationship Id="rId1380" Type="http://schemas.openxmlformats.org/officeDocument/2006/relationships/ctrlProp" Target="../ctrlProps/ctrlProp1378.xml"/><Relationship Id="rId182" Type="http://schemas.openxmlformats.org/officeDocument/2006/relationships/ctrlProp" Target="../ctrlProps/ctrlProp180.xml"/><Relationship Id="rId403" Type="http://schemas.openxmlformats.org/officeDocument/2006/relationships/ctrlProp" Target="../ctrlProps/ctrlProp401.xml"/><Relationship Id="rId750" Type="http://schemas.openxmlformats.org/officeDocument/2006/relationships/ctrlProp" Target="../ctrlProps/ctrlProp748.xml"/><Relationship Id="rId848" Type="http://schemas.openxmlformats.org/officeDocument/2006/relationships/ctrlProp" Target="../ctrlProps/ctrlProp846.xml"/><Relationship Id="rId1033" Type="http://schemas.openxmlformats.org/officeDocument/2006/relationships/ctrlProp" Target="../ctrlProps/ctrlProp1031.xml"/><Relationship Id="rId1478" Type="http://schemas.openxmlformats.org/officeDocument/2006/relationships/ctrlProp" Target="../ctrlProps/ctrlProp1476.xml"/><Relationship Id="rId487" Type="http://schemas.openxmlformats.org/officeDocument/2006/relationships/ctrlProp" Target="../ctrlProps/ctrlProp485.xml"/><Relationship Id="rId610" Type="http://schemas.openxmlformats.org/officeDocument/2006/relationships/ctrlProp" Target="../ctrlProps/ctrlProp608.xml"/><Relationship Id="rId694" Type="http://schemas.openxmlformats.org/officeDocument/2006/relationships/ctrlProp" Target="../ctrlProps/ctrlProp692.xml"/><Relationship Id="rId708" Type="http://schemas.openxmlformats.org/officeDocument/2006/relationships/ctrlProp" Target="../ctrlProps/ctrlProp706.xml"/><Relationship Id="rId915" Type="http://schemas.openxmlformats.org/officeDocument/2006/relationships/ctrlProp" Target="../ctrlProps/ctrlProp913.xml"/><Relationship Id="rId1240" Type="http://schemas.openxmlformats.org/officeDocument/2006/relationships/ctrlProp" Target="../ctrlProps/ctrlProp1238.xml"/><Relationship Id="rId1338" Type="http://schemas.openxmlformats.org/officeDocument/2006/relationships/ctrlProp" Target="../ctrlProps/ctrlProp1336.xml"/><Relationship Id="rId1545" Type="http://schemas.openxmlformats.org/officeDocument/2006/relationships/ctrlProp" Target="../ctrlProps/ctrlProp1543.xml"/><Relationship Id="rId347" Type="http://schemas.openxmlformats.org/officeDocument/2006/relationships/ctrlProp" Target="../ctrlProps/ctrlProp345.xml"/><Relationship Id="rId999" Type="http://schemas.openxmlformats.org/officeDocument/2006/relationships/ctrlProp" Target="../ctrlProps/ctrlProp997.xml"/><Relationship Id="rId1100" Type="http://schemas.openxmlformats.org/officeDocument/2006/relationships/ctrlProp" Target="../ctrlProps/ctrlProp1098.xml"/><Relationship Id="rId1184" Type="http://schemas.openxmlformats.org/officeDocument/2006/relationships/ctrlProp" Target="../ctrlProps/ctrlProp1182.xml"/><Relationship Id="rId1405" Type="http://schemas.openxmlformats.org/officeDocument/2006/relationships/ctrlProp" Target="../ctrlProps/ctrlProp1403.xml"/><Relationship Id="rId44" Type="http://schemas.openxmlformats.org/officeDocument/2006/relationships/ctrlProp" Target="../ctrlProps/ctrlProp42.xml"/><Relationship Id="rId554" Type="http://schemas.openxmlformats.org/officeDocument/2006/relationships/ctrlProp" Target="../ctrlProps/ctrlProp552.xml"/><Relationship Id="rId761" Type="http://schemas.openxmlformats.org/officeDocument/2006/relationships/ctrlProp" Target="../ctrlProps/ctrlProp759.xml"/><Relationship Id="rId859" Type="http://schemas.openxmlformats.org/officeDocument/2006/relationships/ctrlProp" Target="../ctrlProps/ctrlProp857.xml"/><Relationship Id="rId1391" Type="http://schemas.openxmlformats.org/officeDocument/2006/relationships/ctrlProp" Target="../ctrlProps/ctrlProp1389.xml"/><Relationship Id="rId1489" Type="http://schemas.openxmlformats.org/officeDocument/2006/relationships/ctrlProp" Target="../ctrlProps/ctrlProp1487.xml"/><Relationship Id="rId193" Type="http://schemas.openxmlformats.org/officeDocument/2006/relationships/ctrlProp" Target="../ctrlProps/ctrlProp191.xml"/><Relationship Id="rId207" Type="http://schemas.openxmlformats.org/officeDocument/2006/relationships/ctrlProp" Target="../ctrlProps/ctrlProp205.xml"/><Relationship Id="rId414" Type="http://schemas.openxmlformats.org/officeDocument/2006/relationships/ctrlProp" Target="../ctrlProps/ctrlProp412.xml"/><Relationship Id="rId498" Type="http://schemas.openxmlformats.org/officeDocument/2006/relationships/ctrlProp" Target="../ctrlProps/ctrlProp496.xml"/><Relationship Id="rId621" Type="http://schemas.openxmlformats.org/officeDocument/2006/relationships/ctrlProp" Target="../ctrlProps/ctrlProp619.xml"/><Relationship Id="rId1044" Type="http://schemas.openxmlformats.org/officeDocument/2006/relationships/ctrlProp" Target="../ctrlProps/ctrlProp1042.xml"/><Relationship Id="rId1251" Type="http://schemas.openxmlformats.org/officeDocument/2006/relationships/ctrlProp" Target="../ctrlProps/ctrlProp1249.xml"/><Relationship Id="rId1349" Type="http://schemas.openxmlformats.org/officeDocument/2006/relationships/ctrlProp" Target="../ctrlProps/ctrlProp1347.xml"/><Relationship Id="rId260" Type="http://schemas.openxmlformats.org/officeDocument/2006/relationships/ctrlProp" Target="../ctrlProps/ctrlProp258.xml"/><Relationship Id="rId719" Type="http://schemas.openxmlformats.org/officeDocument/2006/relationships/ctrlProp" Target="../ctrlProps/ctrlProp717.xml"/><Relationship Id="rId926" Type="http://schemas.openxmlformats.org/officeDocument/2006/relationships/ctrlProp" Target="../ctrlProps/ctrlProp924.xml"/><Relationship Id="rId1111" Type="http://schemas.openxmlformats.org/officeDocument/2006/relationships/ctrlProp" Target="../ctrlProps/ctrlProp1109.xml"/><Relationship Id="rId55" Type="http://schemas.openxmlformats.org/officeDocument/2006/relationships/ctrlProp" Target="../ctrlProps/ctrlProp53.xml"/><Relationship Id="rId120" Type="http://schemas.openxmlformats.org/officeDocument/2006/relationships/ctrlProp" Target="../ctrlProps/ctrlProp118.xml"/><Relationship Id="rId358" Type="http://schemas.openxmlformats.org/officeDocument/2006/relationships/ctrlProp" Target="../ctrlProps/ctrlProp356.xml"/><Relationship Id="rId565" Type="http://schemas.openxmlformats.org/officeDocument/2006/relationships/ctrlProp" Target="../ctrlProps/ctrlProp563.xml"/><Relationship Id="rId772" Type="http://schemas.openxmlformats.org/officeDocument/2006/relationships/ctrlProp" Target="../ctrlProps/ctrlProp770.xml"/><Relationship Id="rId1195" Type="http://schemas.openxmlformats.org/officeDocument/2006/relationships/ctrlProp" Target="../ctrlProps/ctrlProp1193.xml"/><Relationship Id="rId1209" Type="http://schemas.openxmlformats.org/officeDocument/2006/relationships/ctrlProp" Target="../ctrlProps/ctrlProp1207.xml"/><Relationship Id="rId1416" Type="http://schemas.openxmlformats.org/officeDocument/2006/relationships/ctrlProp" Target="../ctrlProps/ctrlProp1414.xml"/><Relationship Id="rId218" Type="http://schemas.openxmlformats.org/officeDocument/2006/relationships/ctrlProp" Target="../ctrlProps/ctrlProp216.xml"/><Relationship Id="rId425" Type="http://schemas.openxmlformats.org/officeDocument/2006/relationships/ctrlProp" Target="../ctrlProps/ctrlProp423.xml"/><Relationship Id="rId632" Type="http://schemas.openxmlformats.org/officeDocument/2006/relationships/ctrlProp" Target="../ctrlProps/ctrlProp630.xml"/><Relationship Id="rId1055" Type="http://schemas.openxmlformats.org/officeDocument/2006/relationships/ctrlProp" Target="../ctrlProps/ctrlProp1053.xml"/><Relationship Id="rId1262" Type="http://schemas.openxmlformats.org/officeDocument/2006/relationships/ctrlProp" Target="../ctrlProps/ctrlProp1260.xml"/><Relationship Id="rId271" Type="http://schemas.openxmlformats.org/officeDocument/2006/relationships/ctrlProp" Target="../ctrlProps/ctrlProp269.xml"/><Relationship Id="rId937" Type="http://schemas.openxmlformats.org/officeDocument/2006/relationships/ctrlProp" Target="../ctrlProps/ctrlProp935.xml"/><Relationship Id="rId1122" Type="http://schemas.openxmlformats.org/officeDocument/2006/relationships/ctrlProp" Target="../ctrlProps/ctrlProp1120.xml"/><Relationship Id="rId66" Type="http://schemas.openxmlformats.org/officeDocument/2006/relationships/ctrlProp" Target="../ctrlProps/ctrlProp64.xml"/><Relationship Id="rId131" Type="http://schemas.openxmlformats.org/officeDocument/2006/relationships/ctrlProp" Target="../ctrlProps/ctrlProp129.xml"/><Relationship Id="rId369" Type="http://schemas.openxmlformats.org/officeDocument/2006/relationships/ctrlProp" Target="../ctrlProps/ctrlProp367.xml"/><Relationship Id="rId576" Type="http://schemas.openxmlformats.org/officeDocument/2006/relationships/ctrlProp" Target="../ctrlProps/ctrlProp574.xml"/><Relationship Id="rId783" Type="http://schemas.openxmlformats.org/officeDocument/2006/relationships/ctrlProp" Target="../ctrlProps/ctrlProp781.xml"/><Relationship Id="rId990" Type="http://schemas.openxmlformats.org/officeDocument/2006/relationships/ctrlProp" Target="../ctrlProps/ctrlProp988.xml"/><Relationship Id="rId1427" Type="http://schemas.openxmlformats.org/officeDocument/2006/relationships/ctrlProp" Target="../ctrlProps/ctrlProp1425.xml"/><Relationship Id="rId229" Type="http://schemas.openxmlformats.org/officeDocument/2006/relationships/ctrlProp" Target="../ctrlProps/ctrlProp227.xml"/><Relationship Id="rId436" Type="http://schemas.openxmlformats.org/officeDocument/2006/relationships/ctrlProp" Target="../ctrlProps/ctrlProp434.xml"/><Relationship Id="rId643" Type="http://schemas.openxmlformats.org/officeDocument/2006/relationships/ctrlProp" Target="../ctrlProps/ctrlProp641.xml"/><Relationship Id="rId1066" Type="http://schemas.openxmlformats.org/officeDocument/2006/relationships/ctrlProp" Target="../ctrlProps/ctrlProp1064.xml"/><Relationship Id="rId1273" Type="http://schemas.openxmlformats.org/officeDocument/2006/relationships/ctrlProp" Target="../ctrlProps/ctrlProp1271.xml"/><Relationship Id="rId1480" Type="http://schemas.openxmlformats.org/officeDocument/2006/relationships/ctrlProp" Target="../ctrlProps/ctrlProp1478.xml"/><Relationship Id="rId850" Type="http://schemas.openxmlformats.org/officeDocument/2006/relationships/ctrlProp" Target="../ctrlProps/ctrlProp848.xml"/><Relationship Id="rId948" Type="http://schemas.openxmlformats.org/officeDocument/2006/relationships/ctrlProp" Target="../ctrlProps/ctrlProp946.xml"/><Relationship Id="rId1133" Type="http://schemas.openxmlformats.org/officeDocument/2006/relationships/ctrlProp" Target="../ctrlProps/ctrlProp1131.xml"/><Relationship Id="rId77" Type="http://schemas.openxmlformats.org/officeDocument/2006/relationships/ctrlProp" Target="../ctrlProps/ctrlProp75.xml"/><Relationship Id="rId282" Type="http://schemas.openxmlformats.org/officeDocument/2006/relationships/ctrlProp" Target="../ctrlProps/ctrlProp280.xml"/><Relationship Id="rId503" Type="http://schemas.openxmlformats.org/officeDocument/2006/relationships/ctrlProp" Target="../ctrlProps/ctrlProp501.xml"/><Relationship Id="rId587" Type="http://schemas.openxmlformats.org/officeDocument/2006/relationships/ctrlProp" Target="../ctrlProps/ctrlProp585.xml"/><Relationship Id="rId710" Type="http://schemas.openxmlformats.org/officeDocument/2006/relationships/ctrlProp" Target="../ctrlProps/ctrlProp708.xml"/><Relationship Id="rId808" Type="http://schemas.openxmlformats.org/officeDocument/2006/relationships/ctrlProp" Target="../ctrlProps/ctrlProp806.xml"/><Relationship Id="rId1340" Type="http://schemas.openxmlformats.org/officeDocument/2006/relationships/ctrlProp" Target="../ctrlProps/ctrlProp1338.xml"/><Relationship Id="rId1438" Type="http://schemas.openxmlformats.org/officeDocument/2006/relationships/ctrlProp" Target="../ctrlProps/ctrlProp1436.xml"/><Relationship Id="rId8" Type="http://schemas.openxmlformats.org/officeDocument/2006/relationships/ctrlProp" Target="../ctrlProps/ctrlProp6.xml"/><Relationship Id="rId142" Type="http://schemas.openxmlformats.org/officeDocument/2006/relationships/ctrlProp" Target="../ctrlProps/ctrlProp140.xml"/><Relationship Id="rId447" Type="http://schemas.openxmlformats.org/officeDocument/2006/relationships/ctrlProp" Target="../ctrlProps/ctrlProp445.xml"/><Relationship Id="rId794" Type="http://schemas.openxmlformats.org/officeDocument/2006/relationships/ctrlProp" Target="../ctrlProps/ctrlProp792.xml"/><Relationship Id="rId1077" Type="http://schemas.openxmlformats.org/officeDocument/2006/relationships/ctrlProp" Target="../ctrlProps/ctrlProp1075.xml"/><Relationship Id="rId1200" Type="http://schemas.openxmlformats.org/officeDocument/2006/relationships/ctrlProp" Target="../ctrlProps/ctrlProp1198.xml"/><Relationship Id="rId654" Type="http://schemas.openxmlformats.org/officeDocument/2006/relationships/ctrlProp" Target="../ctrlProps/ctrlProp652.xml"/><Relationship Id="rId861" Type="http://schemas.openxmlformats.org/officeDocument/2006/relationships/ctrlProp" Target="../ctrlProps/ctrlProp859.xml"/><Relationship Id="rId959" Type="http://schemas.openxmlformats.org/officeDocument/2006/relationships/ctrlProp" Target="../ctrlProps/ctrlProp957.xml"/><Relationship Id="rId1284" Type="http://schemas.openxmlformats.org/officeDocument/2006/relationships/ctrlProp" Target="../ctrlProps/ctrlProp1282.xml"/><Relationship Id="rId1491" Type="http://schemas.openxmlformats.org/officeDocument/2006/relationships/ctrlProp" Target="../ctrlProps/ctrlProp1489.xml"/><Relationship Id="rId1505" Type="http://schemas.openxmlformats.org/officeDocument/2006/relationships/ctrlProp" Target="../ctrlProps/ctrlProp1503.xml"/><Relationship Id="rId293" Type="http://schemas.openxmlformats.org/officeDocument/2006/relationships/ctrlProp" Target="../ctrlProps/ctrlProp291.xml"/><Relationship Id="rId307" Type="http://schemas.openxmlformats.org/officeDocument/2006/relationships/ctrlProp" Target="../ctrlProps/ctrlProp305.xml"/><Relationship Id="rId514" Type="http://schemas.openxmlformats.org/officeDocument/2006/relationships/ctrlProp" Target="../ctrlProps/ctrlProp512.xml"/><Relationship Id="rId721" Type="http://schemas.openxmlformats.org/officeDocument/2006/relationships/ctrlProp" Target="../ctrlProps/ctrlProp719.xml"/><Relationship Id="rId1144" Type="http://schemas.openxmlformats.org/officeDocument/2006/relationships/ctrlProp" Target="../ctrlProps/ctrlProp1142.xml"/><Relationship Id="rId1351" Type="http://schemas.openxmlformats.org/officeDocument/2006/relationships/ctrlProp" Target="../ctrlProps/ctrlProp1349.xml"/><Relationship Id="rId1449" Type="http://schemas.openxmlformats.org/officeDocument/2006/relationships/ctrlProp" Target="../ctrlProps/ctrlProp1447.xml"/><Relationship Id="rId88" Type="http://schemas.openxmlformats.org/officeDocument/2006/relationships/ctrlProp" Target="../ctrlProps/ctrlProp86.xml"/><Relationship Id="rId153" Type="http://schemas.openxmlformats.org/officeDocument/2006/relationships/ctrlProp" Target="../ctrlProps/ctrlProp151.xml"/><Relationship Id="rId360" Type="http://schemas.openxmlformats.org/officeDocument/2006/relationships/ctrlProp" Target="../ctrlProps/ctrlProp358.xml"/><Relationship Id="rId598" Type="http://schemas.openxmlformats.org/officeDocument/2006/relationships/ctrlProp" Target="../ctrlProps/ctrlProp596.xml"/><Relationship Id="rId819" Type="http://schemas.openxmlformats.org/officeDocument/2006/relationships/ctrlProp" Target="../ctrlProps/ctrlProp817.xml"/><Relationship Id="rId1004" Type="http://schemas.openxmlformats.org/officeDocument/2006/relationships/ctrlProp" Target="../ctrlProps/ctrlProp1002.xml"/><Relationship Id="rId1211" Type="http://schemas.openxmlformats.org/officeDocument/2006/relationships/ctrlProp" Target="../ctrlProps/ctrlProp1209.xml"/><Relationship Id="rId220" Type="http://schemas.openxmlformats.org/officeDocument/2006/relationships/ctrlProp" Target="../ctrlProps/ctrlProp218.xml"/><Relationship Id="rId458" Type="http://schemas.openxmlformats.org/officeDocument/2006/relationships/ctrlProp" Target="../ctrlProps/ctrlProp456.xml"/><Relationship Id="rId665" Type="http://schemas.openxmlformats.org/officeDocument/2006/relationships/ctrlProp" Target="../ctrlProps/ctrlProp663.xml"/><Relationship Id="rId872" Type="http://schemas.openxmlformats.org/officeDocument/2006/relationships/ctrlProp" Target="../ctrlProps/ctrlProp870.xml"/><Relationship Id="rId1088" Type="http://schemas.openxmlformats.org/officeDocument/2006/relationships/ctrlProp" Target="../ctrlProps/ctrlProp1086.xml"/><Relationship Id="rId1295" Type="http://schemas.openxmlformats.org/officeDocument/2006/relationships/ctrlProp" Target="../ctrlProps/ctrlProp1293.xml"/><Relationship Id="rId1309" Type="http://schemas.openxmlformats.org/officeDocument/2006/relationships/ctrlProp" Target="../ctrlProps/ctrlProp1307.xml"/><Relationship Id="rId1516" Type="http://schemas.openxmlformats.org/officeDocument/2006/relationships/ctrlProp" Target="../ctrlProps/ctrlProp1514.xml"/><Relationship Id="rId15" Type="http://schemas.openxmlformats.org/officeDocument/2006/relationships/ctrlProp" Target="../ctrlProps/ctrlProp13.xml"/><Relationship Id="rId318" Type="http://schemas.openxmlformats.org/officeDocument/2006/relationships/ctrlProp" Target="../ctrlProps/ctrlProp316.xml"/><Relationship Id="rId525" Type="http://schemas.openxmlformats.org/officeDocument/2006/relationships/ctrlProp" Target="../ctrlProps/ctrlProp523.xml"/><Relationship Id="rId732" Type="http://schemas.openxmlformats.org/officeDocument/2006/relationships/ctrlProp" Target="../ctrlProps/ctrlProp730.xml"/><Relationship Id="rId1155" Type="http://schemas.openxmlformats.org/officeDocument/2006/relationships/ctrlProp" Target="../ctrlProps/ctrlProp1153.xml"/><Relationship Id="rId1362" Type="http://schemas.openxmlformats.org/officeDocument/2006/relationships/ctrlProp" Target="../ctrlProps/ctrlProp1360.xml"/><Relationship Id="rId99" Type="http://schemas.openxmlformats.org/officeDocument/2006/relationships/ctrlProp" Target="../ctrlProps/ctrlProp97.xml"/><Relationship Id="rId164" Type="http://schemas.openxmlformats.org/officeDocument/2006/relationships/ctrlProp" Target="../ctrlProps/ctrlProp162.xml"/><Relationship Id="rId371" Type="http://schemas.openxmlformats.org/officeDocument/2006/relationships/ctrlProp" Target="../ctrlProps/ctrlProp369.xml"/><Relationship Id="rId1015" Type="http://schemas.openxmlformats.org/officeDocument/2006/relationships/ctrlProp" Target="../ctrlProps/ctrlProp1013.xml"/><Relationship Id="rId1222" Type="http://schemas.openxmlformats.org/officeDocument/2006/relationships/ctrlProp" Target="../ctrlProps/ctrlProp1220.xml"/><Relationship Id="rId469" Type="http://schemas.openxmlformats.org/officeDocument/2006/relationships/ctrlProp" Target="../ctrlProps/ctrlProp467.xml"/><Relationship Id="rId676" Type="http://schemas.openxmlformats.org/officeDocument/2006/relationships/ctrlProp" Target="../ctrlProps/ctrlProp674.xml"/><Relationship Id="rId883" Type="http://schemas.openxmlformats.org/officeDocument/2006/relationships/ctrlProp" Target="../ctrlProps/ctrlProp881.xml"/><Relationship Id="rId1099" Type="http://schemas.openxmlformats.org/officeDocument/2006/relationships/ctrlProp" Target="../ctrlProps/ctrlProp1097.xml"/><Relationship Id="rId1527" Type="http://schemas.openxmlformats.org/officeDocument/2006/relationships/ctrlProp" Target="../ctrlProps/ctrlProp1525.xml"/><Relationship Id="rId26" Type="http://schemas.openxmlformats.org/officeDocument/2006/relationships/ctrlProp" Target="../ctrlProps/ctrlProp24.xml"/><Relationship Id="rId231" Type="http://schemas.openxmlformats.org/officeDocument/2006/relationships/ctrlProp" Target="../ctrlProps/ctrlProp229.xml"/><Relationship Id="rId329" Type="http://schemas.openxmlformats.org/officeDocument/2006/relationships/ctrlProp" Target="../ctrlProps/ctrlProp327.xml"/><Relationship Id="rId536" Type="http://schemas.openxmlformats.org/officeDocument/2006/relationships/ctrlProp" Target="../ctrlProps/ctrlProp534.xml"/><Relationship Id="rId1166" Type="http://schemas.openxmlformats.org/officeDocument/2006/relationships/ctrlProp" Target="../ctrlProps/ctrlProp1164.xml"/><Relationship Id="rId1373" Type="http://schemas.openxmlformats.org/officeDocument/2006/relationships/ctrlProp" Target="../ctrlProps/ctrlProp1371.xml"/><Relationship Id="rId175" Type="http://schemas.openxmlformats.org/officeDocument/2006/relationships/ctrlProp" Target="../ctrlProps/ctrlProp173.xml"/><Relationship Id="rId743" Type="http://schemas.openxmlformats.org/officeDocument/2006/relationships/ctrlProp" Target="../ctrlProps/ctrlProp741.xml"/><Relationship Id="rId950" Type="http://schemas.openxmlformats.org/officeDocument/2006/relationships/ctrlProp" Target="../ctrlProps/ctrlProp948.xml"/><Relationship Id="rId1026" Type="http://schemas.openxmlformats.org/officeDocument/2006/relationships/ctrlProp" Target="../ctrlProps/ctrlProp1024.xml"/><Relationship Id="rId382" Type="http://schemas.openxmlformats.org/officeDocument/2006/relationships/ctrlProp" Target="../ctrlProps/ctrlProp380.xml"/><Relationship Id="rId603" Type="http://schemas.openxmlformats.org/officeDocument/2006/relationships/ctrlProp" Target="../ctrlProps/ctrlProp601.xml"/><Relationship Id="rId687" Type="http://schemas.openxmlformats.org/officeDocument/2006/relationships/ctrlProp" Target="../ctrlProps/ctrlProp685.xml"/><Relationship Id="rId810" Type="http://schemas.openxmlformats.org/officeDocument/2006/relationships/ctrlProp" Target="../ctrlProps/ctrlProp808.xml"/><Relationship Id="rId908" Type="http://schemas.openxmlformats.org/officeDocument/2006/relationships/ctrlProp" Target="../ctrlProps/ctrlProp906.xml"/><Relationship Id="rId1233" Type="http://schemas.openxmlformats.org/officeDocument/2006/relationships/ctrlProp" Target="../ctrlProps/ctrlProp1231.xml"/><Relationship Id="rId1440" Type="http://schemas.openxmlformats.org/officeDocument/2006/relationships/ctrlProp" Target="../ctrlProps/ctrlProp1438.xml"/><Relationship Id="rId1538" Type="http://schemas.openxmlformats.org/officeDocument/2006/relationships/ctrlProp" Target="../ctrlProps/ctrlProp1536.xml"/><Relationship Id="rId242" Type="http://schemas.openxmlformats.org/officeDocument/2006/relationships/ctrlProp" Target="../ctrlProps/ctrlProp240.xml"/><Relationship Id="rId894" Type="http://schemas.openxmlformats.org/officeDocument/2006/relationships/ctrlProp" Target="../ctrlProps/ctrlProp892.xml"/><Relationship Id="rId1177" Type="http://schemas.openxmlformats.org/officeDocument/2006/relationships/ctrlProp" Target="../ctrlProps/ctrlProp1175.xml"/><Relationship Id="rId1300" Type="http://schemas.openxmlformats.org/officeDocument/2006/relationships/ctrlProp" Target="../ctrlProps/ctrlProp1298.xml"/><Relationship Id="rId37" Type="http://schemas.openxmlformats.org/officeDocument/2006/relationships/ctrlProp" Target="../ctrlProps/ctrlProp35.xml"/><Relationship Id="rId102" Type="http://schemas.openxmlformats.org/officeDocument/2006/relationships/ctrlProp" Target="../ctrlProps/ctrlProp100.xml"/><Relationship Id="rId547" Type="http://schemas.openxmlformats.org/officeDocument/2006/relationships/ctrlProp" Target="../ctrlProps/ctrlProp545.xml"/><Relationship Id="rId754" Type="http://schemas.openxmlformats.org/officeDocument/2006/relationships/ctrlProp" Target="../ctrlProps/ctrlProp752.xml"/><Relationship Id="rId961" Type="http://schemas.openxmlformats.org/officeDocument/2006/relationships/ctrlProp" Target="../ctrlProps/ctrlProp959.xml"/><Relationship Id="rId1384" Type="http://schemas.openxmlformats.org/officeDocument/2006/relationships/ctrlProp" Target="../ctrlProps/ctrlProp1382.xml"/><Relationship Id="rId90" Type="http://schemas.openxmlformats.org/officeDocument/2006/relationships/ctrlProp" Target="../ctrlProps/ctrlProp88.xml"/><Relationship Id="rId186" Type="http://schemas.openxmlformats.org/officeDocument/2006/relationships/ctrlProp" Target="../ctrlProps/ctrlProp184.xml"/><Relationship Id="rId393" Type="http://schemas.openxmlformats.org/officeDocument/2006/relationships/ctrlProp" Target="../ctrlProps/ctrlProp391.xml"/><Relationship Id="rId407" Type="http://schemas.openxmlformats.org/officeDocument/2006/relationships/ctrlProp" Target="../ctrlProps/ctrlProp405.xml"/><Relationship Id="rId614" Type="http://schemas.openxmlformats.org/officeDocument/2006/relationships/ctrlProp" Target="../ctrlProps/ctrlProp612.xml"/><Relationship Id="rId821" Type="http://schemas.openxmlformats.org/officeDocument/2006/relationships/ctrlProp" Target="../ctrlProps/ctrlProp819.xml"/><Relationship Id="rId1037" Type="http://schemas.openxmlformats.org/officeDocument/2006/relationships/ctrlProp" Target="../ctrlProps/ctrlProp1035.xml"/><Relationship Id="rId1244" Type="http://schemas.openxmlformats.org/officeDocument/2006/relationships/ctrlProp" Target="../ctrlProps/ctrlProp1242.xml"/><Relationship Id="rId1451" Type="http://schemas.openxmlformats.org/officeDocument/2006/relationships/ctrlProp" Target="../ctrlProps/ctrlProp1449.xml"/><Relationship Id="rId253" Type="http://schemas.openxmlformats.org/officeDocument/2006/relationships/ctrlProp" Target="../ctrlProps/ctrlProp251.xml"/><Relationship Id="rId460" Type="http://schemas.openxmlformats.org/officeDocument/2006/relationships/ctrlProp" Target="../ctrlProps/ctrlProp458.xml"/><Relationship Id="rId698" Type="http://schemas.openxmlformats.org/officeDocument/2006/relationships/ctrlProp" Target="../ctrlProps/ctrlProp696.xml"/><Relationship Id="rId919" Type="http://schemas.openxmlformats.org/officeDocument/2006/relationships/ctrlProp" Target="../ctrlProps/ctrlProp917.xml"/><Relationship Id="rId1090" Type="http://schemas.openxmlformats.org/officeDocument/2006/relationships/ctrlProp" Target="../ctrlProps/ctrlProp1088.xml"/><Relationship Id="rId1104" Type="http://schemas.openxmlformats.org/officeDocument/2006/relationships/ctrlProp" Target="../ctrlProps/ctrlProp1102.xml"/><Relationship Id="rId1311" Type="http://schemas.openxmlformats.org/officeDocument/2006/relationships/ctrlProp" Target="../ctrlProps/ctrlProp1309.xml"/><Relationship Id="rId1549" Type="http://schemas.openxmlformats.org/officeDocument/2006/relationships/ctrlProp" Target="../ctrlProps/ctrlProp1547.xml"/><Relationship Id="rId48" Type="http://schemas.openxmlformats.org/officeDocument/2006/relationships/ctrlProp" Target="../ctrlProps/ctrlProp46.xml"/><Relationship Id="rId113" Type="http://schemas.openxmlformats.org/officeDocument/2006/relationships/ctrlProp" Target="../ctrlProps/ctrlProp111.xml"/><Relationship Id="rId320" Type="http://schemas.openxmlformats.org/officeDocument/2006/relationships/ctrlProp" Target="../ctrlProps/ctrlProp318.xml"/><Relationship Id="rId558" Type="http://schemas.openxmlformats.org/officeDocument/2006/relationships/ctrlProp" Target="../ctrlProps/ctrlProp556.xml"/><Relationship Id="rId765" Type="http://schemas.openxmlformats.org/officeDocument/2006/relationships/ctrlProp" Target="../ctrlProps/ctrlProp763.xml"/><Relationship Id="rId972" Type="http://schemas.openxmlformats.org/officeDocument/2006/relationships/ctrlProp" Target="../ctrlProps/ctrlProp970.xml"/><Relationship Id="rId1188" Type="http://schemas.openxmlformats.org/officeDocument/2006/relationships/ctrlProp" Target="../ctrlProps/ctrlProp1186.xml"/><Relationship Id="rId1395" Type="http://schemas.openxmlformats.org/officeDocument/2006/relationships/ctrlProp" Target="../ctrlProps/ctrlProp1393.xml"/><Relationship Id="rId1409" Type="http://schemas.openxmlformats.org/officeDocument/2006/relationships/ctrlProp" Target="../ctrlProps/ctrlProp1407.xml"/><Relationship Id="rId197" Type="http://schemas.openxmlformats.org/officeDocument/2006/relationships/ctrlProp" Target="../ctrlProps/ctrlProp195.xml"/><Relationship Id="rId418" Type="http://schemas.openxmlformats.org/officeDocument/2006/relationships/ctrlProp" Target="../ctrlProps/ctrlProp416.xml"/><Relationship Id="rId625" Type="http://schemas.openxmlformats.org/officeDocument/2006/relationships/ctrlProp" Target="../ctrlProps/ctrlProp623.xml"/><Relationship Id="rId832" Type="http://schemas.openxmlformats.org/officeDocument/2006/relationships/ctrlProp" Target="../ctrlProps/ctrlProp830.xml"/><Relationship Id="rId1048" Type="http://schemas.openxmlformats.org/officeDocument/2006/relationships/ctrlProp" Target="../ctrlProps/ctrlProp1046.xml"/><Relationship Id="rId1255" Type="http://schemas.openxmlformats.org/officeDocument/2006/relationships/ctrlProp" Target="../ctrlProps/ctrlProp1253.xml"/><Relationship Id="rId1462" Type="http://schemas.openxmlformats.org/officeDocument/2006/relationships/ctrlProp" Target="../ctrlProps/ctrlProp1460.xml"/><Relationship Id="rId264" Type="http://schemas.openxmlformats.org/officeDocument/2006/relationships/ctrlProp" Target="../ctrlProps/ctrlProp262.xml"/><Relationship Id="rId471" Type="http://schemas.openxmlformats.org/officeDocument/2006/relationships/ctrlProp" Target="../ctrlProps/ctrlProp469.xml"/><Relationship Id="rId1115" Type="http://schemas.openxmlformats.org/officeDocument/2006/relationships/ctrlProp" Target="../ctrlProps/ctrlProp1113.xml"/><Relationship Id="rId1322" Type="http://schemas.openxmlformats.org/officeDocument/2006/relationships/ctrlProp" Target="../ctrlProps/ctrlProp1320.xml"/><Relationship Id="rId59" Type="http://schemas.openxmlformats.org/officeDocument/2006/relationships/ctrlProp" Target="../ctrlProps/ctrlProp57.xml"/><Relationship Id="rId124" Type="http://schemas.openxmlformats.org/officeDocument/2006/relationships/ctrlProp" Target="../ctrlProps/ctrlProp122.xml"/><Relationship Id="rId569" Type="http://schemas.openxmlformats.org/officeDocument/2006/relationships/ctrlProp" Target="../ctrlProps/ctrlProp567.xml"/><Relationship Id="rId776" Type="http://schemas.openxmlformats.org/officeDocument/2006/relationships/ctrlProp" Target="../ctrlProps/ctrlProp774.xml"/><Relationship Id="rId983" Type="http://schemas.openxmlformats.org/officeDocument/2006/relationships/ctrlProp" Target="../ctrlProps/ctrlProp981.xml"/><Relationship Id="rId1199" Type="http://schemas.openxmlformats.org/officeDocument/2006/relationships/ctrlProp" Target="../ctrlProps/ctrlProp1197.xml"/><Relationship Id="rId331" Type="http://schemas.openxmlformats.org/officeDocument/2006/relationships/ctrlProp" Target="../ctrlProps/ctrlProp329.xml"/><Relationship Id="rId429" Type="http://schemas.openxmlformats.org/officeDocument/2006/relationships/ctrlProp" Target="../ctrlProps/ctrlProp427.xml"/><Relationship Id="rId636" Type="http://schemas.openxmlformats.org/officeDocument/2006/relationships/ctrlProp" Target="../ctrlProps/ctrlProp634.xml"/><Relationship Id="rId1059" Type="http://schemas.openxmlformats.org/officeDocument/2006/relationships/ctrlProp" Target="../ctrlProps/ctrlProp1057.xml"/><Relationship Id="rId1266" Type="http://schemas.openxmlformats.org/officeDocument/2006/relationships/ctrlProp" Target="../ctrlProps/ctrlProp1264.xml"/><Relationship Id="rId1473" Type="http://schemas.openxmlformats.org/officeDocument/2006/relationships/ctrlProp" Target="../ctrlProps/ctrlProp1471.xml"/><Relationship Id="rId843" Type="http://schemas.openxmlformats.org/officeDocument/2006/relationships/ctrlProp" Target="../ctrlProps/ctrlProp841.xml"/><Relationship Id="rId1126" Type="http://schemas.openxmlformats.org/officeDocument/2006/relationships/ctrlProp" Target="../ctrlProps/ctrlProp1124.xml"/><Relationship Id="rId275" Type="http://schemas.openxmlformats.org/officeDocument/2006/relationships/ctrlProp" Target="../ctrlProps/ctrlProp273.xml"/><Relationship Id="rId482" Type="http://schemas.openxmlformats.org/officeDocument/2006/relationships/ctrlProp" Target="../ctrlProps/ctrlProp480.xml"/><Relationship Id="rId703" Type="http://schemas.openxmlformats.org/officeDocument/2006/relationships/ctrlProp" Target="../ctrlProps/ctrlProp701.xml"/><Relationship Id="rId910" Type="http://schemas.openxmlformats.org/officeDocument/2006/relationships/ctrlProp" Target="../ctrlProps/ctrlProp908.xml"/><Relationship Id="rId1333" Type="http://schemas.openxmlformats.org/officeDocument/2006/relationships/ctrlProp" Target="../ctrlProps/ctrlProp1331.xml"/><Relationship Id="rId1540" Type="http://schemas.openxmlformats.org/officeDocument/2006/relationships/ctrlProp" Target="../ctrlProps/ctrlProp1538.xml"/><Relationship Id="rId135" Type="http://schemas.openxmlformats.org/officeDocument/2006/relationships/ctrlProp" Target="../ctrlProps/ctrlProp133.xml"/><Relationship Id="rId342" Type="http://schemas.openxmlformats.org/officeDocument/2006/relationships/ctrlProp" Target="../ctrlProps/ctrlProp340.xml"/><Relationship Id="rId787" Type="http://schemas.openxmlformats.org/officeDocument/2006/relationships/ctrlProp" Target="../ctrlProps/ctrlProp785.xml"/><Relationship Id="rId994" Type="http://schemas.openxmlformats.org/officeDocument/2006/relationships/ctrlProp" Target="../ctrlProps/ctrlProp992.xml"/><Relationship Id="rId1400" Type="http://schemas.openxmlformats.org/officeDocument/2006/relationships/ctrlProp" Target="../ctrlProps/ctrlProp1398.xml"/><Relationship Id="rId202" Type="http://schemas.openxmlformats.org/officeDocument/2006/relationships/ctrlProp" Target="../ctrlProps/ctrlProp200.xml"/><Relationship Id="rId647" Type="http://schemas.openxmlformats.org/officeDocument/2006/relationships/ctrlProp" Target="../ctrlProps/ctrlProp645.xml"/><Relationship Id="rId854" Type="http://schemas.openxmlformats.org/officeDocument/2006/relationships/ctrlProp" Target="../ctrlProps/ctrlProp852.xml"/><Relationship Id="rId1277" Type="http://schemas.openxmlformats.org/officeDocument/2006/relationships/ctrlProp" Target="../ctrlProps/ctrlProp1275.xml"/><Relationship Id="rId1484" Type="http://schemas.openxmlformats.org/officeDocument/2006/relationships/ctrlProp" Target="../ctrlProps/ctrlProp1482.xml"/><Relationship Id="rId286" Type="http://schemas.openxmlformats.org/officeDocument/2006/relationships/ctrlProp" Target="../ctrlProps/ctrlProp284.xml"/><Relationship Id="rId493" Type="http://schemas.openxmlformats.org/officeDocument/2006/relationships/ctrlProp" Target="../ctrlProps/ctrlProp491.xml"/><Relationship Id="rId507" Type="http://schemas.openxmlformats.org/officeDocument/2006/relationships/ctrlProp" Target="../ctrlProps/ctrlProp505.xml"/><Relationship Id="rId714" Type="http://schemas.openxmlformats.org/officeDocument/2006/relationships/ctrlProp" Target="../ctrlProps/ctrlProp712.xml"/><Relationship Id="rId921" Type="http://schemas.openxmlformats.org/officeDocument/2006/relationships/ctrlProp" Target="../ctrlProps/ctrlProp919.xml"/><Relationship Id="rId1137" Type="http://schemas.openxmlformats.org/officeDocument/2006/relationships/ctrlProp" Target="../ctrlProps/ctrlProp1135.xml"/><Relationship Id="rId1344" Type="http://schemas.openxmlformats.org/officeDocument/2006/relationships/ctrlProp" Target="../ctrlProps/ctrlProp1342.xml"/><Relationship Id="rId1551" Type="http://schemas.openxmlformats.org/officeDocument/2006/relationships/ctrlProp" Target="../ctrlProps/ctrlProp1549.xml"/><Relationship Id="rId50" Type="http://schemas.openxmlformats.org/officeDocument/2006/relationships/ctrlProp" Target="../ctrlProps/ctrlProp48.xml"/><Relationship Id="rId146" Type="http://schemas.openxmlformats.org/officeDocument/2006/relationships/ctrlProp" Target="../ctrlProps/ctrlProp144.xml"/><Relationship Id="rId353" Type="http://schemas.openxmlformats.org/officeDocument/2006/relationships/ctrlProp" Target="../ctrlProps/ctrlProp351.xml"/><Relationship Id="rId560" Type="http://schemas.openxmlformats.org/officeDocument/2006/relationships/ctrlProp" Target="../ctrlProps/ctrlProp558.xml"/><Relationship Id="rId798" Type="http://schemas.openxmlformats.org/officeDocument/2006/relationships/ctrlProp" Target="../ctrlProps/ctrlProp796.xml"/><Relationship Id="rId1190" Type="http://schemas.openxmlformats.org/officeDocument/2006/relationships/ctrlProp" Target="../ctrlProps/ctrlProp1188.xml"/><Relationship Id="rId1204" Type="http://schemas.openxmlformats.org/officeDocument/2006/relationships/ctrlProp" Target="../ctrlProps/ctrlProp1202.xml"/><Relationship Id="rId1411" Type="http://schemas.openxmlformats.org/officeDocument/2006/relationships/ctrlProp" Target="../ctrlProps/ctrlProp1409.xml"/><Relationship Id="rId213" Type="http://schemas.openxmlformats.org/officeDocument/2006/relationships/ctrlProp" Target="../ctrlProps/ctrlProp211.xml"/><Relationship Id="rId420" Type="http://schemas.openxmlformats.org/officeDocument/2006/relationships/ctrlProp" Target="../ctrlProps/ctrlProp418.xml"/><Relationship Id="rId658" Type="http://schemas.openxmlformats.org/officeDocument/2006/relationships/ctrlProp" Target="../ctrlProps/ctrlProp656.xml"/><Relationship Id="rId865" Type="http://schemas.openxmlformats.org/officeDocument/2006/relationships/ctrlProp" Target="../ctrlProps/ctrlProp863.xml"/><Relationship Id="rId1050" Type="http://schemas.openxmlformats.org/officeDocument/2006/relationships/ctrlProp" Target="../ctrlProps/ctrlProp1048.xml"/><Relationship Id="rId1288" Type="http://schemas.openxmlformats.org/officeDocument/2006/relationships/ctrlProp" Target="../ctrlProps/ctrlProp1286.xml"/><Relationship Id="rId1495" Type="http://schemas.openxmlformats.org/officeDocument/2006/relationships/ctrlProp" Target="../ctrlProps/ctrlProp1493.xml"/><Relationship Id="rId1509" Type="http://schemas.openxmlformats.org/officeDocument/2006/relationships/ctrlProp" Target="../ctrlProps/ctrlProp1507.xml"/><Relationship Id="rId297" Type="http://schemas.openxmlformats.org/officeDocument/2006/relationships/ctrlProp" Target="../ctrlProps/ctrlProp295.xml"/><Relationship Id="rId518" Type="http://schemas.openxmlformats.org/officeDocument/2006/relationships/ctrlProp" Target="../ctrlProps/ctrlProp516.xml"/><Relationship Id="rId725" Type="http://schemas.openxmlformats.org/officeDocument/2006/relationships/ctrlProp" Target="../ctrlProps/ctrlProp723.xml"/><Relationship Id="rId932" Type="http://schemas.openxmlformats.org/officeDocument/2006/relationships/ctrlProp" Target="../ctrlProps/ctrlProp930.xml"/><Relationship Id="rId1148" Type="http://schemas.openxmlformats.org/officeDocument/2006/relationships/ctrlProp" Target="../ctrlProps/ctrlProp1146.xml"/><Relationship Id="rId1355" Type="http://schemas.openxmlformats.org/officeDocument/2006/relationships/ctrlProp" Target="../ctrlProps/ctrlProp1353.xml"/><Relationship Id="rId157" Type="http://schemas.openxmlformats.org/officeDocument/2006/relationships/ctrlProp" Target="../ctrlProps/ctrlProp155.xml"/><Relationship Id="rId364" Type="http://schemas.openxmlformats.org/officeDocument/2006/relationships/ctrlProp" Target="../ctrlProps/ctrlProp362.xml"/><Relationship Id="rId1008" Type="http://schemas.openxmlformats.org/officeDocument/2006/relationships/ctrlProp" Target="../ctrlProps/ctrlProp1006.xml"/><Relationship Id="rId1215" Type="http://schemas.openxmlformats.org/officeDocument/2006/relationships/ctrlProp" Target="../ctrlProps/ctrlProp1213.xml"/><Relationship Id="rId1422" Type="http://schemas.openxmlformats.org/officeDocument/2006/relationships/ctrlProp" Target="../ctrlProps/ctrlProp1420.xml"/><Relationship Id="rId61" Type="http://schemas.openxmlformats.org/officeDocument/2006/relationships/ctrlProp" Target="../ctrlProps/ctrlProp59.xml"/><Relationship Id="rId571" Type="http://schemas.openxmlformats.org/officeDocument/2006/relationships/ctrlProp" Target="../ctrlProps/ctrlProp569.xml"/><Relationship Id="rId669" Type="http://schemas.openxmlformats.org/officeDocument/2006/relationships/ctrlProp" Target="../ctrlProps/ctrlProp667.xml"/><Relationship Id="rId876" Type="http://schemas.openxmlformats.org/officeDocument/2006/relationships/ctrlProp" Target="../ctrlProps/ctrlProp874.xml"/><Relationship Id="rId1299" Type="http://schemas.openxmlformats.org/officeDocument/2006/relationships/ctrlProp" Target="../ctrlProps/ctrlProp1297.xml"/><Relationship Id="rId19" Type="http://schemas.openxmlformats.org/officeDocument/2006/relationships/ctrlProp" Target="../ctrlProps/ctrlProp17.xml"/><Relationship Id="rId224" Type="http://schemas.openxmlformats.org/officeDocument/2006/relationships/ctrlProp" Target="../ctrlProps/ctrlProp222.xml"/><Relationship Id="rId431" Type="http://schemas.openxmlformats.org/officeDocument/2006/relationships/ctrlProp" Target="../ctrlProps/ctrlProp429.xml"/><Relationship Id="rId529" Type="http://schemas.openxmlformats.org/officeDocument/2006/relationships/ctrlProp" Target="../ctrlProps/ctrlProp527.xml"/><Relationship Id="rId736" Type="http://schemas.openxmlformats.org/officeDocument/2006/relationships/ctrlProp" Target="../ctrlProps/ctrlProp734.xml"/><Relationship Id="rId1061" Type="http://schemas.openxmlformats.org/officeDocument/2006/relationships/ctrlProp" Target="../ctrlProps/ctrlProp1059.xml"/><Relationship Id="rId1159" Type="http://schemas.openxmlformats.org/officeDocument/2006/relationships/ctrlProp" Target="../ctrlProps/ctrlProp1157.xml"/><Relationship Id="rId1366" Type="http://schemas.openxmlformats.org/officeDocument/2006/relationships/ctrlProp" Target="../ctrlProps/ctrlProp1364.xml"/><Relationship Id="rId168" Type="http://schemas.openxmlformats.org/officeDocument/2006/relationships/ctrlProp" Target="../ctrlProps/ctrlProp166.xml"/><Relationship Id="rId943" Type="http://schemas.openxmlformats.org/officeDocument/2006/relationships/ctrlProp" Target="../ctrlProps/ctrlProp941.xml"/><Relationship Id="rId1019" Type="http://schemas.openxmlformats.org/officeDocument/2006/relationships/ctrlProp" Target="../ctrlProps/ctrlProp1017.xml"/><Relationship Id="rId72" Type="http://schemas.openxmlformats.org/officeDocument/2006/relationships/ctrlProp" Target="../ctrlProps/ctrlProp70.xml"/><Relationship Id="rId375" Type="http://schemas.openxmlformats.org/officeDocument/2006/relationships/ctrlProp" Target="../ctrlProps/ctrlProp373.xml"/><Relationship Id="rId582" Type="http://schemas.openxmlformats.org/officeDocument/2006/relationships/ctrlProp" Target="../ctrlProps/ctrlProp580.xml"/><Relationship Id="rId803" Type="http://schemas.openxmlformats.org/officeDocument/2006/relationships/ctrlProp" Target="../ctrlProps/ctrlProp801.xml"/><Relationship Id="rId1226" Type="http://schemas.openxmlformats.org/officeDocument/2006/relationships/ctrlProp" Target="../ctrlProps/ctrlProp1224.xml"/><Relationship Id="rId1433" Type="http://schemas.openxmlformats.org/officeDocument/2006/relationships/ctrlProp" Target="../ctrlProps/ctrlProp1431.xml"/><Relationship Id="rId3" Type="http://schemas.openxmlformats.org/officeDocument/2006/relationships/ctrlProp" Target="../ctrlProps/ctrlProp1.xml"/><Relationship Id="rId235" Type="http://schemas.openxmlformats.org/officeDocument/2006/relationships/ctrlProp" Target="../ctrlProps/ctrlProp233.xml"/><Relationship Id="rId442" Type="http://schemas.openxmlformats.org/officeDocument/2006/relationships/ctrlProp" Target="../ctrlProps/ctrlProp440.xml"/><Relationship Id="rId887" Type="http://schemas.openxmlformats.org/officeDocument/2006/relationships/ctrlProp" Target="../ctrlProps/ctrlProp885.xml"/><Relationship Id="rId1072" Type="http://schemas.openxmlformats.org/officeDocument/2006/relationships/ctrlProp" Target="../ctrlProps/ctrlProp1070.xml"/><Relationship Id="rId1500" Type="http://schemas.openxmlformats.org/officeDocument/2006/relationships/ctrlProp" Target="../ctrlProps/ctrlProp1498.xml"/><Relationship Id="rId302" Type="http://schemas.openxmlformats.org/officeDocument/2006/relationships/ctrlProp" Target="../ctrlProps/ctrlProp300.xml"/><Relationship Id="rId747" Type="http://schemas.openxmlformats.org/officeDocument/2006/relationships/ctrlProp" Target="../ctrlProps/ctrlProp745.xml"/><Relationship Id="rId954" Type="http://schemas.openxmlformats.org/officeDocument/2006/relationships/ctrlProp" Target="../ctrlProps/ctrlProp952.xml"/><Relationship Id="rId1377" Type="http://schemas.openxmlformats.org/officeDocument/2006/relationships/ctrlProp" Target="../ctrlProps/ctrlProp1375.xml"/><Relationship Id="rId83" Type="http://schemas.openxmlformats.org/officeDocument/2006/relationships/ctrlProp" Target="../ctrlProps/ctrlProp81.xml"/><Relationship Id="rId179" Type="http://schemas.openxmlformats.org/officeDocument/2006/relationships/ctrlProp" Target="../ctrlProps/ctrlProp177.xml"/><Relationship Id="rId386" Type="http://schemas.openxmlformats.org/officeDocument/2006/relationships/ctrlProp" Target="../ctrlProps/ctrlProp384.xml"/><Relationship Id="rId593" Type="http://schemas.openxmlformats.org/officeDocument/2006/relationships/ctrlProp" Target="../ctrlProps/ctrlProp591.xml"/><Relationship Id="rId607" Type="http://schemas.openxmlformats.org/officeDocument/2006/relationships/ctrlProp" Target="../ctrlProps/ctrlProp605.xml"/><Relationship Id="rId814" Type="http://schemas.openxmlformats.org/officeDocument/2006/relationships/ctrlProp" Target="../ctrlProps/ctrlProp812.xml"/><Relationship Id="rId1237" Type="http://schemas.openxmlformats.org/officeDocument/2006/relationships/ctrlProp" Target="../ctrlProps/ctrlProp1235.xml"/><Relationship Id="rId1444" Type="http://schemas.openxmlformats.org/officeDocument/2006/relationships/ctrlProp" Target="../ctrlProps/ctrlProp1442.xml"/><Relationship Id="rId246" Type="http://schemas.openxmlformats.org/officeDocument/2006/relationships/ctrlProp" Target="../ctrlProps/ctrlProp244.xml"/><Relationship Id="rId453" Type="http://schemas.openxmlformats.org/officeDocument/2006/relationships/ctrlProp" Target="../ctrlProps/ctrlProp451.xml"/><Relationship Id="rId660" Type="http://schemas.openxmlformats.org/officeDocument/2006/relationships/ctrlProp" Target="../ctrlProps/ctrlProp658.xml"/><Relationship Id="rId898" Type="http://schemas.openxmlformats.org/officeDocument/2006/relationships/ctrlProp" Target="../ctrlProps/ctrlProp896.xml"/><Relationship Id="rId1083" Type="http://schemas.openxmlformats.org/officeDocument/2006/relationships/ctrlProp" Target="../ctrlProps/ctrlProp1081.xml"/><Relationship Id="rId1290" Type="http://schemas.openxmlformats.org/officeDocument/2006/relationships/ctrlProp" Target="../ctrlProps/ctrlProp1288.xml"/><Relationship Id="rId1304" Type="http://schemas.openxmlformats.org/officeDocument/2006/relationships/ctrlProp" Target="../ctrlProps/ctrlProp1302.xml"/><Relationship Id="rId1511" Type="http://schemas.openxmlformats.org/officeDocument/2006/relationships/ctrlProp" Target="../ctrlProps/ctrlProp1509.xml"/><Relationship Id="rId106" Type="http://schemas.openxmlformats.org/officeDocument/2006/relationships/ctrlProp" Target="../ctrlProps/ctrlProp104.xml"/><Relationship Id="rId313" Type="http://schemas.openxmlformats.org/officeDocument/2006/relationships/ctrlProp" Target="../ctrlProps/ctrlProp311.xml"/><Relationship Id="rId758" Type="http://schemas.openxmlformats.org/officeDocument/2006/relationships/ctrlProp" Target="../ctrlProps/ctrlProp756.xml"/><Relationship Id="rId965" Type="http://schemas.openxmlformats.org/officeDocument/2006/relationships/ctrlProp" Target="../ctrlProps/ctrlProp963.xml"/><Relationship Id="rId1150" Type="http://schemas.openxmlformats.org/officeDocument/2006/relationships/ctrlProp" Target="../ctrlProps/ctrlProp1148.xml"/><Relationship Id="rId1388" Type="http://schemas.openxmlformats.org/officeDocument/2006/relationships/ctrlProp" Target="../ctrlProps/ctrlProp1386.xml"/><Relationship Id="rId10" Type="http://schemas.openxmlformats.org/officeDocument/2006/relationships/ctrlProp" Target="../ctrlProps/ctrlProp8.xml"/><Relationship Id="rId94" Type="http://schemas.openxmlformats.org/officeDocument/2006/relationships/ctrlProp" Target="../ctrlProps/ctrlProp92.xml"/><Relationship Id="rId397" Type="http://schemas.openxmlformats.org/officeDocument/2006/relationships/ctrlProp" Target="../ctrlProps/ctrlProp395.xml"/><Relationship Id="rId520" Type="http://schemas.openxmlformats.org/officeDocument/2006/relationships/ctrlProp" Target="../ctrlProps/ctrlProp518.xml"/><Relationship Id="rId618" Type="http://schemas.openxmlformats.org/officeDocument/2006/relationships/ctrlProp" Target="../ctrlProps/ctrlProp616.xml"/><Relationship Id="rId825" Type="http://schemas.openxmlformats.org/officeDocument/2006/relationships/ctrlProp" Target="../ctrlProps/ctrlProp823.xml"/><Relationship Id="rId1248" Type="http://schemas.openxmlformats.org/officeDocument/2006/relationships/ctrlProp" Target="../ctrlProps/ctrlProp1246.xml"/><Relationship Id="rId1455" Type="http://schemas.openxmlformats.org/officeDocument/2006/relationships/ctrlProp" Target="../ctrlProps/ctrlProp1453.xml"/><Relationship Id="rId257" Type="http://schemas.openxmlformats.org/officeDocument/2006/relationships/ctrlProp" Target="../ctrlProps/ctrlProp255.xml"/><Relationship Id="rId464" Type="http://schemas.openxmlformats.org/officeDocument/2006/relationships/ctrlProp" Target="../ctrlProps/ctrlProp462.xml"/><Relationship Id="rId1010" Type="http://schemas.openxmlformats.org/officeDocument/2006/relationships/ctrlProp" Target="../ctrlProps/ctrlProp1008.xml"/><Relationship Id="rId1094" Type="http://schemas.openxmlformats.org/officeDocument/2006/relationships/ctrlProp" Target="../ctrlProps/ctrlProp1092.xml"/><Relationship Id="rId1108" Type="http://schemas.openxmlformats.org/officeDocument/2006/relationships/ctrlProp" Target="../ctrlProps/ctrlProp1106.xml"/><Relationship Id="rId1315" Type="http://schemas.openxmlformats.org/officeDocument/2006/relationships/ctrlProp" Target="../ctrlProps/ctrlProp1313.xml"/><Relationship Id="rId117" Type="http://schemas.openxmlformats.org/officeDocument/2006/relationships/ctrlProp" Target="../ctrlProps/ctrlProp115.xml"/><Relationship Id="rId671" Type="http://schemas.openxmlformats.org/officeDocument/2006/relationships/ctrlProp" Target="../ctrlProps/ctrlProp669.xml"/><Relationship Id="rId769" Type="http://schemas.openxmlformats.org/officeDocument/2006/relationships/ctrlProp" Target="../ctrlProps/ctrlProp767.xml"/><Relationship Id="rId976" Type="http://schemas.openxmlformats.org/officeDocument/2006/relationships/ctrlProp" Target="../ctrlProps/ctrlProp974.xml"/><Relationship Id="rId1399" Type="http://schemas.openxmlformats.org/officeDocument/2006/relationships/ctrlProp" Target="../ctrlProps/ctrlProp1397.xml"/><Relationship Id="rId324" Type="http://schemas.openxmlformats.org/officeDocument/2006/relationships/ctrlProp" Target="../ctrlProps/ctrlProp322.xml"/><Relationship Id="rId531" Type="http://schemas.openxmlformats.org/officeDocument/2006/relationships/ctrlProp" Target="../ctrlProps/ctrlProp529.xml"/><Relationship Id="rId629" Type="http://schemas.openxmlformats.org/officeDocument/2006/relationships/ctrlProp" Target="../ctrlProps/ctrlProp627.xml"/><Relationship Id="rId1161" Type="http://schemas.openxmlformats.org/officeDocument/2006/relationships/ctrlProp" Target="../ctrlProps/ctrlProp1159.xml"/><Relationship Id="rId1259" Type="http://schemas.openxmlformats.org/officeDocument/2006/relationships/ctrlProp" Target="../ctrlProps/ctrlProp1257.xml"/><Relationship Id="rId1466" Type="http://schemas.openxmlformats.org/officeDocument/2006/relationships/ctrlProp" Target="../ctrlProps/ctrlProp1464.xml"/><Relationship Id="rId836" Type="http://schemas.openxmlformats.org/officeDocument/2006/relationships/ctrlProp" Target="../ctrlProps/ctrlProp834.xml"/><Relationship Id="rId1021" Type="http://schemas.openxmlformats.org/officeDocument/2006/relationships/ctrlProp" Target="../ctrlProps/ctrlProp1019.xml"/><Relationship Id="rId1119" Type="http://schemas.openxmlformats.org/officeDocument/2006/relationships/ctrlProp" Target="../ctrlProps/ctrlProp11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O458"/>
  <sheetViews>
    <sheetView showGridLines="0"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M243" sqref="AM243"/>
    </sheetView>
  </sheetViews>
  <sheetFormatPr defaultRowHeight="15" x14ac:dyDescent="0.25"/>
  <cols>
    <col min="1" max="1" width="6.7109375" style="14" bestFit="1" customWidth="1"/>
    <col min="2" max="2" width="9.85546875" bestFit="1" customWidth="1"/>
    <col min="3" max="4" width="9.140625" hidden="1" customWidth="1"/>
    <col min="5" max="6" width="22.28515625" bestFit="1" customWidth="1"/>
    <col min="7" max="7" width="45.5703125" bestFit="1" customWidth="1"/>
    <col min="8" max="10" width="17.28515625" customWidth="1"/>
    <col min="11" max="11" width="3.7109375" customWidth="1"/>
    <col min="12" max="12" width="2" hidden="1" customWidth="1"/>
    <col min="13" max="13" width="10.140625" hidden="1" customWidth="1"/>
    <col min="14" max="14" width="10.85546875" hidden="1" customWidth="1"/>
    <col min="15" max="15" width="13.7109375" hidden="1" customWidth="1"/>
    <col min="16" max="16" width="10.85546875" hidden="1" customWidth="1"/>
    <col min="17" max="17" width="11.7109375" style="19" hidden="1" customWidth="1"/>
    <col min="18" max="18" width="6.140625" style="21" hidden="1" customWidth="1"/>
    <col min="19" max="19" width="6.140625" hidden="1" customWidth="1"/>
    <col min="20" max="20" width="6.140625" style="21" hidden="1" customWidth="1"/>
    <col min="21" max="21" width="18.140625" style="20" hidden="1" customWidth="1"/>
    <col min="22" max="22" width="19.140625" style="22" hidden="1" customWidth="1"/>
    <col min="23" max="23" width="18.42578125" style="21" hidden="1" customWidth="1"/>
    <col min="24" max="24" width="10.140625" style="21" hidden="1" customWidth="1"/>
    <col min="25" max="25" width="18.140625" style="20" hidden="1" customWidth="1"/>
    <col min="26" max="26" width="19.140625" style="22" hidden="1" customWidth="1"/>
    <col min="27" max="27" width="18.42578125" style="21" hidden="1" customWidth="1"/>
    <col min="28" max="28" width="5.7109375" style="14" hidden="1" customWidth="1"/>
    <col min="29" max="29" width="10.140625" style="14" hidden="1" customWidth="1"/>
    <col min="30" max="30" width="20.7109375" style="14" hidden="1" customWidth="1"/>
    <col min="31" max="31" width="3.7109375" style="14" hidden="1" customWidth="1"/>
    <col min="32" max="32" width="5.7109375" style="14" hidden="1" customWidth="1"/>
    <col min="33" max="35" width="8" hidden="1" customWidth="1"/>
    <col min="36" max="37" width="19.140625" hidden="1" customWidth="1"/>
    <col min="38" max="38" width="10.140625" hidden="1" customWidth="1"/>
    <col min="39" max="39" width="33.28515625" style="14" bestFit="1" customWidth="1"/>
    <col min="40" max="40" width="10.140625" style="14" bestFit="1" customWidth="1"/>
    <col min="41" max="41" width="22.28515625" style="14" bestFit="1" customWidth="1"/>
    <col min="42" max="42" width="32" style="14" bestFit="1" customWidth="1"/>
    <col min="43" max="43" width="10.140625" style="14" bestFit="1" customWidth="1"/>
    <col min="44" max="44" width="20.7109375" style="14" bestFit="1" customWidth="1"/>
    <col min="45" max="45" width="36" style="14" bestFit="1" customWidth="1"/>
    <col min="46" max="46" width="10.140625" style="14" bestFit="1" customWidth="1"/>
    <col min="47" max="47" width="20.7109375" style="14" bestFit="1" customWidth="1"/>
    <col min="48" max="48" width="36.5703125" style="14" bestFit="1" customWidth="1"/>
    <col min="49" max="49" width="10.140625" style="14" bestFit="1" customWidth="1"/>
    <col min="50" max="50" width="20.7109375" style="14" bestFit="1" customWidth="1"/>
    <col min="51" max="51" width="35.140625" style="14" bestFit="1" customWidth="1"/>
    <col min="52" max="52" width="10.140625" style="14" bestFit="1" customWidth="1"/>
    <col min="53" max="53" width="20.7109375" style="14" bestFit="1" customWidth="1"/>
    <col min="54" max="54" width="39.7109375" style="14" bestFit="1" customWidth="1"/>
    <col min="55" max="55" width="10.140625" style="14" bestFit="1" customWidth="1"/>
    <col min="56" max="56" width="20.7109375" style="14" bestFit="1" customWidth="1"/>
    <col min="57" max="57" width="43.28515625" style="14" bestFit="1" customWidth="1"/>
    <col min="58" max="58" width="10.140625" style="14" bestFit="1" customWidth="1"/>
    <col min="59" max="59" width="20.7109375" style="14" bestFit="1" customWidth="1"/>
    <col min="60" max="60" width="36.28515625" style="14" bestFit="1" customWidth="1"/>
    <col min="61" max="61" width="10.140625" style="14" bestFit="1" customWidth="1"/>
    <col min="62" max="62" width="20.7109375" style="14" bestFit="1" customWidth="1"/>
    <col min="63" max="63" width="33.5703125" style="14" bestFit="1" customWidth="1"/>
    <col min="64" max="64" width="10.140625" style="14" bestFit="1" customWidth="1"/>
    <col min="65" max="65" width="20.7109375" style="14" bestFit="1" customWidth="1"/>
    <col min="66" max="66" width="36" style="14" bestFit="1" customWidth="1"/>
    <col min="67" max="67" width="10.140625" style="14" bestFit="1" customWidth="1"/>
    <col min="68" max="68" width="20.7109375" style="14" bestFit="1" customWidth="1"/>
    <col min="69" max="69" width="41.140625" style="14" bestFit="1" customWidth="1"/>
    <col min="70" max="70" width="10.140625" style="14" bestFit="1" customWidth="1"/>
    <col min="71" max="71" width="20.7109375" style="14" bestFit="1" customWidth="1"/>
    <col min="72" max="72" width="39.42578125" style="14" bestFit="1" customWidth="1"/>
    <col min="73" max="73" width="10.140625" style="14" bestFit="1" customWidth="1"/>
    <col min="74" max="74" width="20.7109375" style="14" bestFit="1" customWidth="1"/>
    <col min="75" max="75" width="39.7109375" style="14" bestFit="1" customWidth="1"/>
    <col min="76" max="76" width="10.140625" style="14" bestFit="1" customWidth="1"/>
    <col min="77" max="77" width="20.7109375" style="14" bestFit="1" customWidth="1"/>
    <col min="78" max="78" width="35.85546875" style="14" bestFit="1" customWidth="1"/>
    <col min="79" max="79" width="10.140625" style="14" bestFit="1" customWidth="1"/>
    <col min="80" max="80" width="20.7109375" style="14" bestFit="1" customWidth="1"/>
    <col min="81" max="81" width="34.85546875" style="14" bestFit="1" customWidth="1"/>
    <col min="82" max="82" width="10.140625" style="14" bestFit="1" customWidth="1"/>
    <col min="83" max="83" width="20.7109375" style="14" bestFit="1" customWidth="1"/>
    <col min="84" max="84" width="42.85546875" style="14" bestFit="1" customWidth="1"/>
    <col min="85" max="85" width="10.140625" style="14" bestFit="1" customWidth="1"/>
    <col min="86" max="86" width="20.7109375" style="14" bestFit="1" customWidth="1"/>
    <col min="87" max="87" width="32" style="14" bestFit="1" customWidth="1"/>
    <col min="88" max="88" width="10.140625" style="14" bestFit="1" customWidth="1"/>
    <col min="89" max="89" width="20.7109375" style="14" bestFit="1" customWidth="1"/>
    <col min="90" max="90" width="36" style="14" bestFit="1" customWidth="1"/>
    <col min="91" max="91" width="10.140625" style="14" bestFit="1" customWidth="1"/>
    <col min="92" max="92" width="20.7109375" style="14" bestFit="1" customWidth="1"/>
    <col min="93" max="93" width="44.28515625" style="14" bestFit="1" customWidth="1"/>
    <col min="94" max="94" width="10.140625" style="14" bestFit="1" customWidth="1"/>
    <col min="95" max="95" width="20.7109375" style="14" bestFit="1" customWidth="1"/>
    <col min="96" max="96" width="32.5703125" style="14" bestFit="1" customWidth="1"/>
    <col min="97" max="97" width="10.140625" style="14" bestFit="1" customWidth="1"/>
    <col min="98" max="98" width="20.7109375" style="14" bestFit="1" customWidth="1"/>
    <col min="99" max="99" width="34.85546875" style="14" bestFit="1" customWidth="1"/>
    <col min="100" max="100" width="10.140625" style="14" bestFit="1" customWidth="1"/>
    <col min="101" max="101" width="20.7109375" style="14" bestFit="1" customWidth="1"/>
    <col min="102" max="102" width="40.85546875" style="14" bestFit="1" customWidth="1"/>
    <col min="103" max="103" width="10.140625" style="14" bestFit="1" customWidth="1"/>
    <col min="104" max="104" width="20.7109375" style="14" bestFit="1" customWidth="1"/>
    <col min="105" max="105" width="35.42578125" style="14" bestFit="1" customWidth="1"/>
    <col min="106" max="106" width="10.140625" style="14" bestFit="1" customWidth="1"/>
    <col min="107" max="107" width="20.7109375" style="14" bestFit="1" customWidth="1"/>
    <col min="108" max="108" width="36" style="14" bestFit="1" customWidth="1"/>
    <col min="109" max="109" width="10.140625" style="14" bestFit="1" customWidth="1"/>
    <col min="110" max="110" width="20.7109375" style="14" bestFit="1" customWidth="1"/>
    <col min="111" max="111" width="33.5703125" style="14" bestFit="1" customWidth="1"/>
    <col min="112" max="112" width="10.140625" style="14" bestFit="1" customWidth="1"/>
    <col min="113" max="113" width="20.7109375" style="14" bestFit="1" customWidth="1"/>
    <col min="114" max="114" width="36.28515625" style="14" bestFit="1" customWidth="1"/>
    <col min="115" max="115" width="10.140625" style="14" bestFit="1" customWidth="1"/>
    <col min="116" max="116" width="20.7109375" style="14" bestFit="1" customWidth="1"/>
    <col min="117" max="117" width="41.140625" style="14" bestFit="1" customWidth="1"/>
    <col min="118" max="118" width="10.140625" style="14" bestFit="1" customWidth="1"/>
    <col min="119" max="119" width="20.7109375" style="14" bestFit="1" customWidth="1"/>
    <col min="120" max="120" width="38.28515625" style="14" bestFit="1" customWidth="1"/>
    <col min="121" max="121" width="10.140625" style="14" bestFit="1" customWidth="1"/>
    <col min="122" max="122" width="20.7109375" style="14" bestFit="1" customWidth="1"/>
    <col min="123" max="123" width="39.42578125" style="14" bestFit="1" customWidth="1"/>
    <col min="124" max="124" width="10.140625" style="14" bestFit="1" customWidth="1"/>
    <col min="125" max="125" width="20.7109375" style="14" bestFit="1" customWidth="1"/>
    <col min="126" max="126" width="36.28515625" style="14" bestFit="1" customWidth="1"/>
    <col min="127" max="127" width="10.140625" style="14" bestFit="1" customWidth="1"/>
    <col min="128" max="128" width="20.7109375" style="14" bestFit="1" customWidth="1"/>
    <col min="129" max="129" width="33.28515625" style="14" bestFit="1" customWidth="1"/>
    <col min="130" max="130" width="10.140625" style="14" bestFit="1" customWidth="1"/>
    <col min="131" max="131" width="20.7109375" style="14" bestFit="1" customWidth="1"/>
    <col min="132" max="16384" width="9.140625" style="14"/>
  </cols>
  <sheetData>
    <row r="1" spans="1:41" s="7" customFormat="1" ht="29.25" customHeight="1" x14ac:dyDescent="0.25">
      <c r="A1" s="1" t="s">
        <v>37</v>
      </c>
      <c r="B1" s="1" t="s">
        <v>39</v>
      </c>
      <c r="C1" s="1" t="s">
        <v>13</v>
      </c>
      <c r="D1" s="1" t="s">
        <v>14</v>
      </c>
      <c r="E1" s="1" t="s">
        <v>13</v>
      </c>
      <c r="F1" s="1" t="s">
        <v>14</v>
      </c>
      <c r="G1" s="1" t="s">
        <v>38</v>
      </c>
      <c r="H1" s="1" t="s">
        <v>6</v>
      </c>
      <c r="I1" s="1"/>
      <c r="J1" s="1"/>
      <c r="K1" s="1"/>
      <c r="L1" s="1"/>
      <c r="M1" s="1" t="s">
        <v>6</v>
      </c>
      <c r="N1" s="1" t="s">
        <v>33</v>
      </c>
      <c r="O1" s="1" t="s">
        <v>20</v>
      </c>
      <c r="P1" s="1" t="s">
        <v>1</v>
      </c>
      <c r="Q1" s="2" t="s">
        <v>63</v>
      </c>
      <c r="R1" s="4" t="s">
        <v>3</v>
      </c>
      <c r="S1" s="1" t="s">
        <v>4</v>
      </c>
      <c r="T1" s="4" t="s">
        <v>5</v>
      </c>
      <c r="U1" s="3" t="s">
        <v>1</v>
      </c>
      <c r="V1" s="5" t="s">
        <v>34</v>
      </c>
      <c r="W1" s="4" t="s">
        <v>4</v>
      </c>
      <c r="X1" s="1" t="s">
        <v>6</v>
      </c>
      <c r="Y1" s="3" t="s">
        <v>35</v>
      </c>
      <c r="Z1" s="5" t="s">
        <v>7</v>
      </c>
      <c r="AA1" s="4" t="s">
        <v>36</v>
      </c>
      <c r="AB1" s="6"/>
      <c r="AG1" s="8" t="s">
        <v>64</v>
      </c>
      <c r="AH1" s="8" t="s">
        <v>65</v>
      </c>
      <c r="AI1" s="8" t="s">
        <v>15</v>
      </c>
      <c r="AJ1" s="8" t="s">
        <v>8</v>
      </c>
      <c r="AK1" s="8" t="s">
        <v>62</v>
      </c>
      <c r="AL1" s="1" t="s">
        <v>16</v>
      </c>
    </row>
    <row r="2" spans="1:41" ht="15" customHeight="1" x14ac:dyDescent="0.25">
      <c r="B2" t="s">
        <v>0</v>
      </c>
      <c r="U2"/>
      <c r="V2"/>
      <c r="Y2"/>
      <c r="Z2"/>
      <c r="AL2" s="19"/>
      <c r="AN2"/>
      <c r="AO2"/>
    </row>
    <row r="3" spans="1:41" ht="15" customHeight="1" x14ac:dyDescent="0.25">
      <c r="U3"/>
      <c r="V3"/>
      <c r="Y3"/>
      <c r="Z3"/>
      <c r="AL3" s="19"/>
      <c r="AN3"/>
      <c r="AO3"/>
    </row>
    <row r="4" spans="1:41" ht="27" customHeight="1" x14ac:dyDescent="0.25">
      <c r="A4" s="42">
        <v>1</v>
      </c>
      <c r="B4" s="40" t="s">
        <v>17</v>
      </c>
      <c r="C4" s="40">
        <v>1</v>
      </c>
      <c r="D4" s="40">
        <v>5</v>
      </c>
      <c r="E4" s="40" t="str">
        <f>IFERROR(VLOOKUP(C4,Teams!$A$2:$B$21,2,0),"")</f>
        <v>Arsenal</v>
      </c>
      <c r="F4" s="40" t="str">
        <f>IFERROR(VLOOKUP(D4,Teams!$A$2:$B$21,2,0),"")</f>
        <v>Crystal Palace</v>
      </c>
      <c r="G4" s="40" t="str">
        <f>IF(C4="","",E4&amp;" v "&amp;F4)</f>
        <v>Arsenal v Crystal Palace</v>
      </c>
      <c r="H4" s="40"/>
      <c r="I4" s="40"/>
      <c r="J4" s="40"/>
      <c r="K4" s="40"/>
      <c r="L4" s="40">
        <v>0</v>
      </c>
      <c r="M4" s="40" t="str">
        <f>IF(L4=0,"",IF(U4="","",(HLOOKUP(L4,PointsScoring!$A$10:$D$11,2,0))))</f>
        <v/>
      </c>
      <c r="N4" s="41">
        <f>PointsScoring!$C$2</f>
        <v>42034</v>
      </c>
      <c r="O4" s="41">
        <f>PointsScoring!$C$3</f>
        <v>42035</v>
      </c>
      <c r="P4" s="41">
        <v>42035</v>
      </c>
      <c r="Q4" s="42">
        <v>0</v>
      </c>
      <c r="R4" s="43">
        <f>S4-(60/1440)</f>
        <v>0.58333333333333337</v>
      </c>
      <c r="S4" s="43">
        <v>0.625</v>
      </c>
      <c r="T4" s="43">
        <f>S4+(60/1440)</f>
        <v>0.66666666666666663</v>
      </c>
      <c r="U4" s="41" t="str">
        <f t="shared" ref="U4:U13" ca="1" si="0">IF(L4&gt;0,IF(P4&lt;TODAY(),"Fixture Completed",IF(L4&gt;0,TODAY(),"")),"")</f>
        <v/>
      </c>
      <c r="V4" s="49" t="str">
        <f t="shared" ref="V4:V13" ca="1" si="1">IF(U4="","",IF(W4="Fixture Completed","Fixture Completed",(IF(U4&lt;=N4,$N$1,IF(AND(U4&gt;=(N4+1),U4&lt;=O4),$O$1,IF(AND(U4=P4,W4&lt;R4),$Q$1,IF(AND(U4=P4,W4&gt;Q4,W4&lt;S4,W4&gt;R4),$R$1,IF(AND(P4=U4,W4&lt;T4,W4&gt;S4),"During Fixture","Predicitions Locked"))))))))</f>
        <v/>
      </c>
      <c r="W4" s="43" t="str">
        <f t="shared" ref="W4:W13" ca="1" si="2">IF(L4=0,"",(IF(U4="Fixture Completed","Fixture Completed",IF(U4=O4,"",(IF((IF(OR(U4="",U4&lt;P4),"",IF(P4=TODAY(),(NOW()-TODAY()),""))&gt;T4),"",IF(OR(U4="",U4&lt;P4),"",IF(P4=TODAY(),(NOW()-TODAY()),""))))))))</f>
        <v/>
      </c>
      <c r="X4" s="43"/>
      <c r="Y4" s="41"/>
      <c r="Z4" s="49"/>
      <c r="AA4" s="43"/>
      <c r="AG4" s="40"/>
      <c r="AH4" s="40"/>
      <c r="AI4" s="40" t="str">
        <f>IF(AG4="","",IF(AG4&gt;AH4,PointsScoring!$A$11,IF(AG4=AH4,PointsScoring!$B$11,IF(AG4&lt;AH4,PointsScoring!$C$12:$D$12))))</f>
        <v/>
      </c>
      <c r="AJ4" s="40" t="str">
        <f t="shared" ref="AJ4:AJ13" si="3">IFERROR((IF(AI4="HW",E4,IF(AI4="D","",IF(AI4="AW",F4,"")))),"")</f>
        <v/>
      </c>
      <c r="AK4" s="40" t="str">
        <f t="shared" ref="AK4:AK13" si="4">IF(AI4="","",(IF(X4=AI4,"Right","Wrong")))</f>
        <v/>
      </c>
      <c r="AL4" s="40" t="str">
        <f>IF(OR(Z4="",AI4=""),"",IF(AK4="Right",VLOOKUP(Z4,PointsScoring!$A$2:$G$6,4,0),((VLOOKUP(Z4,PointsScoring!$A$1:$G$6,5,0))+(VLOOKUP(Z4,PointsScoring!$A$1:$G$6,6,0)))))</f>
        <v/>
      </c>
      <c r="AN4"/>
      <c r="AO4"/>
    </row>
    <row r="5" spans="1:41" ht="27" customHeight="1" x14ac:dyDescent="0.25">
      <c r="A5" s="42">
        <v>1</v>
      </c>
      <c r="B5" s="40" t="s">
        <v>19</v>
      </c>
      <c r="C5" s="40">
        <v>3</v>
      </c>
      <c r="D5" s="40">
        <v>4</v>
      </c>
      <c r="E5" s="40" t="str">
        <f>IFERROR(VLOOKUP(C5,Teams!$A$2:$B$21,2,0),"")</f>
        <v>Burnley</v>
      </c>
      <c r="F5" s="40" t="str">
        <f>IFERROR(VLOOKUP(D5,Teams!$A$2:$B$21,2,0),"")</f>
        <v>Chelsea</v>
      </c>
      <c r="G5" s="40" t="str">
        <f t="shared" ref="G5:G13" si="5">IF(C5="","",E5&amp;" v "&amp;F5)</f>
        <v>Burnley v Chelsea</v>
      </c>
      <c r="H5" s="40"/>
      <c r="I5" s="40"/>
      <c r="J5" s="40"/>
      <c r="K5" s="40"/>
      <c r="L5" s="40">
        <v>0</v>
      </c>
      <c r="M5" s="40" t="str">
        <f>IF(L5=0,"",IF(U5="","",(HLOOKUP(L5,PointsScoring!$A$10:$D$11,2,0))))</f>
        <v/>
      </c>
      <c r="N5" s="41">
        <f>PointsScoring!$C$2</f>
        <v>42034</v>
      </c>
      <c r="O5" s="41">
        <f>PointsScoring!$C$3</f>
        <v>42035</v>
      </c>
      <c r="P5" s="41">
        <v>42035</v>
      </c>
      <c r="Q5" s="42">
        <v>0</v>
      </c>
      <c r="R5" s="43">
        <f t="shared" ref="R5:R13" si="6">S5-(60/1440)</f>
        <v>0.58333333333333337</v>
      </c>
      <c r="S5" s="43">
        <v>0.625</v>
      </c>
      <c r="T5" s="43">
        <f t="shared" ref="T5:T13" si="7">S5+(60/1440)</f>
        <v>0.66666666666666663</v>
      </c>
      <c r="U5" s="41" t="str">
        <f t="shared" ca="1" si="0"/>
        <v/>
      </c>
      <c r="V5" s="49" t="str">
        <f t="shared" ca="1" si="1"/>
        <v/>
      </c>
      <c r="W5" s="43" t="str">
        <f t="shared" ca="1" si="2"/>
        <v/>
      </c>
      <c r="X5" s="43"/>
      <c r="Y5" s="41"/>
      <c r="Z5" s="49"/>
      <c r="AA5" s="43"/>
      <c r="AG5" s="40"/>
      <c r="AH5" s="40"/>
      <c r="AI5" s="40" t="str">
        <f>IF(AG5="","",IF(AG5&gt;AH5,PointsScoring!$A$11,IF(AG5=AH5,PointsScoring!$B$11,IF(AG5&lt;AH5,PointsScoring!$C$12:$D$12))))</f>
        <v/>
      </c>
      <c r="AJ5" s="40" t="str">
        <f t="shared" si="3"/>
        <v/>
      </c>
      <c r="AK5" s="40" t="str">
        <f t="shared" si="4"/>
        <v/>
      </c>
      <c r="AL5" s="40" t="str">
        <f>IF(OR(Z5="",AI5=""),"",IF(AK5="Right",VLOOKUP(Z5,PointsScoring!$A$2:$G$6,4,0),((VLOOKUP(Z5,PointsScoring!$A$1:$G$6,5,0))+(VLOOKUP(Z5,PointsScoring!$A$1:$G$6,6,0)))))</f>
        <v/>
      </c>
      <c r="AN5"/>
      <c r="AO5"/>
    </row>
    <row r="6" spans="1:41" ht="27" customHeight="1" x14ac:dyDescent="0.25">
      <c r="A6" s="42">
        <v>1</v>
      </c>
      <c r="B6" s="40" t="s">
        <v>21</v>
      </c>
      <c r="C6" s="40">
        <v>8</v>
      </c>
      <c r="D6" s="40">
        <v>6</v>
      </c>
      <c r="E6" s="40" t="str">
        <f>IFERROR(VLOOKUP(C6,Teams!$A$2:$B$21,2,0),"")</f>
        <v>Leicester City</v>
      </c>
      <c r="F6" s="40" t="str">
        <f>IFERROR(VLOOKUP(D6,Teams!$A$2:$B$21,2,0),"")</f>
        <v>Everton</v>
      </c>
      <c r="G6" s="40" t="str">
        <f t="shared" si="5"/>
        <v>Leicester City v Everton</v>
      </c>
      <c r="H6" s="40"/>
      <c r="I6" s="40"/>
      <c r="J6" s="40"/>
      <c r="K6" s="40"/>
      <c r="L6" s="40">
        <v>0</v>
      </c>
      <c r="M6" s="40" t="str">
        <f>IF(L6=0,"",IF(U6="","",(HLOOKUP(L6,PointsScoring!$A$10:$D$11,2,0))))</f>
        <v/>
      </c>
      <c r="N6" s="41">
        <f>PointsScoring!$C$2</f>
        <v>42034</v>
      </c>
      <c r="O6" s="41">
        <f>PointsScoring!$C$3</f>
        <v>42035</v>
      </c>
      <c r="P6" s="41">
        <v>42035</v>
      </c>
      <c r="Q6" s="42">
        <v>0</v>
      </c>
      <c r="R6" s="43">
        <f t="shared" si="6"/>
        <v>0.58333333333333337</v>
      </c>
      <c r="S6" s="43">
        <v>0.625</v>
      </c>
      <c r="T6" s="43">
        <f t="shared" si="7"/>
        <v>0.66666666666666663</v>
      </c>
      <c r="U6" s="41" t="str">
        <f t="shared" ca="1" si="0"/>
        <v/>
      </c>
      <c r="V6" s="49" t="str">
        <f t="shared" ca="1" si="1"/>
        <v/>
      </c>
      <c r="W6" s="43" t="str">
        <f t="shared" ca="1" si="2"/>
        <v/>
      </c>
      <c r="X6" s="43"/>
      <c r="Y6" s="41"/>
      <c r="Z6" s="49"/>
      <c r="AA6" s="43"/>
      <c r="AG6" s="40"/>
      <c r="AH6" s="40"/>
      <c r="AI6" s="40" t="str">
        <f>IF(AG6="","",IF(AG6&gt;AH6,PointsScoring!$A$11,IF(AG6=AH6,PointsScoring!$B$11,IF(AG6&lt;AH6,PointsScoring!$C$12:$D$12))))</f>
        <v/>
      </c>
      <c r="AJ6" s="40" t="str">
        <f t="shared" si="3"/>
        <v/>
      </c>
      <c r="AK6" s="40" t="str">
        <f t="shared" si="4"/>
        <v/>
      </c>
      <c r="AL6" s="40" t="str">
        <f>IF(OR(Z6="",AI6=""),"",IF(AK6="Right",VLOOKUP(Z6,PointsScoring!$A$2:$G$6,4,0),((VLOOKUP(Z6,PointsScoring!$A$1:$G$6,5,0))+(VLOOKUP(Z6,PointsScoring!$A$1:$G$6,6,0)))))</f>
        <v/>
      </c>
      <c r="AN6"/>
      <c r="AO6"/>
    </row>
    <row r="7" spans="1:41" ht="27" customHeight="1" x14ac:dyDescent="0.25">
      <c r="A7" s="42">
        <v>1</v>
      </c>
      <c r="B7" s="40" t="s">
        <v>22</v>
      </c>
      <c r="C7" s="40">
        <v>9</v>
      </c>
      <c r="D7" s="40">
        <v>14</v>
      </c>
      <c r="E7" s="40" t="str">
        <f>IFERROR(VLOOKUP(C7,Teams!$A$2:$B$21,2,0),"")</f>
        <v>Liverpool</v>
      </c>
      <c r="F7" s="40" t="str">
        <f>IFERROR(VLOOKUP(D7,Teams!$A$2:$B$21,2,0),"")</f>
        <v>Southampton</v>
      </c>
      <c r="G7" s="40" t="str">
        <f t="shared" si="5"/>
        <v>Liverpool v Southampton</v>
      </c>
      <c r="H7" s="40"/>
      <c r="I7" s="40"/>
      <c r="J7" s="40"/>
      <c r="K7" s="40"/>
      <c r="L7" s="40">
        <v>0</v>
      </c>
      <c r="M7" s="40" t="str">
        <f>IF(L7=0,"",IF(U7="","",(HLOOKUP(L7,PointsScoring!$A$10:$D$11,2,0))))</f>
        <v/>
      </c>
      <c r="N7" s="41">
        <f>PointsScoring!$C$2</f>
        <v>42034</v>
      </c>
      <c r="O7" s="41">
        <f>PointsScoring!$C$3</f>
        <v>42035</v>
      </c>
      <c r="P7" s="41">
        <v>42035</v>
      </c>
      <c r="Q7" s="42">
        <v>0</v>
      </c>
      <c r="R7" s="43">
        <f t="shared" si="6"/>
        <v>0.58333333333333337</v>
      </c>
      <c r="S7" s="43">
        <v>0.625</v>
      </c>
      <c r="T7" s="43">
        <f t="shared" si="7"/>
        <v>0.66666666666666663</v>
      </c>
      <c r="U7" s="41" t="str">
        <f t="shared" ca="1" si="0"/>
        <v/>
      </c>
      <c r="V7" s="49" t="str">
        <f t="shared" ca="1" si="1"/>
        <v/>
      </c>
      <c r="W7" s="43" t="str">
        <f t="shared" ca="1" si="2"/>
        <v/>
      </c>
      <c r="X7" s="43"/>
      <c r="Y7" s="41"/>
      <c r="Z7" s="49"/>
      <c r="AA7" s="43"/>
      <c r="AG7" s="40"/>
      <c r="AH7" s="40"/>
      <c r="AI7" s="40" t="str">
        <f>IF(AG7="","",IF(AG7&gt;AH7,PointsScoring!$A$11,IF(AG7=AH7,PointsScoring!$B$11,IF(AG7&lt;AH7,PointsScoring!$C$12:$D$12))))</f>
        <v/>
      </c>
      <c r="AJ7" s="40" t="str">
        <f t="shared" si="3"/>
        <v/>
      </c>
      <c r="AK7" s="40" t="str">
        <f t="shared" si="4"/>
        <v/>
      </c>
      <c r="AL7" s="40" t="str">
        <f>IF(OR(Z7="",AI7=""),"",IF(AK7="Right",VLOOKUP(Z7,PointsScoring!$A$2:$G$6,4,0),((VLOOKUP(Z7,PointsScoring!$A$1:$G$6,5,0))+(VLOOKUP(Z7,PointsScoring!$A$1:$G$6,6,0)))))</f>
        <v/>
      </c>
      <c r="AN7"/>
      <c r="AO7"/>
    </row>
    <row r="8" spans="1:41" ht="27" customHeight="1" x14ac:dyDescent="0.25">
      <c r="A8" s="42">
        <v>1</v>
      </c>
      <c r="B8" s="40" t="s">
        <v>23</v>
      </c>
      <c r="C8" s="40">
        <v>11</v>
      </c>
      <c r="D8" s="40">
        <v>17</v>
      </c>
      <c r="E8" s="40" t="str">
        <f>IFERROR(VLOOKUP(C8,Teams!$A$2:$B$21,2,0),"")</f>
        <v>Manchester United</v>
      </c>
      <c r="F8" s="40" t="str">
        <f>IFERROR(VLOOKUP(D8,Teams!$A$2:$B$21,2,0),"")</f>
        <v>Swansea City</v>
      </c>
      <c r="G8" s="40" t="str">
        <f t="shared" si="5"/>
        <v>Manchester United v Swansea City</v>
      </c>
      <c r="H8" s="40"/>
      <c r="I8" s="40"/>
      <c r="J8" s="40"/>
      <c r="K8" s="40"/>
      <c r="L8" s="40">
        <v>0</v>
      </c>
      <c r="M8" s="40" t="str">
        <f>IF(L8=0,"",IF(U8="","",(HLOOKUP(L8,PointsScoring!$A$10:$D$11,2,0))))</f>
        <v/>
      </c>
      <c r="N8" s="41">
        <f>PointsScoring!$C$2</f>
        <v>42034</v>
      </c>
      <c r="O8" s="41">
        <f>PointsScoring!$C$3</f>
        <v>42035</v>
      </c>
      <c r="P8" s="41">
        <v>42035</v>
      </c>
      <c r="Q8" s="42">
        <v>0</v>
      </c>
      <c r="R8" s="43">
        <f t="shared" si="6"/>
        <v>0.58333333333333337</v>
      </c>
      <c r="S8" s="43">
        <v>0.625</v>
      </c>
      <c r="T8" s="43">
        <f t="shared" si="7"/>
        <v>0.66666666666666663</v>
      </c>
      <c r="U8" s="41" t="str">
        <f t="shared" ca="1" si="0"/>
        <v/>
      </c>
      <c r="V8" s="49" t="str">
        <f t="shared" ca="1" si="1"/>
        <v/>
      </c>
      <c r="W8" s="43" t="str">
        <f t="shared" ca="1" si="2"/>
        <v/>
      </c>
      <c r="X8" s="43"/>
      <c r="Y8" s="41"/>
      <c r="Z8" s="49"/>
      <c r="AA8" s="43"/>
      <c r="AG8" s="40"/>
      <c r="AH8" s="40"/>
      <c r="AI8" s="40" t="str">
        <f>IF(AG8="","",IF(AG8&gt;AH8,PointsScoring!$A$11,IF(AG8=AH8,PointsScoring!$B$11,IF(AG8&lt;AH8,PointsScoring!$C$12:$D$12))))</f>
        <v/>
      </c>
      <c r="AJ8" s="40" t="str">
        <f t="shared" si="3"/>
        <v/>
      </c>
      <c r="AK8" s="40" t="str">
        <f t="shared" si="4"/>
        <v/>
      </c>
      <c r="AL8" s="40" t="str">
        <f>IF(OR(Z8="",AI8=""),"",IF(AK8="Right",VLOOKUP(Z8,PointsScoring!$A$2:$G$6,4,0),((VLOOKUP(Z8,PointsScoring!$A$1:$G$6,5,0))+(VLOOKUP(Z8,PointsScoring!$A$1:$G$6,6,0)))))</f>
        <v/>
      </c>
      <c r="AN8"/>
      <c r="AO8"/>
    </row>
    <row r="9" spans="1:41" ht="27" customHeight="1" x14ac:dyDescent="0.25">
      <c r="A9" s="42">
        <v>1</v>
      </c>
      <c r="B9" s="40" t="s">
        <v>25</v>
      </c>
      <c r="C9" s="40">
        <v>12</v>
      </c>
      <c r="D9" s="40">
        <v>10</v>
      </c>
      <c r="E9" s="40" t="str">
        <f>IFERROR(VLOOKUP(C9,Teams!$A$2:$B$21,2,0),"")</f>
        <v>Newcastle United</v>
      </c>
      <c r="F9" s="40" t="str">
        <f>IFERROR(VLOOKUP(D9,Teams!$A$2:$B$21,2,0),"")</f>
        <v>Manchester City</v>
      </c>
      <c r="G9" s="40" t="str">
        <f t="shared" si="5"/>
        <v>Newcastle United v Manchester City</v>
      </c>
      <c r="H9" s="40"/>
      <c r="I9" s="40"/>
      <c r="J9" s="40"/>
      <c r="K9" s="40"/>
      <c r="L9" s="40">
        <v>0</v>
      </c>
      <c r="M9" s="40" t="str">
        <f>IF(L9=0,"",IF(U9="","",(HLOOKUP(L9,PointsScoring!$A$10:$D$11,2,0))))</f>
        <v/>
      </c>
      <c r="N9" s="41">
        <f>PointsScoring!$C$2</f>
        <v>42034</v>
      </c>
      <c r="O9" s="41">
        <f>PointsScoring!$C$3</f>
        <v>42035</v>
      </c>
      <c r="P9" s="41">
        <v>42035</v>
      </c>
      <c r="Q9" s="42">
        <v>0</v>
      </c>
      <c r="R9" s="43">
        <f t="shared" si="6"/>
        <v>0.58333333333333337</v>
      </c>
      <c r="S9" s="43">
        <v>0.625</v>
      </c>
      <c r="T9" s="43">
        <f t="shared" si="7"/>
        <v>0.66666666666666663</v>
      </c>
      <c r="U9" s="41" t="str">
        <f t="shared" ca="1" si="0"/>
        <v/>
      </c>
      <c r="V9" s="49" t="str">
        <f t="shared" ca="1" si="1"/>
        <v/>
      </c>
      <c r="W9" s="43" t="str">
        <f t="shared" ca="1" si="2"/>
        <v/>
      </c>
      <c r="X9" s="43"/>
      <c r="Y9" s="41"/>
      <c r="Z9" s="49"/>
      <c r="AA9" s="43"/>
      <c r="AG9" s="40"/>
      <c r="AH9" s="40"/>
      <c r="AI9" s="40" t="str">
        <f>IF(AG9="","",IF(AG9&gt;AH9,PointsScoring!$A$11,IF(AG9=AH9,PointsScoring!$B$11,IF(AG9&lt;AH9,PointsScoring!$C$12:$D$12))))</f>
        <v/>
      </c>
      <c r="AJ9" s="40" t="str">
        <f t="shared" si="3"/>
        <v/>
      </c>
      <c r="AK9" s="40" t="str">
        <f t="shared" si="4"/>
        <v/>
      </c>
      <c r="AL9" s="40" t="str">
        <f>IF(OR(Z9="",AI9=""),"",IF(AK9="Right",VLOOKUP(Z9,PointsScoring!$A$2:$G$6,4,0),((VLOOKUP(Z9,PointsScoring!$A$1:$G$6,5,0))+(VLOOKUP(Z9,PointsScoring!$A$1:$G$6,6,0)))))</f>
        <v/>
      </c>
      <c r="AN9"/>
      <c r="AO9"/>
    </row>
    <row r="10" spans="1:41" ht="27" customHeight="1" x14ac:dyDescent="0.25">
      <c r="A10" s="42">
        <v>1</v>
      </c>
      <c r="B10" s="40" t="s">
        <v>26</v>
      </c>
      <c r="C10" s="40">
        <v>13</v>
      </c>
      <c r="D10" s="40">
        <v>6</v>
      </c>
      <c r="E10" s="40" t="str">
        <f>IFERROR(VLOOKUP(C10,Teams!$A$2:$B$21,2,0),"")</f>
        <v>Queens Park Rangers</v>
      </c>
      <c r="F10" s="40" t="str">
        <f>IFERROR(VLOOKUP(D10,Teams!$A$2:$B$21,2,0),"")</f>
        <v>Everton</v>
      </c>
      <c r="G10" s="40" t="str">
        <f t="shared" si="5"/>
        <v>Queens Park Rangers v Everton</v>
      </c>
      <c r="H10" s="40"/>
      <c r="I10" s="40"/>
      <c r="J10" s="40"/>
      <c r="K10" s="40"/>
      <c r="L10" s="40">
        <v>0</v>
      </c>
      <c r="M10" s="40" t="str">
        <f>IF(L10=0,"",IF(U10="","",(HLOOKUP(L10,PointsScoring!$A$10:$D$11,2,0))))</f>
        <v/>
      </c>
      <c r="N10" s="41">
        <f>PointsScoring!$C$2</f>
        <v>42034</v>
      </c>
      <c r="O10" s="41">
        <f>PointsScoring!$C$3</f>
        <v>42035</v>
      </c>
      <c r="P10" s="41">
        <v>42035</v>
      </c>
      <c r="Q10" s="42">
        <v>0</v>
      </c>
      <c r="R10" s="43">
        <f t="shared" si="6"/>
        <v>0.58333333333333337</v>
      </c>
      <c r="S10" s="43">
        <v>0.625</v>
      </c>
      <c r="T10" s="43">
        <f t="shared" si="7"/>
        <v>0.66666666666666663</v>
      </c>
      <c r="U10" s="41" t="str">
        <f t="shared" ca="1" si="0"/>
        <v/>
      </c>
      <c r="V10" s="49" t="str">
        <f t="shared" ca="1" si="1"/>
        <v/>
      </c>
      <c r="W10" s="43" t="str">
        <f t="shared" ca="1" si="2"/>
        <v/>
      </c>
      <c r="X10" s="43"/>
      <c r="Y10" s="41"/>
      <c r="Z10" s="49"/>
      <c r="AA10" s="43"/>
      <c r="AG10" s="40"/>
      <c r="AH10" s="40"/>
      <c r="AI10" s="40" t="str">
        <f>IF(AG10="","",IF(AG10&gt;AH10,PointsScoring!$A$11,IF(AG10=AH10,PointsScoring!$B$11,IF(AG10&lt;AH10,PointsScoring!$C$12:$D$12))))</f>
        <v/>
      </c>
      <c r="AJ10" s="40" t="str">
        <f t="shared" si="3"/>
        <v/>
      </c>
      <c r="AK10" s="40" t="str">
        <f t="shared" si="4"/>
        <v/>
      </c>
      <c r="AL10" s="40" t="str">
        <f>IF(OR(Z10="",AI10=""),"",IF(AK10="Right",VLOOKUP(Z10,PointsScoring!$A$2:$G$6,4,0),((VLOOKUP(Z10,PointsScoring!$A$1:$G$6,5,0))+(VLOOKUP(Z10,PointsScoring!$A$1:$G$6,6,0)))))</f>
        <v/>
      </c>
      <c r="AN10"/>
      <c r="AO10"/>
    </row>
    <row r="11" spans="1:41" ht="27" customHeight="1" x14ac:dyDescent="0.25">
      <c r="A11" s="42">
        <v>1</v>
      </c>
      <c r="B11" s="40" t="s">
        <v>27</v>
      </c>
      <c r="C11" s="40">
        <v>15</v>
      </c>
      <c r="D11" s="40">
        <v>2</v>
      </c>
      <c r="E11" s="40" t="str">
        <f>IFERROR(VLOOKUP(C11,Teams!$A$2:$B$21,2,0),"")</f>
        <v>Stoke City</v>
      </c>
      <c r="F11" s="40" t="str">
        <f>IFERROR(VLOOKUP(D11,Teams!$A$2:$B$21,2,0),"")</f>
        <v>Aston Villa</v>
      </c>
      <c r="G11" s="40" t="str">
        <f t="shared" si="5"/>
        <v>Stoke City v Aston Villa</v>
      </c>
      <c r="H11" s="40"/>
      <c r="I11" s="40"/>
      <c r="J11" s="40"/>
      <c r="K11" s="40"/>
      <c r="L11" s="40">
        <v>0</v>
      </c>
      <c r="M11" s="40" t="str">
        <f>IF(L11=0,"",IF(U11="","",(HLOOKUP(L11,PointsScoring!$A$10:$D$11,2,0))))</f>
        <v/>
      </c>
      <c r="N11" s="41">
        <f>PointsScoring!$C$2</f>
        <v>42034</v>
      </c>
      <c r="O11" s="41">
        <f>PointsScoring!$C$3</f>
        <v>42035</v>
      </c>
      <c r="P11" s="41">
        <v>42035</v>
      </c>
      <c r="Q11" s="42">
        <v>0</v>
      </c>
      <c r="R11" s="43">
        <f t="shared" si="6"/>
        <v>0.58333333333333337</v>
      </c>
      <c r="S11" s="43">
        <v>0.625</v>
      </c>
      <c r="T11" s="43">
        <f>S11+(60/1440)</f>
        <v>0.66666666666666663</v>
      </c>
      <c r="U11" s="41" t="str">
        <f t="shared" ca="1" si="0"/>
        <v/>
      </c>
      <c r="V11" s="49" t="str">
        <f t="shared" ca="1" si="1"/>
        <v/>
      </c>
      <c r="W11" s="43" t="str">
        <f t="shared" ca="1" si="2"/>
        <v/>
      </c>
      <c r="X11" s="43"/>
      <c r="Y11" s="41"/>
      <c r="Z11" s="49"/>
      <c r="AA11" s="43"/>
      <c r="AG11" s="40"/>
      <c r="AH11" s="40"/>
      <c r="AI11" s="40" t="str">
        <f>IF(AG11="","",IF(AG11&gt;AH11,PointsScoring!$A$11,IF(AG11=AH11,PointsScoring!$B$11,IF(AG11&lt;AH11,PointsScoring!$C$12:$D$12))))</f>
        <v/>
      </c>
      <c r="AJ11" s="40" t="str">
        <f t="shared" si="3"/>
        <v/>
      </c>
      <c r="AK11" s="40" t="str">
        <f t="shared" si="4"/>
        <v/>
      </c>
      <c r="AL11" s="40" t="str">
        <f>IF(OR(Z11="",AI11=""),"",IF(AK11="Right",VLOOKUP(Z11,PointsScoring!$A$2:$G$6,4,0),((VLOOKUP(Z11,PointsScoring!$A$1:$G$6,5,0))+(VLOOKUP(Z11,PointsScoring!$A$1:$G$6,6,0)))))</f>
        <v/>
      </c>
      <c r="AN11"/>
      <c r="AO11"/>
    </row>
    <row r="12" spans="1:41" ht="27" customHeight="1" x14ac:dyDescent="0.25">
      <c r="A12" s="42">
        <v>1</v>
      </c>
      <c r="B12" s="40" t="s">
        <v>31</v>
      </c>
      <c r="C12" s="40">
        <v>19</v>
      </c>
      <c r="D12" s="40">
        <v>16</v>
      </c>
      <c r="E12" s="40" t="str">
        <f>IFERROR(VLOOKUP(C12,Teams!$A$2:$B$21,2,0),"")</f>
        <v>West Bromwich Albion</v>
      </c>
      <c r="F12" s="40" t="str">
        <f>IFERROR(VLOOKUP(D12,Teams!$A$2:$B$21,2,0),"")</f>
        <v>Sunderland</v>
      </c>
      <c r="G12" s="40" t="str">
        <f t="shared" si="5"/>
        <v>West Bromwich Albion v Sunderland</v>
      </c>
      <c r="H12" s="40"/>
      <c r="I12" s="40"/>
      <c r="J12" s="40"/>
      <c r="K12" s="40"/>
      <c r="L12" s="40">
        <v>0</v>
      </c>
      <c r="M12" s="40" t="str">
        <f>IF(L12=0,"",IF(U12="","",(HLOOKUP(L12,PointsScoring!$A$10:$D$11,2,0))))</f>
        <v/>
      </c>
      <c r="N12" s="41">
        <f>PointsScoring!$C$2</f>
        <v>42034</v>
      </c>
      <c r="O12" s="41">
        <f>PointsScoring!$C$3</f>
        <v>42035</v>
      </c>
      <c r="P12" s="41">
        <v>42036</v>
      </c>
      <c r="Q12" s="42">
        <v>0</v>
      </c>
      <c r="R12" s="43">
        <f t="shared" si="6"/>
        <v>0.58333333333333337</v>
      </c>
      <c r="S12" s="43">
        <v>0.625</v>
      </c>
      <c r="T12" s="43">
        <f t="shared" si="7"/>
        <v>0.66666666666666663</v>
      </c>
      <c r="U12" s="41" t="str">
        <f t="shared" ca="1" si="0"/>
        <v/>
      </c>
      <c r="V12" s="49" t="str">
        <f t="shared" ca="1" si="1"/>
        <v/>
      </c>
      <c r="W12" s="43" t="str">
        <f t="shared" ca="1" si="2"/>
        <v/>
      </c>
      <c r="X12" s="43"/>
      <c r="Y12" s="41"/>
      <c r="Z12" s="49"/>
      <c r="AA12" s="43"/>
      <c r="AG12" s="40"/>
      <c r="AH12" s="40"/>
      <c r="AI12" s="40" t="str">
        <f>IF(AG12="","",IF(AG12&gt;AH12,PointsScoring!$A$11,IF(AG12=AH12,PointsScoring!$B$11,IF(AG12&lt;AH12,PointsScoring!$C$12:$D$12))))</f>
        <v/>
      </c>
      <c r="AJ12" s="40" t="str">
        <f t="shared" si="3"/>
        <v/>
      </c>
      <c r="AK12" s="40" t="str">
        <f t="shared" si="4"/>
        <v/>
      </c>
      <c r="AL12" s="40" t="str">
        <f>IF(OR(Z12="",AI12=""),"",IF(AK12="Right",VLOOKUP(Z12,PointsScoring!$A$2:$G$6,4,0),((VLOOKUP(Z12,PointsScoring!$A$1:$G$6,5,0))+(VLOOKUP(Z12,PointsScoring!$A$1:$G$6,6,0)))))</f>
        <v/>
      </c>
      <c r="AN12"/>
      <c r="AO12"/>
    </row>
    <row r="13" spans="1:41" ht="27" customHeight="1" x14ac:dyDescent="0.25">
      <c r="A13" s="42">
        <v>1</v>
      </c>
      <c r="B13" s="40" t="s">
        <v>32</v>
      </c>
      <c r="C13" s="40">
        <v>20</v>
      </c>
      <c r="D13" s="40">
        <v>18</v>
      </c>
      <c r="E13" s="40" t="str">
        <f>IFERROR(VLOOKUP(C13,Teams!$A$2:$B$21,2,0),"")</f>
        <v>West Ham United</v>
      </c>
      <c r="F13" s="40" t="str">
        <f>IFERROR(VLOOKUP(D13,Teams!$A$2:$B$21,2,0),"")</f>
        <v>Tottenham Hotspur</v>
      </c>
      <c r="G13" s="40" t="str">
        <f t="shared" si="5"/>
        <v>West Ham United v Tottenham Hotspur</v>
      </c>
      <c r="H13" s="40"/>
      <c r="I13" s="40"/>
      <c r="J13" s="40"/>
      <c r="K13" s="40"/>
      <c r="L13" s="40">
        <v>0</v>
      </c>
      <c r="M13" s="40" t="str">
        <f>IF(L13=0,"",IF(U13="","",(HLOOKUP(L13,PointsScoring!$A$10:$D$11,2,0))))</f>
        <v/>
      </c>
      <c r="N13" s="41">
        <f>PointsScoring!$C$2</f>
        <v>42034</v>
      </c>
      <c r="O13" s="41">
        <f>PointsScoring!$C$3</f>
        <v>42035</v>
      </c>
      <c r="P13" s="41">
        <v>42036</v>
      </c>
      <c r="Q13" s="42">
        <v>0</v>
      </c>
      <c r="R13" s="43">
        <f t="shared" si="6"/>
        <v>0.58333333333333337</v>
      </c>
      <c r="S13" s="43">
        <v>0.625</v>
      </c>
      <c r="T13" s="43">
        <f t="shared" si="7"/>
        <v>0.66666666666666663</v>
      </c>
      <c r="U13" s="41" t="str">
        <f t="shared" ca="1" si="0"/>
        <v/>
      </c>
      <c r="V13" s="49" t="str">
        <f t="shared" ca="1" si="1"/>
        <v/>
      </c>
      <c r="W13" s="43" t="str">
        <f t="shared" ca="1" si="2"/>
        <v/>
      </c>
      <c r="X13" s="43"/>
      <c r="Y13" s="41"/>
      <c r="Z13" s="49"/>
      <c r="AA13" s="43"/>
      <c r="AG13" s="40"/>
      <c r="AH13" s="40"/>
      <c r="AI13" s="40" t="str">
        <f>IF(AG13="","",IF(AG13&gt;AH13,PointsScoring!$A$11,IF(AG13=AH13,PointsScoring!$B$11,IF(AG13&lt;AH13,PointsScoring!$C$12:$D$12))))</f>
        <v/>
      </c>
      <c r="AJ13" s="40" t="str">
        <f t="shared" si="3"/>
        <v/>
      </c>
      <c r="AK13" s="40" t="str">
        <f t="shared" si="4"/>
        <v/>
      </c>
      <c r="AL13" s="40" t="str">
        <f>IF(OR(Z13="",AI13=""),"",IF(AK13="Right",VLOOKUP(Z13,PointsScoring!$A$2:$G$6,4,0),((VLOOKUP(Z13,PointsScoring!$A$1:$G$6,5,0))+(VLOOKUP(Z13,PointsScoring!$A$1:$G$6,6,0)))))</f>
        <v/>
      </c>
      <c r="AN13"/>
      <c r="AO13"/>
    </row>
    <row r="14" spans="1:41" ht="15" customHeight="1" x14ac:dyDescent="0.25">
      <c r="B14" t="s">
        <v>0</v>
      </c>
      <c r="U14"/>
      <c r="V14"/>
      <c r="Y14"/>
      <c r="Z14"/>
      <c r="AL14" s="19">
        <f>SUM(AL4:AL13)</f>
        <v>0</v>
      </c>
      <c r="AN14"/>
      <c r="AO14"/>
    </row>
    <row r="15" spans="1:41" ht="15" customHeight="1" x14ac:dyDescent="0.25">
      <c r="U15"/>
      <c r="V15"/>
      <c r="Y15"/>
      <c r="Z15"/>
      <c r="AL15" s="19"/>
      <c r="AN15"/>
      <c r="AO15"/>
    </row>
    <row r="16" spans="1:41" ht="27" customHeight="1" x14ac:dyDescent="0.25">
      <c r="A16" s="36">
        <f t="shared" ref="A16:A25" si="8">A4+1</f>
        <v>2</v>
      </c>
      <c r="B16" s="34" t="s">
        <v>17</v>
      </c>
      <c r="C16" s="34">
        <v>2</v>
      </c>
      <c r="D16" s="34">
        <v>12</v>
      </c>
      <c r="E16" s="34" t="str">
        <f>IFERROR(VLOOKUP(C16,Teams!$A$2:$B$21,2,0),"")</f>
        <v>Aston Villa</v>
      </c>
      <c r="F16" s="34" t="str">
        <f>IFERROR(VLOOKUP(D16,Teams!$A$2:$B$21,2,0),"")</f>
        <v>Newcastle United</v>
      </c>
      <c r="G16" s="34" t="str">
        <f>IF(C16="","",E16&amp;" v "&amp;F16)</f>
        <v>Aston Villa v Newcastle United</v>
      </c>
      <c r="H16" s="34"/>
      <c r="I16" s="34"/>
      <c r="J16" s="34"/>
      <c r="K16" s="34"/>
      <c r="L16" s="34">
        <v>0</v>
      </c>
      <c r="M16" s="34" t="str">
        <f>IF(L16=0,"",IF(U16="","",(HLOOKUP(L16,PointsScoring!$A$10:$D$11,2,0))))</f>
        <v/>
      </c>
      <c r="N16" s="35">
        <f>PointsScoring!$C$2</f>
        <v>42034</v>
      </c>
      <c r="O16" s="35">
        <f>P16-1</f>
        <v>42034</v>
      </c>
      <c r="P16" s="35">
        <v>42035</v>
      </c>
      <c r="Q16" s="36">
        <v>0</v>
      </c>
      <c r="R16" s="37">
        <f>S16-(60/1440)</f>
        <v>0.58333333333333337</v>
      </c>
      <c r="S16" s="37">
        <v>0.625</v>
      </c>
      <c r="T16" s="37">
        <f>S16+(60/1440)</f>
        <v>0.66666666666666663</v>
      </c>
      <c r="U16" s="35" t="str">
        <f t="shared" ref="U16:U25" ca="1" si="9">IF(L16&gt;0,IF(P16&lt;TODAY(),"Fixture Completed",IF(L16&gt;0,TODAY(),"")),"")</f>
        <v/>
      </c>
      <c r="V16" s="47" t="str">
        <f t="shared" ref="V16:V25" ca="1" si="10">IF(U16="","",IF(W16="Fixture Completed","Fixture Completed",(IF(U16&lt;=N16,$N$1,IF(AND(U16&gt;=(N16+1),U16&lt;=O16),$O$1,IF(AND(U16=P16,W16&lt;R16),$Q$1,IF(AND(U16=P16,W16&gt;Q16,W16&lt;S16,W16&gt;R16),$R$1,IF(AND(P16=U16,W16&lt;T16,W16&gt;S16),"During Fixture","Predicitions Locked"))))))))</f>
        <v/>
      </c>
      <c r="W16" s="37" t="str">
        <f t="shared" ref="W16:W25" ca="1" si="11">IF(L16=0,"",(IF(U16="Fixture Completed","Fixture Completed",IF(U16=O16,"",(IF((IF(OR(U16="",U16&lt;P16),"",IF(P16=TODAY(),(NOW()-TODAY()),""))&gt;T16),"",IF(OR(U16="",U16&lt;P16),"",IF(P16=TODAY(),(NOW()-TODAY()),""))))))))</f>
        <v/>
      </c>
      <c r="X16" s="37"/>
      <c r="Y16" s="35"/>
      <c r="Z16" s="47"/>
      <c r="AA16" s="37"/>
      <c r="AG16" s="34"/>
      <c r="AH16" s="34"/>
      <c r="AI16" s="34" t="str">
        <f>IF(AG16="","",IF(AG16&gt;AH16,PointsScoring!$A$11,IF(AG16=AH16,PointsScoring!$B$11,IF(AG16&lt;AH16,PointsScoring!$C$12:$D$12))))</f>
        <v/>
      </c>
      <c r="AJ16" s="34" t="str">
        <f t="shared" ref="AJ16:AJ25" si="12">IFERROR((IF(AI16="HW",E16,IF(AI16="D","",IF(AI16="AW",F16,"")))),"")</f>
        <v/>
      </c>
      <c r="AK16" s="34" t="str">
        <f t="shared" ref="AK16:AK25" si="13">IF(AI16="","",(IF(X16=AI16,"Right","Wrong")))</f>
        <v/>
      </c>
      <c r="AL16" s="34" t="str">
        <f>IF(OR(Z16="",AI16=""),"",IF(AK16="Right",VLOOKUP(Z16,PointsScoring!$A$2:$G$6,4,0),((VLOOKUP(Z16,PointsScoring!$A$1:$G$6,5,0))+(VLOOKUP(Z16,PointsScoring!$A$1:$G$6,6,0)))))</f>
        <v/>
      </c>
      <c r="AN16"/>
      <c r="AO16"/>
    </row>
    <row r="17" spans="1:41" ht="27" customHeight="1" x14ac:dyDescent="0.25">
      <c r="A17" s="36">
        <f t="shared" si="8"/>
        <v>2</v>
      </c>
      <c r="B17" s="34" t="s">
        <v>19</v>
      </c>
      <c r="C17" s="34">
        <v>4</v>
      </c>
      <c r="D17" s="34">
        <v>8</v>
      </c>
      <c r="E17" s="34" t="str">
        <f>IFERROR(VLOOKUP(C17,Teams!$A$2:$B$21,2,0),"")</f>
        <v>Chelsea</v>
      </c>
      <c r="F17" s="34" t="str">
        <f>IFERROR(VLOOKUP(D17,Teams!$A$2:$B$21,2,0),"")</f>
        <v>Leicester City</v>
      </c>
      <c r="G17" s="34" t="str">
        <f t="shared" ref="G17:G25" si="14">IF(C17="","",E17&amp;" v "&amp;F17)</f>
        <v>Chelsea v Leicester City</v>
      </c>
      <c r="H17" s="34"/>
      <c r="I17" s="34"/>
      <c r="J17" s="34"/>
      <c r="K17" s="34"/>
      <c r="L17" s="34">
        <v>0</v>
      </c>
      <c r="M17" s="34" t="str">
        <f>IF(L17=0,"",IF(U17="","",(HLOOKUP(L17,PointsScoring!$A$10:$D$11,2,0))))</f>
        <v/>
      </c>
      <c r="N17" s="35">
        <f>PointsScoring!$C$2</f>
        <v>42034</v>
      </c>
      <c r="O17" s="35">
        <f t="shared" ref="O17:O25" si="15">P17-1</f>
        <v>42034</v>
      </c>
      <c r="P17" s="35">
        <v>42035</v>
      </c>
      <c r="Q17" s="36">
        <v>0</v>
      </c>
      <c r="R17" s="37">
        <f t="shared" ref="R17:R25" si="16">S17-(60/1440)</f>
        <v>0.58333333333333337</v>
      </c>
      <c r="S17" s="37">
        <v>0.625</v>
      </c>
      <c r="T17" s="37">
        <f t="shared" ref="T17:T25" si="17">S17+(60/1440)</f>
        <v>0.66666666666666663</v>
      </c>
      <c r="U17" s="35" t="str">
        <f t="shared" ca="1" si="9"/>
        <v/>
      </c>
      <c r="V17" s="47" t="str">
        <f t="shared" ca="1" si="10"/>
        <v/>
      </c>
      <c r="W17" s="37" t="str">
        <f t="shared" ca="1" si="11"/>
        <v/>
      </c>
      <c r="X17" s="37"/>
      <c r="Y17" s="35"/>
      <c r="Z17" s="47"/>
      <c r="AA17" s="37"/>
      <c r="AG17" s="34"/>
      <c r="AH17" s="34"/>
      <c r="AI17" s="34" t="str">
        <f>IF(AG17="","",IF(AG17&gt;AH17,PointsScoring!$A$11,IF(AG17=AH17,PointsScoring!$B$11,IF(AG17&lt;AH17,PointsScoring!$C$12:$D$12))))</f>
        <v/>
      </c>
      <c r="AJ17" s="34" t="str">
        <f t="shared" si="12"/>
        <v/>
      </c>
      <c r="AK17" s="34" t="str">
        <f t="shared" si="13"/>
        <v/>
      </c>
      <c r="AL17" s="34" t="str">
        <f>IF(OR(Z17="",AI17=""),"",IF(AK17="Right",VLOOKUP(Z17,PointsScoring!$A$2:$G$6,4,0),((VLOOKUP(Z17,PointsScoring!$A$1:$G$6,5,0))+(VLOOKUP(Z17,PointsScoring!$A$1:$G$6,6,0)))))</f>
        <v/>
      </c>
      <c r="AN17"/>
      <c r="AO17"/>
    </row>
    <row r="18" spans="1:41" ht="27" customHeight="1" x14ac:dyDescent="0.25">
      <c r="A18" s="36">
        <f t="shared" si="8"/>
        <v>2</v>
      </c>
      <c r="B18" s="34" t="s">
        <v>21</v>
      </c>
      <c r="C18" s="34">
        <v>5</v>
      </c>
      <c r="D18" s="34">
        <v>20</v>
      </c>
      <c r="E18" s="34" t="str">
        <f>IFERROR(VLOOKUP(C18,Teams!$A$2:$B$21,2,0),"")</f>
        <v>Crystal Palace</v>
      </c>
      <c r="F18" s="34" t="str">
        <f>IFERROR(VLOOKUP(D18,Teams!$A$2:$B$21,2,0),"")</f>
        <v>West Ham United</v>
      </c>
      <c r="G18" s="34" t="str">
        <f t="shared" si="14"/>
        <v>Crystal Palace v West Ham United</v>
      </c>
      <c r="H18" s="34"/>
      <c r="I18" s="34"/>
      <c r="J18" s="34"/>
      <c r="K18" s="34"/>
      <c r="L18" s="34">
        <v>0</v>
      </c>
      <c r="M18" s="34" t="str">
        <f>IF(L18=0,"",IF(U18="","",(HLOOKUP(L18,PointsScoring!$A$10:$D$11,2,0))))</f>
        <v/>
      </c>
      <c r="N18" s="35">
        <f>PointsScoring!$C$2</f>
        <v>42034</v>
      </c>
      <c r="O18" s="35">
        <f t="shared" si="15"/>
        <v>42034</v>
      </c>
      <c r="P18" s="35">
        <v>42035</v>
      </c>
      <c r="Q18" s="36">
        <v>0</v>
      </c>
      <c r="R18" s="37">
        <f t="shared" si="16"/>
        <v>0.58333333333333337</v>
      </c>
      <c r="S18" s="37">
        <v>0.625</v>
      </c>
      <c r="T18" s="37">
        <f t="shared" si="17"/>
        <v>0.66666666666666663</v>
      </c>
      <c r="U18" s="35" t="str">
        <f t="shared" ca="1" si="9"/>
        <v/>
      </c>
      <c r="V18" s="47" t="str">
        <f t="shared" ca="1" si="10"/>
        <v/>
      </c>
      <c r="W18" s="37" t="str">
        <f t="shared" ca="1" si="11"/>
        <v/>
      </c>
      <c r="X18" s="37"/>
      <c r="Y18" s="35"/>
      <c r="Z18" s="47"/>
      <c r="AA18" s="37"/>
      <c r="AG18" s="34"/>
      <c r="AH18" s="34"/>
      <c r="AI18" s="34" t="str">
        <f>IF(AG18="","",IF(AG18&gt;AH18,PointsScoring!$A$11,IF(AG18=AH18,PointsScoring!$B$11,IF(AG18&lt;AH18,PointsScoring!$C$12:$D$12))))</f>
        <v/>
      </c>
      <c r="AJ18" s="34" t="str">
        <f t="shared" si="12"/>
        <v/>
      </c>
      <c r="AK18" s="34" t="str">
        <f t="shared" si="13"/>
        <v/>
      </c>
      <c r="AL18" s="34" t="str">
        <f>IF(OR(Z18="",AI18=""),"",IF(AK18="Right",VLOOKUP(Z18,PointsScoring!$A$2:$G$6,4,0),((VLOOKUP(Z18,PointsScoring!$A$1:$G$6,5,0))+(VLOOKUP(Z18,PointsScoring!$A$1:$G$6,6,0)))))</f>
        <v/>
      </c>
      <c r="AN18"/>
      <c r="AO18"/>
    </row>
    <row r="19" spans="1:41" ht="27" customHeight="1" x14ac:dyDescent="0.25">
      <c r="A19" s="36">
        <f t="shared" si="8"/>
        <v>2</v>
      </c>
      <c r="B19" s="34" t="s">
        <v>22</v>
      </c>
      <c r="C19" s="34">
        <v>6</v>
      </c>
      <c r="D19" s="34">
        <v>1</v>
      </c>
      <c r="E19" s="34" t="str">
        <f>IFERROR(VLOOKUP(C19,Teams!$A$2:$B$21,2,0),"")</f>
        <v>Everton</v>
      </c>
      <c r="F19" s="34" t="str">
        <f>IFERROR(VLOOKUP(D19,Teams!$A$2:$B$21,2,0),"")</f>
        <v>Arsenal</v>
      </c>
      <c r="G19" s="34" t="str">
        <f t="shared" si="14"/>
        <v>Everton v Arsenal</v>
      </c>
      <c r="H19" s="34"/>
      <c r="I19" s="34"/>
      <c r="J19" s="34"/>
      <c r="K19" s="34"/>
      <c r="L19" s="34">
        <v>0</v>
      </c>
      <c r="M19" s="34" t="str">
        <f>IF(L19=0,"",IF(U19="","",(HLOOKUP(L19,PointsScoring!$A$10:$D$11,2,0))))</f>
        <v/>
      </c>
      <c r="N19" s="35">
        <f>PointsScoring!$C$2</f>
        <v>42034</v>
      </c>
      <c r="O19" s="35">
        <f t="shared" si="15"/>
        <v>42034</v>
      </c>
      <c r="P19" s="35">
        <v>42035</v>
      </c>
      <c r="Q19" s="36">
        <v>0</v>
      </c>
      <c r="R19" s="37">
        <f t="shared" si="16"/>
        <v>0.58333333333333337</v>
      </c>
      <c r="S19" s="37">
        <v>0.625</v>
      </c>
      <c r="T19" s="37">
        <f t="shared" si="17"/>
        <v>0.66666666666666663</v>
      </c>
      <c r="U19" s="35" t="str">
        <f t="shared" ca="1" si="9"/>
        <v/>
      </c>
      <c r="V19" s="47" t="str">
        <f t="shared" ca="1" si="10"/>
        <v/>
      </c>
      <c r="W19" s="37" t="str">
        <f t="shared" ca="1" si="11"/>
        <v/>
      </c>
      <c r="X19" s="37"/>
      <c r="Y19" s="35"/>
      <c r="Z19" s="47"/>
      <c r="AA19" s="37"/>
      <c r="AG19" s="34"/>
      <c r="AH19" s="34"/>
      <c r="AI19" s="34" t="str">
        <f>IF(AG19="","",IF(AG19&gt;AH19,PointsScoring!$A$11,IF(AG19=AH19,PointsScoring!$B$11,IF(AG19&lt;AH19,PointsScoring!$C$12:$D$12))))</f>
        <v/>
      </c>
      <c r="AJ19" s="34" t="str">
        <f t="shared" si="12"/>
        <v/>
      </c>
      <c r="AK19" s="34" t="str">
        <f t="shared" si="13"/>
        <v/>
      </c>
      <c r="AL19" s="34" t="str">
        <f>IF(OR(Z19="",AI19=""),"",IF(AK19="Right",VLOOKUP(Z19,PointsScoring!$A$2:$G$6,4,0),((VLOOKUP(Z19,PointsScoring!$A$1:$G$6,5,0))+(VLOOKUP(Z19,PointsScoring!$A$1:$G$6,6,0)))))</f>
        <v/>
      </c>
      <c r="AN19"/>
      <c r="AO19"/>
    </row>
    <row r="20" spans="1:41" ht="27" customHeight="1" x14ac:dyDescent="0.25">
      <c r="A20" s="36">
        <f t="shared" si="8"/>
        <v>2</v>
      </c>
      <c r="B20" s="34" t="s">
        <v>23</v>
      </c>
      <c r="C20" s="34">
        <v>7</v>
      </c>
      <c r="D20" s="34">
        <v>15</v>
      </c>
      <c r="E20" s="34" t="str">
        <f>IFERROR(VLOOKUP(C20,Teams!$A$2:$B$21,2,0),"")</f>
        <v>Hull City</v>
      </c>
      <c r="F20" s="34" t="str">
        <f>IFERROR(VLOOKUP(D20,Teams!$A$2:$B$21,2,0),"")</f>
        <v>Stoke City</v>
      </c>
      <c r="G20" s="34" t="str">
        <f t="shared" si="14"/>
        <v>Hull City v Stoke City</v>
      </c>
      <c r="H20" s="34"/>
      <c r="I20" s="34"/>
      <c r="J20" s="34"/>
      <c r="K20" s="34"/>
      <c r="L20" s="34">
        <v>0</v>
      </c>
      <c r="M20" s="34" t="str">
        <f>IF(L20=0,"",IF(U20="","",(HLOOKUP(L20,PointsScoring!$A$10:$D$11,2,0))))</f>
        <v/>
      </c>
      <c r="N20" s="35">
        <f>PointsScoring!$C$2</f>
        <v>42034</v>
      </c>
      <c r="O20" s="35">
        <f t="shared" si="15"/>
        <v>42034</v>
      </c>
      <c r="P20" s="35">
        <v>42035</v>
      </c>
      <c r="Q20" s="36">
        <v>0</v>
      </c>
      <c r="R20" s="37">
        <f t="shared" si="16"/>
        <v>0.58333333333333337</v>
      </c>
      <c r="S20" s="37">
        <v>0.625</v>
      </c>
      <c r="T20" s="37">
        <f t="shared" si="17"/>
        <v>0.66666666666666663</v>
      </c>
      <c r="U20" s="35" t="str">
        <f t="shared" ca="1" si="9"/>
        <v/>
      </c>
      <c r="V20" s="47" t="str">
        <f t="shared" ca="1" si="10"/>
        <v/>
      </c>
      <c r="W20" s="37" t="str">
        <f t="shared" ca="1" si="11"/>
        <v/>
      </c>
      <c r="X20" s="37"/>
      <c r="Y20" s="35"/>
      <c r="Z20" s="47"/>
      <c r="AA20" s="37"/>
      <c r="AG20" s="34"/>
      <c r="AH20" s="34"/>
      <c r="AI20" s="34" t="str">
        <f>IF(AG20="","",IF(AG20&gt;AH20,PointsScoring!$A$11,IF(AG20=AH20,PointsScoring!$B$11,IF(AG20&lt;AH20,PointsScoring!$C$12:$D$12))))</f>
        <v/>
      </c>
      <c r="AJ20" s="34" t="str">
        <f t="shared" si="12"/>
        <v/>
      </c>
      <c r="AK20" s="34" t="str">
        <f t="shared" si="13"/>
        <v/>
      </c>
      <c r="AL20" s="34" t="str">
        <f>IF(OR(Z20="",AI20=""),"",IF(AK20="Right",VLOOKUP(Z20,PointsScoring!$A$2:$G$6,4,0),((VLOOKUP(Z20,PointsScoring!$A$1:$G$6,5,0))+(VLOOKUP(Z20,PointsScoring!$A$1:$G$6,6,0)))))</f>
        <v/>
      </c>
      <c r="AN20"/>
      <c r="AO20"/>
    </row>
    <row r="21" spans="1:41" ht="27" customHeight="1" x14ac:dyDescent="0.25">
      <c r="A21" s="36">
        <f t="shared" si="8"/>
        <v>2</v>
      </c>
      <c r="B21" s="34" t="s">
        <v>25</v>
      </c>
      <c r="C21" s="34">
        <v>10</v>
      </c>
      <c r="D21" s="34">
        <v>9</v>
      </c>
      <c r="E21" s="34" t="str">
        <f>IFERROR(VLOOKUP(C21,Teams!$A$2:$B$21,2,0),"")</f>
        <v>Manchester City</v>
      </c>
      <c r="F21" s="34" t="str">
        <f>IFERROR(VLOOKUP(D21,Teams!$A$2:$B$21,2,0),"")</f>
        <v>Liverpool</v>
      </c>
      <c r="G21" s="34" t="str">
        <f t="shared" si="14"/>
        <v>Manchester City v Liverpool</v>
      </c>
      <c r="H21" s="34"/>
      <c r="I21" s="34"/>
      <c r="J21" s="34"/>
      <c r="K21" s="34"/>
      <c r="L21" s="34">
        <v>0</v>
      </c>
      <c r="M21" s="34" t="str">
        <f>IF(L21=0,"",IF(U21="","",(HLOOKUP(L21,PointsScoring!$A$10:$D$11,2,0))))</f>
        <v/>
      </c>
      <c r="N21" s="35">
        <f>PointsScoring!$C$2</f>
        <v>42034</v>
      </c>
      <c r="O21" s="35">
        <f t="shared" si="15"/>
        <v>42034</v>
      </c>
      <c r="P21" s="35">
        <v>42035</v>
      </c>
      <c r="Q21" s="36">
        <v>0</v>
      </c>
      <c r="R21" s="37">
        <f t="shared" si="16"/>
        <v>0.58333333333333337</v>
      </c>
      <c r="S21" s="37">
        <v>0.625</v>
      </c>
      <c r="T21" s="37">
        <f t="shared" si="17"/>
        <v>0.66666666666666663</v>
      </c>
      <c r="U21" s="35" t="str">
        <f t="shared" ca="1" si="9"/>
        <v/>
      </c>
      <c r="V21" s="47" t="str">
        <f t="shared" ca="1" si="10"/>
        <v/>
      </c>
      <c r="W21" s="37" t="str">
        <f t="shared" ca="1" si="11"/>
        <v/>
      </c>
      <c r="X21" s="37"/>
      <c r="Y21" s="35"/>
      <c r="Z21" s="47"/>
      <c r="AA21" s="37"/>
      <c r="AG21" s="34"/>
      <c r="AH21" s="34"/>
      <c r="AI21" s="34" t="str">
        <f>IF(AG21="","",IF(AG21&gt;AH21,PointsScoring!$A$11,IF(AG21=AH21,PointsScoring!$B$11,IF(AG21&lt;AH21,PointsScoring!$C$12:$D$12))))</f>
        <v/>
      </c>
      <c r="AJ21" s="34" t="str">
        <f t="shared" si="12"/>
        <v/>
      </c>
      <c r="AK21" s="34" t="str">
        <f t="shared" si="13"/>
        <v/>
      </c>
      <c r="AL21" s="34" t="str">
        <f>IF(OR(Z21="",AI21=""),"",IF(AK21="Right",VLOOKUP(Z21,PointsScoring!$A$2:$G$6,4,0),((VLOOKUP(Z21,PointsScoring!$A$1:$G$6,5,0))+(VLOOKUP(Z21,PointsScoring!$A$1:$G$6,6,0)))))</f>
        <v/>
      </c>
      <c r="AN21"/>
      <c r="AO21"/>
    </row>
    <row r="22" spans="1:41" ht="27" customHeight="1" x14ac:dyDescent="0.25">
      <c r="A22" s="36">
        <f t="shared" si="8"/>
        <v>2</v>
      </c>
      <c r="B22" s="34" t="s">
        <v>26</v>
      </c>
      <c r="C22" s="34">
        <v>14</v>
      </c>
      <c r="D22" s="34">
        <v>19</v>
      </c>
      <c r="E22" s="34" t="str">
        <f>IFERROR(VLOOKUP(C22,Teams!$A$2:$B$21,2,0),"")</f>
        <v>Southampton</v>
      </c>
      <c r="F22" s="34" t="str">
        <f>IFERROR(VLOOKUP(D22,Teams!$A$2:$B$21,2,0),"")</f>
        <v>West Bromwich Albion</v>
      </c>
      <c r="G22" s="34" t="str">
        <f t="shared" si="14"/>
        <v>Southampton v West Bromwich Albion</v>
      </c>
      <c r="H22" s="34"/>
      <c r="I22" s="34"/>
      <c r="J22" s="34"/>
      <c r="K22" s="34"/>
      <c r="L22" s="34">
        <v>0</v>
      </c>
      <c r="M22" s="34" t="str">
        <f>IF(L22=0,"",IF(U22="","",(HLOOKUP(L22,PointsScoring!$A$10:$D$11,2,0))))</f>
        <v/>
      </c>
      <c r="N22" s="35">
        <f>PointsScoring!$C$2</f>
        <v>42034</v>
      </c>
      <c r="O22" s="35">
        <f t="shared" si="15"/>
        <v>42034</v>
      </c>
      <c r="P22" s="35">
        <v>42035</v>
      </c>
      <c r="Q22" s="36">
        <v>0</v>
      </c>
      <c r="R22" s="37">
        <f t="shared" si="16"/>
        <v>0.58333333333333337</v>
      </c>
      <c r="S22" s="37">
        <v>0.625</v>
      </c>
      <c r="T22" s="37">
        <f t="shared" si="17"/>
        <v>0.66666666666666663</v>
      </c>
      <c r="U22" s="35" t="str">
        <f t="shared" ca="1" si="9"/>
        <v/>
      </c>
      <c r="V22" s="47" t="str">
        <f t="shared" ca="1" si="10"/>
        <v/>
      </c>
      <c r="W22" s="37" t="str">
        <f t="shared" ca="1" si="11"/>
        <v/>
      </c>
      <c r="X22" s="37"/>
      <c r="Y22" s="35"/>
      <c r="Z22" s="47"/>
      <c r="AA22" s="37"/>
      <c r="AG22" s="34"/>
      <c r="AH22" s="34"/>
      <c r="AI22" s="34" t="str">
        <f>IF(AG22="","",IF(AG22&gt;AH22,PointsScoring!$A$11,IF(AG22=AH22,PointsScoring!$B$11,IF(AG22&lt;AH22,PointsScoring!$C$12:$D$12))))</f>
        <v/>
      </c>
      <c r="AJ22" s="34" t="str">
        <f t="shared" si="12"/>
        <v/>
      </c>
      <c r="AK22" s="34" t="str">
        <f t="shared" si="13"/>
        <v/>
      </c>
      <c r="AL22" s="34" t="str">
        <f>IF(OR(Z22="",AI22=""),"",IF(AK22="Right",VLOOKUP(Z22,PointsScoring!$A$2:$G$6,4,0),((VLOOKUP(Z22,PointsScoring!$A$1:$G$6,5,0))+(VLOOKUP(Z22,PointsScoring!$A$1:$G$6,6,0)))))</f>
        <v/>
      </c>
      <c r="AN22"/>
      <c r="AO22"/>
    </row>
    <row r="23" spans="1:41" ht="27" customHeight="1" x14ac:dyDescent="0.25">
      <c r="A23" s="36">
        <f t="shared" si="8"/>
        <v>2</v>
      </c>
      <c r="B23" s="34" t="s">
        <v>27</v>
      </c>
      <c r="C23" s="34">
        <v>16</v>
      </c>
      <c r="D23" s="34">
        <v>11</v>
      </c>
      <c r="E23" s="34" t="str">
        <f>IFERROR(VLOOKUP(C23,Teams!$A$2:$B$21,2,0),"")</f>
        <v>Sunderland</v>
      </c>
      <c r="F23" s="34" t="str">
        <f>IFERROR(VLOOKUP(D23,Teams!$A$2:$B$21,2,0),"")</f>
        <v>Manchester United</v>
      </c>
      <c r="G23" s="34" t="str">
        <f t="shared" si="14"/>
        <v>Sunderland v Manchester United</v>
      </c>
      <c r="H23" s="34"/>
      <c r="I23" s="34"/>
      <c r="J23" s="34"/>
      <c r="K23" s="34"/>
      <c r="L23" s="34">
        <v>0</v>
      </c>
      <c r="M23" s="34" t="str">
        <f>IF(L23=0,"",IF(U23="","",(HLOOKUP(L23,PointsScoring!$A$10:$D$11,2,0))))</f>
        <v/>
      </c>
      <c r="N23" s="35">
        <f>PointsScoring!$C$2</f>
        <v>42034</v>
      </c>
      <c r="O23" s="35">
        <f t="shared" si="15"/>
        <v>42034</v>
      </c>
      <c r="P23" s="35">
        <v>42035</v>
      </c>
      <c r="Q23" s="36">
        <v>0</v>
      </c>
      <c r="R23" s="37">
        <f t="shared" si="16"/>
        <v>0.58333333333333337</v>
      </c>
      <c r="S23" s="37">
        <v>0.625</v>
      </c>
      <c r="T23" s="37">
        <f>S23+(60/1440)</f>
        <v>0.66666666666666663</v>
      </c>
      <c r="U23" s="35" t="str">
        <f t="shared" ca="1" si="9"/>
        <v/>
      </c>
      <c r="V23" s="47" t="str">
        <f t="shared" ca="1" si="10"/>
        <v/>
      </c>
      <c r="W23" s="37" t="str">
        <f t="shared" ca="1" si="11"/>
        <v/>
      </c>
      <c r="X23" s="37"/>
      <c r="Y23" s="35"/>
      <c r="Z23" s="47"/>
      <c r="AA23" s="37"/>
      <c r="AG23" s="34"/>
      <c r="AH23" s="34"/>
      <c r="AI23" s="34" t="str">
        <f>IF(AG23="","",IF(AG23&gt;AH23,PointsScoring!$A$11,IF(AG23=AH23,PointsScoring!$B$11,IF(AG23&lt;AH23,PointsScoring!$C$12:$D$12))))</f>
        <v/>
      </c>
      <c r="AJ23" s="34" t="str">
        <f t="shared" si="12"/>
        <v/>
      </c>
      <c r="AK23" s="34" t="str">
        <f t="shared" si="13"/>
        <v/>
      </c>
      <c r="AL23" s="34" t="str">
        <f>IF(OR(Z23="",AI23=""),"",IF(AK23="Right",VLOOKUP(Z23,PointsScoring!$A$2:$G$6,4,0),((VLOOKUP(Z23,PointsScoring!$A$1:$G$6,5,0))+(VLOOKUP(Z23,PointsScoring!$A$1:$G$6,6,0)))))</f>
        <v/>
      </c>
      <c r="AN23"/>
      <c r="AO23"/>
    </row>
    <row r="24" spans="1:41" ht="27" customHeight="1" x14ac:dyDescent="0.25">
      <c r="A24" s="36">
        <f t="shared" si="8"/>
        <v>2</v>
      </c>
      <c r="B24" s="34" t="s">
        <v>31</v>
      </c>
      <c r="C24" s="34">
        <v>17</v>
      </c>
      <c r="D24" s="34">
        <v>3</v>
      </c>
      <c r="E24" s="34" t="str">
        <f>IFERROR(VLOOKUP(C24,Teams!$A$2:$B$21,2,0),"")</f>
        <v>Swansea City</v>
      </c>
      <c r="F24" s="34" t="str">
        <f>IFERROR(VLOOKUP(D24,Teams!$A$2:$B$21,2,0),"")</f>
        <v>Burnley</v>
      </c>
      <c r="G24" s="34" t="str">
        <f t="shared" si="14"/>
        <v>Swansea City v Burnley</v>
      </c>
      <c r="H24" s="34"/>
      <c r="I24" s="34"/>
      <c r="J24" s="34"/>
      <c r="K24" s="34"/>
      <c r="L24" s="34">
        <v>0</v>
      </c>
      <c r="M24" s="34" t="str">
        <f>IF(L24=0,"",IF(U24="","",(HLOOKUP(L24,PointsScoring!$A$10:$D$11,2,0))))</f>
        <v/>
      </c>
      <c r="N24" s="35">
        <f>PointsScoring!$C$2</f>
        <v>42034</v>
      </c>
      <c r="O24" s="35">
        <f t="shared" si="15"/>
        <v>42035</v>
      </c>
      <c r="P24" s="35">
        <v>42036</v>
      </c>
      <c r="Q24" s="36">
        <v>0</v>
      </c>
      <c r="R24" s="37">
        <f t="shared" si="16"/>
        <v>0.58333333333333337</v>
      </c>
      <c r="S24" s="37">
        <v>0.625</v>
      </c>
      <c r="T24" s="37">
        <f t="shared" si="17"/>
        <v>0.66666666666666663</v>
      </c>
      <c r="U24" s="35" t="str">
        <f t="shared" ca="1" si="9"/>
        <v/>
      </c>
      <c r="V24" s="47" t="str">
        <f t="shared" ca="1" si="10"/>
        <v/>
      </c>
      <c r="W24" s="37" t="str">
        <f t="shared" ca="1" si="11"/>
        <v/>
      </c>
      <c r="X24" s="37"/>
      <c r="Y24" s="35"/>
      <c r="Z24" s="47"/>
      <c r="AA24" s="37"/>
      <c r="AG24" s="34"/>
      <c r="AH24" s="34"/>
      <c r="AI24" s="34" t="str">
        <f>IF(AG24="","",IF(AG24&gt;AH24,PointsScoring!$A$11,IF(AG24=AH24,PointsScoring!$B$11,IF(AG24&lt;AH24,PointsScoring!$C$12:$D$12))))</f>
        <v/>
      </c>
      <c r="AJ24" s="34" t="str">
        <f t="shared" si="12"/>
        <v/>
      </c>
      <c r="AK24" s="34" t="str">
        <f t="shared" si="13"/>
        <v/>
      </c>
      <c r="AL24" s="34" t="str">
        <f>IF(OR(Z24="",AI24=""),"",IF(AK24="Right",VLOOKUP(Z24,PointsScoring!$A$2:$G$6,4,0),((VLOOKUP(Z24,PointsScoring!$A$1:$G$6,5,0))+(VLOOKUP(Z24,PointsScoring!$A$1:$G$6,6,0)))))</f>
        <v/>
      </c>
      <c r="AN24"/>
      <c r="AO24"/>
    </row>
    <row r="25" spans="1:41" ht="27" customHeight="1" x14ac:dyDescent="0.25">
      <c r="A25" s="36">
        <f t="shared" si="8"/>
        <v>2</v>
      </c>
      <c r="B25" s="34" t="s">
        <v>32</v>
      </c>
      <c r="C25" s="34">
        <v>18</v>
      </c>
      <c r="D25" s="34">
        <v>17</v>
      </c>
      <c r="E25" s="34" t="str">
        <f>IFERROR(VLOOKUP(C25,Teams!$A$2:$B$21,2,0),"")</f>
        <v>Tottenham Hotspur</v>
      </c>
      <c r="F25" s="34" t="str">
        <f>IFERROR(VLOOKUP(D25,Teams!$A$2:$B$21,2,0),"")</f>
        <v>Swansea City</v>
      </c>
      <c r="G25" s="34" t="str">
        <f t="shared" si="14"/>
        <v>Tottenham Hotspur v Swansea City</v>
      </c>
      <c r="H25" s="34"/>
      <c r="I25" s="34"/>
      <c r="J25" s="34"/>
      <c r="K25" s="34"/>
      <c r="L25" s="34">
        <v>0</v>
      </c>
      <c r="M25" s="34" t="str">
        <f>IF(L25=0,"",IF(U25="","",(HLOOKUP(L25,PointsScoring!$A$10:$D$11,2,0))))</f>
        <v/>
      </c>
      <c r="N25" s="35">
        <f>PointsScoring!$C$2</f>
        <v>42034</v>
      </c>
      <c r="O25" s="35">
        <f t="shared" si="15"/>
        <v>42035</v>
      </c>
      <c r="P25" s="35">
        <v>42036</v>
      </c>
      <c r="Q25" s="36">
        <v>0</v>
      </c>
      <c r="R25" s="37">
        <f t="shared" si="16"/>
        <v>0.58333333333333337</v>
      </c>
      <c r="S25" s="37">
        <v>0.625</v>
      </c>
      <c r="T25" s="37">
        <f t="shared" si="17"/>
        <v>0.66666666666666663</v>
      </c>
      <c r="U25" s="35" t="str">
        <f t="shared" ca="1" si="9"/>
        <v/>
      </c>
      <c r="V25" s="47" t="str">
        <f t="shared" ca="1" si="10"/>
        <v/>
      </c>
      <c r="W25" s="37" t="str">
        <f t="shared" ca="1" si="11"/>
        <v/>
      </c>
      <c r="X25" s="37"/>
      <c r="Y25" s="35"/>
      <c r="Z25" s="47"/>
      <c r="AA25" s="37"/>
      <c r="AG25" s="34"/>
      <c r="AH25" s="34"/>
      <c r="AI25" s="34" t="str">
        <f>IF(AG25="","",IF(AG25&gt;AH25,PointsScoring!$A$11,IF(AG25=AH25,PointsScoring!$B$11,IF(AG25&lt;AH25,PointsScoring!$C$12:$D$12))))</f>
        <v/>
      </c>
      <c r="AJ25" s="34" t="str">
        <f t="shared" si="12"/>
        <v/>
      </c>
      <c r="AK25" s="34" t="str">
        <f t="shared" si="13"/>
        <v/>
      </c>
      <c r="AL25" s="34" t="str">
        <f>IF(OR(Z25="",AI25=""),"",IF(AK25="Right",VLOOKUP(Z25,PointsScoring!$A$2:$G$6,4,0),((VLOOKUP(Z25,PointsScoring!$A$1:$G$6,5,0))+(VLOOKUP(Z25,PointsScoring!$A$1:$G$6,6,0)))))</f>
        <v/>
      </c>
      <c r="AN25"/>
      <c r="AO25"/>
    </row>
    <row r="26" spans="1:41" ht="15" customHeight="1" x14ac:dyDescent="0.25">
      <c r="A26" s="17"/>
      <c r="B26" t="s">
        <v>0</v>
      </c>
      <c r="U26"/>
      <c r="V26"/>
      <c r="Y26"/>
      <c r="Z26"/>
      <c r="AL26" s="19">
        <f>SUM(AL16:AL25)</f>
        <v>0</v>
      </c>
      <c r="AN26"/>
      <c r="AO26"/>
    </row>
    <row r="27" spans="1:41" ht="15" customHeight="1" x14ac:dyDescent="0.25">
      <c r="A27" s="17"/>
      <c r="U27"/>
      <c r="V27"/>
      <c r="Y27"/>
      <c r="Z27"/>
      <c r="AL27" s="19"/>
      <c r="AN27"/>
      <c r="AO27"/>
    </row>
    <row r="28" spans="1:41" ht="27" customHeight="1" x14ac:dyDescent="0.25">
      <c r="A28" s="17">
        <f t="shared" ref="A28:A37" si="18">A16+1</f>
        <v>3</v>
      </c>
      <c r="B28" s="9" t="s">
        <v>17</v>
      </c>
      <c r="C28" s="9">
        <v>2</v>
      </c>
      <c r="D28" s="9">
        <v>7</v>
      </c>
      <c r="E28" s="9" t="str">
        <f>IFERROR(VLOOKUP(C28,Teams!$A$2:$B$21,2,0),"")</f>
        <v>Aston Villa</v>
      </c>
      <c r="F28" s="9" t="str">
        <f>IFERROR(VLOOKUP(D28,Teams!$A$2:$B$21,2,0),"")</f>
        <v>Hull City</v>
      </c>
      <c r="G28" s="9" t="str">
        <f>IF(C28="","",E28&amp;" v "&amp;F28)</f>
        <v>Aston Villa v Hull City</v>
      </c>
      <c r="H28" s="9"/>
      <c r="I28" s="9"/>
      <c r="J28" s="9"/>
      <c r="K28" s="9"/>
      <c r="L28" s="9">
        <v>0</v>
      </c>
      <c r="M28" s="9" t="str">
        <f>IF(L28=0,"",IF(U28="","",(HLOOKUP(L28,PointsScoring!$A$10:$D$11,2,0))))</f>
        <v/>
      </c>
      <c r="N28" s="10">
        <f>PointsScoring!$C$2</f>
        <v>42034</v>
      </c>
      <c r="O28" s="10">
        <f>P28-1</f>
        <v>42034</v>
      </c>
      <c r="P28" s="10">
        <v>42035</v>
      </c>
      <c r="Q28" s="11">
        <v>0</v>
      </c>
      <c r="R28" s="12">
        <f>S28-(60/1440)</f>
        <v>0.58333333333333337</v>
      </c>
      <c r="S28" s="12">
        <v>0.625</v>
      </c>
      <c r="T28" s="12">
        <f>S28+(60/1440)</f>
        <v>0.66666666666666663</v>
      </c>
      <c r="U28" s="10" t="str">
        <f t="shared" ref="U28:U37" ca="1" si="19">IF(L28&gt;0,IF(P28&lt;TODAY(),"Fixture Completed",IF(L28&gt;0,TODAY(),"")),"")</f>
        <v/>
      </c>
      <c r="V28" s="13" t="str">
        <f t="shared" ref="V28:V37" ca="1" si="20">IF(U28="","",IF(W28="Fixture Completed","Fixture Completed",(IF(U28&lt;=N28,$N$1,IF(AND(U28&gt;=(N28+1),U28&lt;=O28),$O$1,IF(AND(U28=P28,W28&lt;R28),$Q$1,IF(AND(U28=P28,W28&gt;Q28,W28&lt;S28,W28&gt;R28),$R$1,IF(AND(P28=U28,W28&lt;T28,W28&gt;S28),"During Fixture","Predicitions Locked"))))))))</f>
        <v/>
      </c>
      <c r="W28" s="12" t="str">
        <f t="shared" ref="W28:W37" ca="1" si="21">IF(L28=0,"",(IF(U28="Fixture Completed","Fixture Completed",IF(U28=O28,"",(IF((IF(OR(U28="",U28&lt;P28),"",IF(P28=TODAY(),(NOW()-TODAY()),""))&gt;T28),"",IF(OR(U28="",U28&lt;P28),"",IF(P28=TODAY(),(NOW()-TODAY()),""))))))))</f>
        <v/>
      </c>
      <c r="X28" s="12"/>
      <c r="Y28" s="10"/>
      <c r="Z28" s="13"/>
      <c r="AA28" s="12"/>
      <c r="AG28" s="9"/>
      <c r="AH28" s="9"/>
      <c r="AI28" s="9" t="str">
        <f>IF(AG28="","",IF(AG28&gt;AH28,PointsScoring!$A$11,IF(AG28=AH28,PointsScoring!$B$11,IF(AG28&lt;AH28,PointsScoring!$C$12:$D$12))))</f>
        <v/>
      </c>
      <c r="AJ28" s="9" t="str">
        <f t="shared" ref="AJ28:AJ37" si="22">IFERROR((IF(AI28="HW",E28,IF(AI28="D","",IF(AI28="AW",F28,"")))),"")</f>
        <v/>
      </c>
      <c r="AK28" s="9" t="str">
        <f t="shared" ref="AK28:AK37" si="23">IF(AI28="","",(IF(X28=AI28,"Right","Wrong")))</f>
        <v/>
      </c>
      <c r="AL28" s="9" t="str">
        <f>IF(OR(Z28="",AI28=""),"",IF(AK28="Right",VLOOKUP(Z28,PointsScoring!$A$2:$G$6,4,0),((VLOOKUP(Z28,PointsScoring!$A$1:$G$6,5,0))+(VLOOKUP(Z28,PointsScoring!$A$1:$G$6,6,0)))))</f>
        <v/>
      </c>
      <c r="AN28"/>
      <c r="AO28"/>
    </row>
    <row r="29" spans="1:41" ht="27" customHeight="1" x14ac:dyDescent="0.25">
      <c r="A29" s="17">
        <f t="shared" si="18"/>
        <v>3</v>
      </c>
      <c r="B29" s="9" t="s">
        <v>19</v>
      </c>
      <c r="C29" s="9">
        <v>3</v>
      </c>
      <c r="D29" s="9">
        <v>11</v>
      </c>
      <c r="E29" s="9" t="str">
        <f>IFERROR(VLOOKUP(C29,Teams!$A$2:$B$21,2,0),"")</f>
        <v>Burnley</v>
      </c>
      <c r="F29" s="9" t="str">
        <f>IFERROR(VLOOKUP(D29,Teams!$A$2:$B$21,2,0),"")</f>
        <v>Manchester United</v>
      </c>
      <c r="G29" s="9" t="str">
        <f t="shared" ref="G29:G37" si="24">IF(C29="","",E29&amp;" v "&amp;F29)</f>
        <v>Burnley v Manchester United</v>
      </c>
      <c r="H29" s="9"/>
      <c r="I29" s="9"/>
      <c r="J29" s="9"/>
      <c r="K29" s="9"/>
      <c r="L29" s="9">
        <v>0</v>
      </c>
      <c r="M29" s="9" t="str">
        <f>IF(L29=0,"",IF(U29="","",(HLOOKUP(L29,PointsScoring!$A$10:$D$11,2,0))))</f>
        <v/>
      </c>
      <c r="N29" s="10">
        <f>PointsScoring!$C$2</f>
        <v>42034</v>
      </c>
      <c r="O29" s="10">
        <f t="shared" ref="O29:O37" si="25">P29-1</f>
        <v>42034</v>
      </c>
      <c r="P29" s="10">
        <v>42035</v>
      </c>
      <c r="Q29" s="11">
        <v>0</v>
      </c>
      <c r="R29" s="12">
        <f t="shared" ref="R29:R37" si="26">S29-(60/1440)</f>
        <v>0.58333333333333337</v>
      </c>
      <c r="S29" s="12">
        <v>0.625</v>
      </c>
      <c r="T29" s="12">
        <f t="shared" ref="T29:T37" si="27">S29+(60/1440)</f>
        <v>0.66666666666666663</v>
      </c>
      <c r="U29" s="10" t="str">
        <f t="shared" ca="1" si="19"/>
        <v/>
      </c>
      <c r="V29" s="13" t="str">
        <f t="shared" ca="1" si="20"/>
        <v/>
      </c>
      <c r="W29" s="12" t="str">
        <f t="shared" ca="1" si="21"/>
        <v/>
      </c>
      <c r="X29" s="12"/>
      <c r="Y29" s="10"/>
      <c r="Z29" s="13"/>
      <c r="AA29" s="12"/>
      <c r="AG29" s="9"/>
      <c r="AH29" s="9"/>
      <c r="AI29" s="9" t="str">
        <f>IF(AG29="","",IF(AG29&gt;AH29,PointsScoring!$A$11,IF(AG29=AH29,PointsScoring!$B$11,IF(AG29&lt;AH29,PointsScoring!$C$12:$D$12))))</f>
        <v/>
      </c>
      <c r="AJ29" s="9" t="str">
        <f t="shared" si="22"/>
        <v/>
      </c>
      <c r="AK29" s="9" t="str">
        <f t="shared" si="23"/>
        <v/>
      </c>
      <c r="AL29" s="9" t="str">
        <f>IF(OR(Z29="",AI29=""),"",IF(AK29="Right",VLOOKUP(Z29,PointsScoring!$A$2:$G$6,4,0),((VLOOKUP(Z29,PointsScoring!$A$1:$G$6,5,0))+(VLOOKUP(Z29,PointsScoring!$A$1:$G$6,6,0)))))</f>
        <v/>
      </c>
      <c r="AN29"/>
      <c r="AO29"/>
    </row>
    <row r="30" spans="1:41" ht="27" customHeight="1" x14ac:dyDescent="0.25">
      <c r="A30" s="17">
        <f t="shared" si="18"/>
        <v>3</v>
      </c>
      <c r="B30" s="9" t="s">
        <v>21</v>
      </c>
      <c r="C30" s="9">
        <v>6</v>
      </c>
      <c r="D30" s="9">
        <v>4</v>
      </c>
      <c r="E30" s="9" t="str">
        <f>IFERROR(VLOOKUP(C30,Teams!$A$2:$B$21,2,0),"")</f>
        <v>Everton</v>
      </c>
      <c r="F30" s="9" t="str">
        <f>IFERROR(VLOOKUP(D30,Teams!$A$2:$B$21,2,0),"")</f>
        <v>Chelsea</v>
      </c>
      <c r="G30" s="9" t="str">
        <f t="shared" si="24"/>
        <v>Everton v Chelsea</v>
      </c>
      <c r="H30" s="9"/>
      <c r="I30" s="9"/>
      <c r="J30" s="9"/>
      <c r="K30" s="9"/>
      <c r="L30" s="9">
        <v>0</v>
      </c>
      <c r="M30" s="9" t="str">
        <f>IF(L30=0,"",IF(U30="","",(HLOOKUP(L30,PointsScoring!$A$10:$D$11,2,0))))</f>
        <v/>
      </c>
      <c r="N30" s="10">
        <f>PointsScoring!$C$2</f>
        <v>42034</v>
      </c>
      <c r="O30" s="10">
        <f t="shared" si="25"/>
        <v>42034</v>
      </c>
      <c r="P30" s="10">
        <v>42035</v>
      </c>
      <c r="Q30" s="11">
        <v>0</v>
      </c>
      <c r="R30" s="12">
        <f t="shared" si="26"/>
        <v>0.58333333333333337</v>
      </c>
      <c r="S30" s="12">
        <v>0.625</v>
      </c>
      <c r="T30" s="12">
        <f t="shared" si="27"/>
        <v>0.66666666666666663</v>
      </c>
      <c r="U30" s="10" t="str">
        <f t="shared" ca="1" si="19"/>
        <v/>
      </c>
      <c r="V30" s="13" t="str">
        <f t="shared" ca="1" si="20"/>
        <v/>
      </c>
      <c r="W30" s="12" t="str">
        <f t="shared" ca="1" si="21"/>
        <v/>
      </c>
      <c r="X30" s="12"/>
      <c r="Y30" s="10"/>
      <c r="Z30" s="13"/>
      <c r="AA30" s="12"/>
      <c r="AG30" s="9"/>
      <c r="AH30" s="9"/>
      <c r="AI30" s="9" t="str">
        <f>IF(AG30="","",IF(AG30&gt;AH30,PointsScoring!$A$11,IF(AG30=AH30,PointsScoring!$B$11,IF(AG30&lt;AH30,PointsScoring!$C$12:$D$12))))</f>
        <v/>
      </c>
      <c r="AJ30" s="9" t="str">
        <f t="shared" si="22"/>
        <v/>
      </c>
      <c r="AK30" s="9" t="str">
        <f t="shared" si="23"/>
        <v/>
      </c>
      <c r="AL30" s="9" t="str">
        <f>IF(OR(Z30="",AI30=""),"",IF(AK30="Right",VLOOKUP(Z30,PointsScoring!$A$2:$G$6,4,0),((VLOOKUP(Z30,PointsScoring!$A$1:$G$6,5,0))+(VLOOKUP(Z30,PointsScoring!$A$1:$G$6,6,0)))))</f>
        <v/>
      </c>
      <c r="AN30"/>
      <c r="AO30"/>
    </row>
    <row r="31" spans="1:41" ht="27" customHeight="1" x14ac:dyDescent="0.25">
      <c r="A31" s="17">
        <f t="shared" si="18"/>
        <v>3</v>
      </c>
      <c r="B31" s="9" t="s">
        <v>22</v>
      </c>
      <c r="C31" s="9">
        <v>8</v>
      </c>
      <c r="D31" s="9">
        <v>1</v>
      </c>
      <c r="E31" s="9" t="str">
        <f>IFERROR(VLOOKUP(C31,Teams!$A$2:$B$21,2,0),"")</f>
        <v>Leicester City</v>
      </c>
      <c r="F31" s="9" t="str">
        <f>IFERROR(VLOOKUP(D31,Teams!$A$2:$B$21,2,0),"")</f>
        <v>Arsenal</v>
      </c>
      <c r="G31" s="9" t="str">
        <f t="shared" si="24"/>
        <v>Leicester City v Arsenal</v>
      </c>
      <c r="H31" s="9"/>
      <c r="I31" s="9"/>
      <c r="J31" s="9"/>
      <c r="K31" s="9"/>
      <c r="L31" s="9">
        <v>0</v>
      </c>
      <c r="M31" s="9" t="str">
        <f>IF(L31=0,"",IF(U31="","",(HLOOKUP(L31,PointsScoring!$A$10:$D$11,2,0))))</f>
        <v/>
      </c>
      <c r="N31" s="10">
        <f>PointsScoring!$C$2</f>
        <v>42034</v>
      </c>
      <c r="O31" s="10">
        <f t="shared" si="25"/>
        <v>42034</v>
      </c>
      <c r="P31" s="10">
        <v>42035</v>
      </c>
      <c r="Q31" s="11">
        <v>0</v>
      </c>
      <c r="R31" s="12">
        <f t="shared" si="26"/>
        <v>0.58333333333333337</v>
      </c>
      <c r="S31" s="12">
        <v>0.625</v>
      </c>
      <c r="T31" s="12">
        <f t="shared" si="27"/>
        <v>0.66666666666666663</v>
      </c>
      <c r="U31" s="10" t="str">
        <f t="shared" ca="1" si="19"/>
        <v/>
      </c>
      <c r="V31" s="13" t="str">
        <f t="shared" ca="1" si="20"/>
        <v/>
      </c>
      <c r="W31" s="12" t="str">
        <f t="shared" ca="1" si="21"/>
        <v/>
      </c>
      <c r="X31" s="12"/>
      <c r="Y31" s="10"/>
      <c r="Z31" s="13"/>
      <c r="AA31" s="12"/>
      <c r="AG31" s="9"/>
      <c r="AH31" s="9"/>
      <c r="AI31" s="9" t="str">
        <f>IF(AG31="","",IF(AG31&gt;AH31,PointsScoring!$A$11,IF(AG31=AH31,PointsScoring!$B$11,IF(AG31&lt;AH31,PointsScoring!$C$12:$D$12))))</f>
        <v/>
      </c>
      <c r="AJ31" s="9" t="str">
        <f t="shared" si="22"/>
        <v/>
      </c>
      <c r="AK31" s="9" t="str">
        <f t="shared" si="23"/>
        <v/>
      </c>
      <c r="AL31" s="9" t="str">
        <f>IF(OR(Z31="",AI31=""),"",IF(AK31="Right",VLOOKUP(Z31,PointsScoring!$A$2:$G$6,4,0),((VLOOKUP(Z31,PointsScoring!$A$1:$G$6,5,0))+(VLOOKUP(Z31,PointsScoring!$A$1:$G$6,6,0)))))</f>
        <v/>
      </c>
      <c r="AN31"/>
      <c r="AO31"/>
    </row>
    <row r="32" spans="1:41" ht="27" customHeight="1" x14ac:dyDescent="0.25">
      <c r="A32" s="17">
        <f t="shared" si="18"/>
        <v>3</v>
      </c>
      <c r="B32" s="9" t="s">
        <v>23</v>
      </c>
      <c r="C32" s="9">
        <v>10</v>
      </c>
      <c r="D32" s="9">
        <v>15</v>
      </c>
      <c r="E32" s="9" t="str">
        <f>IFERROR(VLOOKUP(C32,Teams!$A$2:$B$21,2,0),"")</f>
        <v>Manchester City</v>
      </c>
      <c r="F32" s="9" t="str">
        <f>IFERROR(VLOOKUP(D32,Teams!$A$2:$B$21,2,0),"")</f>
        <v>Stoke City</v>
      </c>
      <c r="G32" s="9" t="str">
        <f t="shared" si="24"/>
        <v>Manchester City v Stoke City</v>
      </c>
      <c r="H32" s="9"/>
      <c r="I32" s="9"/>
      <c r="J32" s="9"/>
      <c r="K32" s="9"/>
      <c r="L32" s="9">
        <v>0</v>
      </c>
      <c r="M32" s="9" t="str">
        <f>IF(L32=0,"",IF(U32="","",(HLOOKUP(L32,PointsScoring!$A$10:$D$11,2,0))))</f>
        <v/>
      </c>
      <c r="N32" s="10">
        <f>PointsScoring!$C$2</f>
        <v>42034</v>
      </c>
      <c r="O32" s="10">
        <f t="shared" si="25"/>
        <v>42034</v>
      </c>
      <c r="P32" s="10">
        <v>42035</v>
      </c>
      <c r="Q32" s="11">
        <v>0</v>
      </c>
      <c r="R32" s="12">
        <f t="shared" si="26"/>
        <v>0.58333333333333337</v>
      </c>
      <c r="S32" s="12">
        <v>0.625</v>
      </c>
      <c r="T32" s="12">
        <f t="shared" si="27"/>
        <v>0.66666666666666663</v>
      </c>
      <c r="U32" s="10" t="str">
        <f t="shared" ca="1" si="19"/>
        <v/>
      </c>
      <c r="V32" s="13" t="str">
        <f t="shared" ca="1" si="20"/>
        <v/>
      </c>
      <c r="W32" s="12" t="str">
        <f t="shared" ca="1" si="21"/>
        <v/>
      </c>
      <c r="X32" s="12"/>
      <c r="Y32" s="10"/>
      <c r="Z32" s="13"/>
      <c r="AA32" s="12"/>
      <c r="AG32" s="9"/>
      <c r="AH32" s="9"/>
      <c r="AI32" s="9" t="str">
        <f>IF(AG32="","",IF(AG32&gt;AH32,PointsScoring!$A$11,IF(AG32=AH32,PointsScoring!$B$11,IF(AG32&lt;AH32,PointsScoring!$C$12:$D$12))))</f>
        <v/>
      </c>
      <c r="AJ32" s="9" t="str">
        <f t="shared" si="22"/>
        <v/>
      </c>
      <c r="AK32" s="9" t="str">
        <f t="shared" si="23"/>
        <v/>
      </c>
      <c r="AL32" s="9" t="str">
        <f>IF(OR(Z32="",AI32=""),"",IF(AK32="Right",VLOOKUP(Z32,PointsScoring!$A$2:$G$6,4,0),((VLOOKUP(Z32,PointsScoring!$A$1:$G$6,5,0))+(VLOOKUP(Z32,PointsScoring!$A$1:$G$6,6,0)))))</f>
        <v/>
      </c>
      <c r="AN32"/>
      <c r="AO32"/>
    </row>
    <row r="33" spans="1:41" ht="27" customHeight="1" x14ac:dyDescent="0.25">
      <c r="A33" s="17">
        <f t="shared" si="18"/>
        <v>3</v>
      </c>
      <c r="B33" s="9" t="s">
        <v>25</v>
      </c>
      <c r="C33" s="9">
        <v>12</v>
      </c>
      <c r="D33" s="9">
        <v>5</v>
      </c>
      <c r="E33" s="9" t="str">
        <f>IFERROR(VLOOKUP(C33,Teams!$A$2:$B$21,2,0),"")</f>
        <v>Newcastle United</v>
      </c>
      <c r="F33" s="9" t="str">
        <f>IFERROR(VLOOKUP(D33,Teams!$A$2:$B$21,2,0),"")</f>
        <v>Crystal Palace</v>
      </c>
      <c r="G33" s="9" t="str">
        <f t="shared" si="24"/>
        <v>Newcastle United v Crystal Palace</v>
      </c>
      <c r="H33" s="9"/>
      <c r="I33" s="9"/>
      <c r="J33" s="9"/>
      <c r="K33" s="9"/>
      <c r="L33" s="9">
        <v>0</v>
      </c>
      <c r="M33" s="9" t="str">
        <f>IF(L33=0,"",IF(U33="","",(HLOOKUP(L33,PointsScoring!$A$10:$D$11,2,0))))</f>
        <v/>
      </c>
      <c r="N33" s="10">
        <f>PointsScoring!$C$2</f>
        <v>42034</v>
      </c>
      <c r="O33" s="10">
        <f t="shared" si="25"/>
        <v>42034</v>
      </c>
      <c r="P33" s="10">
        <v>42035</v>
      </c>
      <c r="Q33" s="11">
        <v>0</v>
      </c>
      <c r="R33" s="12">
        <f t="shared" si="26"/>
        <v>0.58333333333333337</v>
      </c>
      <c r="S33" s="12">
        <v>0.625</v>
      </c>
      <c r="T33" s="12">
        <f t="shared" si="27"/>
        <v>0.66666666666666663</v>
      </c>
      <c r="U33" s="10" t="str">
        <f t="shared" ca="1" si="19"/>
        <v/>
      </c>
      <c r="V33" s="13" t="str">
        <f t="shared" ca="1" si="20"/>
        <v/>
      </c>
      <c r="W33" s="12" t="str">
        <f t="shared" ca="1" si="21"/>
        <v/>
      </c>
      <c r="X33" s="12"/>
      <c r="Y33" s="10"/>
      <c r="Z33" s="13"/>
      <c r="AA33" s="12"/>
      <c r="AG33" s="9"/>
      <c r="AH33" s="9"/>
      <c r="AI33" s="9" t="str">
        <f>IF(AG33="","",IF(AG33&gt;AH33,PointsScoring!$A$11,IF(AG33=AH33,PointsScoring!$B$11,IF(AG33&lt;AH33,PointsScoring!$C$12:$D$12))))</f>
        <v/>
      </c>
      <c r="AJ33" s="9" t="str">
        <f t="shared" si="22"/>
        <v/>
      </c>
      <c r="AK33" s="9" t="str">
        <f t="shared" si="23"/>
        <v/>
      </c>
      <c r="AL33" s="9" t="str">
        <f>IF(OR(Z33="",AI33=""),"",IF(AK33="Right",VLOOKUP(Z33,PointsScoring!$A$2:$G$6,4,0),((VLOOKUP(Z33,PointsScoring!$A$1:$G$6,5,0))+(VLOOKUP(Z33,PointsScoring!$A$1:$G$6,6,0)))))</f>
        <v/>
      </c>
      <c r="AN33"/>
      <c r="AO33"/>
    </row>
    <row r="34" spans="1:41" ht="27" customHeight="1" x14ac:dyDescent="0.25">
      <c r="A34" s="17">
        <f t="shared" si="18"/>
        <v>3</v>
      </c>
      <c r="B34" s="9" t="s">
        <v>26</v>
      </c>
      <c r="C34" s="9">
        <v>13</v>
      </c>
      <c r="D34" s="9">
        <v>16</v>
      </c>
      <c r="E34" s="9" t="str">
        <f>IFERROR(VLOOKUP(C34,Teams!$A$2:$B$21,2,0),"")</f>
        <v>Queens Park Rangers</v>
      </c>
      <c r="F34" s="9" t="str">
        <f>IFERROR(VLOOKUP(D34,Teams!$A$2:$B$21,2,0),"")</f>
        <v>Sunderland</v>
      </c>
      <c r="G34" s="9" t="str">
        <f t="shared" si="24"/>
        <v>Queens Park Rangers v Sunderland</v>
      </c>
      <c r="H34" s="9"/>
      <c r="I34" s="9"/>
      <c r="J34" s="9"/>
      <c r="K34" s="9"/>
      <c r="L34" s="9">
        <v>0</v>
      </c>
      <c r="M34" s="9" t="str">
        <f>IF(L34=0,"",IF(U34="","",(HLOOKUP(L34,PointsScoring!$A$10:$D$11,2,0))))</f>
        <v/>
      </c>
      <c r="N34" s="10">
        <f>PointsScoring!$C$2</f>
        <v>42034</v>
      </c>
      <c r="O34" s="10">
        <f t="shared" si="25"/>
        <v>42034</v>
      </c>
      <c r="P34" s="10">
        <v>42035</v>
      </c>
      <c r="Q34" s="11">
        <v>0</v>
      </c>
      <c r="R34" s="12">
        <f t="shared" si="26"/>
        <v>0.58333333333333337</v>
      </c>
      <c r="S34" s="12">
        <v>0.625</v>
      </c>
      <c r="T34" s="12">
        <f t="shared" si="27"/>
        <v>0.66666666666666663</v>
      </c>
      <c r="U34" s="10" t="str">
        <f t="shared" ca="1" si="19"/>
        <v/>
      </c>
      <c r="V34" s="13" t="str">
        <f t="shared" ca="1" si="20"/>
        <v/>
      </c>
      <c r="W34" s="12" t="str">
        <f t="shared" ca="1" si="21"/>
        <v/>
      </c>
      <c r="X34" s="12"/>
      <c r="Y34" s="10"/>
      <c r="Z34" s="13"/>
      <c r="AA34" s="12"/>
      <c r="AG34" s="9"/>
      <c r="AH34" s="9"/>
      <c r="AI34" s="9" t="str">
        <f>IF(AG34="","",IF(AG34&gt;AH34,PointsScoring!$A$11,IF(AG34=AH34,PointsScoring!$B$11,IF(AG34&lt;AH34,PointsScoring!$C$12:$D$12))))</f>
        <v/>
      </c>
      <c r="AJ34" s="9" t="str">
        <f t="shared" si="22"/>
        <v/>
      </c>
      <c r="AK34" s="9" t="str">
        <f t="shared" si="23"/>
        <v/>
      </c>
      <c r="AL34" s="9" t="str">
        <f>IF(OR(Z34="",AI34=""),"",IF(AK34="Right",VLOOKUP(Z34,PointsScoring!$A$2:$G$6,4,0),((VLOOKUP(Z34,PointsScoring!$A$1:$G$6,5,0))+(VLOOKUP(Z34,PointsScoring!$A$1:$G$6,6,0)))))</f>
        <v/>
      </c>
      <c r="AN34"/>
      <c r="AO34"/>
    </row>
    <row r="35" spans="1:41" ht="27" customHeight="1" x14ac:dyDescent="0.25">
      <c r="A35" s="17">
        <f t="shared" si="18"/>
        <v>3</v>
      </c>
      <c r="B35" s="9" t="s">
        <v>27</v>
      </c>
      <c r="C35" s="9">
        <v>17</v>
      </c>
      <c r="D35" s="9">
        <v>19</v>
      </c>
      <c r="E35" s="9" t="str">
        <f>IFERROR(VLOOKUP(C35,Teams!$A$2:$B$21,2,0),"")</f>
        <v>Swansea City</v>
      </c>
      <c r="F35" s="9" t="str">
        <f>IFERROR(VLOOKUP(D35,Teams!$A$2:$B$21,2,0),"")</f>
        <v>West Bromwich Albion</v>
      </c>
      <c r="G35" s="9" t="str">
        <f t="shared" si="24"/>
        <v>Swansea City v West Bromwich Albion</v>
      </c>
      <c r="H35" s="9"/>
      <c r="I35" s="9"/>
      <c r="J35" s="9"/>
      <c r="K35" s="9"/>
      <c r="L35" s="9">
        <v>0</v>
      </c>
      <c r="M35" s="9" t="str">
        <f>IF(L35=0,"",IF(U35="","",(HLOOKUP(L35,PointsScoring!$A$10:$D$11,2,0))))</f>
        <v/>
      </c>
      <c r="N35" s="10">
        <f>PointsScoring!$C$2</f>
        <v>42034</v>
      </c>
      <c r="O35" s="10">
        <f t="shared" si="25"/>
        <v>42034</v>
      </c>
      <c r="P35" s="10">
        <v>42035</v>
      </c>
      <c r="Q35" s="11">
        <v>0</v>
      </c>
      <c r="R35" s="12">
        <f t="shared" si="26"/>
        <v>0.58333333333333337</v>
      </c>
      <c r="S35" s="12">
        <v>0.625</v>
      </c>
      <c r="T35" s="12">
        <f>S35+(60/1440)</f>
        <v>0.66666666666666663</v>
      </c>
      <c r="U35" s="10" t="str">
        <f t="shared" ca="1" si="19"/>
        <v/>
      </c>
      <c r="V35" s="13" t="str">
        <f t="shared" ca="1" si="20"/>
        <v/>
      </c>
      <c r="W35" s="12" t="str">
        <f t="shared" ca="1" si="21"/>
        <v/>
      </c>
      <c r="X35" s="12"/>
      <c r="Y35" s="10"/>
      <c r="Z35" s="13"/>
      <c r="AA35" s="12"/>
      <c r="AG35" s="9"/>
      <c r="AH35" s="9"/>
      <c r="AI35" s="9" t="str">
        <f>IF(AG35="","",IF(AG35&gt;AH35,PointsScoring!$A$11,IF(AG35=AH35,PointsScoring!$B$11,IF(AG35&lt;AH35,PointsScoring!$C$12:$D$12))))</f>
        <v/>
      </c>
      <c r="AJ35" s="9" t="str">
        <f t="shared" si="22"/>
        <v/>
      </c>
      <c r="AK35" s="9" t="str">
        <f t="shared" si="23"/>
        <v/>
      </c>
      <c r="AL35" s="9" t="str">
        <f>IF(OR(Z35="",AI35=""),"",IF(AK35="Right",VLOOKUP(Z35,PointsScoring!$A$2:$G$6,4,0),((VLOOKUP(Z35,PointsScoring!$A$1:$G$6,5,0))+(VLOOKUP(Z35,PointsScoring!$A$1:$G$6,6,0)))))</f>
        <v/>
      </c>
      <c r="AN35"/>
      <c r="AO35"/>
    </row>
    <row r="36" spans="1:41" ht="27" customHeight="1" x14ac:dyDescent="0.25">
      <c r="A36" s="17">
        <f t="shared" si="18"/>
        <v>3</v>
      </c>
      <c r="B36" s="9" t="s">
        <v>31</v>
      </c>
      <c r="C36" s="9">
        <v>18</v>
      </c>
      <c r="D36" s="9">
        <v>9</v>
      </c>
      <c r="E36" s="9" t="str">
        <f>IFERROR(VLOOKUP(C36,Teams!$A$2:$B$21,2,0),"")</f>
        <v>Tottenham Hotspur</v>
      </c>
      <c r="F36" s="9" t="str">
        <f>IFERROR(VLOOKUP(D36,Teams!$A$2:$B$21,2,0),"")</f>
        <v>Liverpool</v>
      </c>
      <c r="G36" s="9" t="str">
        <f t="shared" si="24"/>
        <v>Tottenham Hotspur v Liverpool</v>
      </c>
      <c r="H36" s="9"/>
      <c r="I36" s="9"/>
      <c r="J36" s="9"/>
      <c r="K36" s="9"/>
      <c r="L36" s="9">
        <v>0</v>
      </c>
      <c r="M36" s="9" t="str">
        <f>IF(L36=0,"",IF(U36="","",(HLOOKUP(L36,PointsScoring!$A$10:$D$11,2,0))))</f>
        <v/>
      </c>
      <c r="N36" s="10">
        <f>PointsScoring!$C$2</f>
        <v>42034</v>
      </c>
      <c r="O36" s="10">
        <f t="shared" si="25"/>
        <v>42035</v>
      </c>
      <c r="P36" s="10">
        <v>42036</v>
      </c>
      <c r="Q36" s="11">
        <v>0</v>
      </c>
      <c r="R36" s="12">
        <f t="shared" si="26"/>
        <v>0.58333333333333337</v>
      </c>
      <c r="S36" s="12">
        <v>0.625</v>
      </c>
      <c r="T36" s="12">
        <f t="shared" si="27"/>
        <v>0.66666666666666663</v>
      </c>
      <c r="U36" s="10" t="str">
        <f t="shared" ca="1" si="19"/>
        <v/>
      </c>
      <c r="V36" s="13" t="str">
        <f t="shared" ca="1" si="20"/>
        <v/>
      </c>
      <c r="W36" s="12" t="str">
        <f t="shared" ca="1" si="21"/>
        <v/>
      </c>
      <c r="X36" s="12"/>
      <c r="Y36" s="10"/>
      <c r="Z36" s="13"/>
      <c r="AA36" s="12"/>
      <c r="AG36" s="9"/>
      <c r="AH36" s="9"/>
      <c r="AI36" s="9" t="str">
        <f>IF(AG36="","",IF(AG36&gt;AH36,PointsScoring!$A$11,IF(AG36=AH36,PointsScoring!$B$11,IF(AG36&lt;AH36,PointsScoring!$C$12:$D$12))))</f>
        <v/>
      </c>
      <c r="AJ36" s="9" t="str">
        <f t="shared" si="22"/>
        <v/>
      </c>
      <c r="AK36" s="9" t="str">
        <f t="shared" si="23"/>
        <v/>
      </c>
      <c r="AL36" s="9" t="str">
        <f>IF(OR(Z36="",AI36=""),"",IF(AK36="Right",VLOOKUP(Z36,PointsScoring!$A$2:$G$6,4,0),((VLOOKUP(Z36,PointsScoring!$A$1:$G$6,5,0))+(VLOOKUP(Z36,PointsScoring!$A$1:$G$6,6,0)))))</f>
        <v/>
      </c>
      <c r="AN36"/>
      <c r="AO36"/>
    </row>
    <row r="37" spans="1:41" ht="27" customHeight="1" x14ac:dyDescent="0.25">
      <c r="A37" s="17">
        <f t="shared" si="18"/>
        <v>3</v>
      </c>
      <c r="B37" s="9" t="s">
        <v>32</v>
      </c>
      <c r="C37" s="9">
        <v>20</v>
      </c>
      <c r="D37" s="9">
        <v>14</v>
      </c>
      <c r="E37" s="9" t="str">
        <f>IFERROR(VLOOKUP(C37,Teams!$A$2:$B$21,2,0),"")</f>
        <v>West Ham United</v>
      </c>
      <c r="F37" s="9" t="str">
        <f>IFERROR(VLOOKUP(D37,Teams!$A$2:$B$21,2,0),"")</f>
        <v>Southampton</v>
      </c>
      <c r="G37" s="9" t="str">
        <f t="shared" si="24"/>
        <v>West Ham United v Southampton</v>
      </c>
      <c r="H37" s="9"/>
      <c r="I37" s="9"/>
      <c r="J37" s="9"/>
      <c r="K37" s="9"/>
      <c r="L37" s="9">
        <v>0</v>
      </c>
      <c r="M37" s="9" t="str">
        <f>IF(L37=0,"",IF(U37="","",(HLOOKUP(L37,PointsScoring!$A$10:$D$11,2,0))))</f>
        <v/>
      </c>
      <c r="N37" s="10">
        <f>PointsScoring!$C$2</f>
        <v>42034</v>
      </c>
      <c r="O37" s="10">
        <f t="shared" si="25"/>
        <v>42035</v>
      </c>
      <c r="P37" s="10">
        <v>42036</v>
      </c>
      <c r="Q37" s="11">
        <v>0</v>
      </c>
      <c r="R37" s="12">
        <f t="shared" si="26"/>
        <v>0.58333333333333337</v>
      </c>
      <c r="S37" s="12">
        <v>0.625</v>
      </c>
      <c r="T37" s="12">
        <f t="shared" si="27"/>
        <v>0.66666666666666663</v>
      </c>
      <c r="U37" s="10" t="str">
        <f t="shared" ca="1" si="19"/>
        <v/>
      </c>
      <c r="V37" s="13" t="str">
        <f t="shared" ca="1" si="20"/>
        <v/>
      </c>
      <c r="W37" s="12" t="str">
        <f t="shared" ca="1" si="21"/>
        <v/>
      </c>
      <c r="X37" s="12"/>
      <c r="Y37" s="10"/>
      <c r="Z37" s="13"/>
      <c r="AA37" s="12"/>
      <c r="AG37" s="9"/>
      <c r="AH37" s="9"/>
      <c r="AI37" s="9" t="str">
        <f>IF(AG37="","",IF(AG37&gt;AH37,PointsScoring!$A$11,IF(AG37=AH37,PointsScoring!$B$11,IF(AG37&lt;AH37,PointsScoring!$C$12:$D$12))))</f>
        <v/>
      </c>
      <c r="AJ37" s="9" t="str">
        <f t="shared" si="22"/>
        <v/>
      </c>
      <c r="AK37" s="9" t="str">
        <f t="shared" si="23"/>
        <v/>
      </c>
      <c r="AL37" s="9" t="str">
        <f>IF(OR(Z37="",AI37=""),"",IF(AK37="Right",VLOOKUP(Z37,PointsScoring!$A$2:$G$6,4,0),((VLOOKUP(Z37,PointsScoring!$A$1:$G$6,5,0))+(VLOOKUP(Z37,PointsScoring!$A$1:$G$6,6,0)))))</f>
        <v/>
      </c>
      <c r="AN37"/>
      <c r="AO37"/>
    </row>
    <row r="38" spans="1:41" ht="15" customHeight="1" x14ac:dyDescent="0.25">
      <c r="A38" s="17"/>
      <c r="B38" t="s">
        <v>0</v>
      </c>
      <c r="U38"/>
      <c r="V38"/>
      <c r="Y38"/>
      <c r="Z38"/>
      <c r="AL38" s="19">
        <f>SUM(AL28:AL37)</f>
        <v>0</v>
      </c>
      <c r="AN38"/>
      <c r="AO38"/>
    </row>
    <row r="39" spans="1:41" ht="15" customHeight="1" x14ac:dyDescent="0.25">
      <c r="A39" s="17"/>
      <c r="U39"/>
      <c r="V39"/>
      <c r="Y39"/>
      <c r="Z39"/>
      <c r="AL39" s="19"/>
      <c r="AN39"/>
      <c r="AO39"/>
    </row>
    <row r="40" spans="1:41" ht="27" customHeight="1" x14ac:dyDescent="0.25">
      <c r="A40" s="31">
        <f t="shared" ref="A40:A49" si="28">A28+1</f>
        <v>4</v>
      </c>
      <c r="B40" s="29" t="s">
        <v>17</v>
      </c>
      <c r="C40" s="29">
        <v>1</v>
      </c>
      <c r="D40" s="29">
        <v>10</v>
      </c>
      <c r="E40" s="29" t="str">
        <f>IFERROR(VLOOKUP(C40,Teams!$A$2:$B$21,2,0),"")</f>
        <v>Arsenal</v>
      </c>
      <c r="F40" s="29" t="str">
        <f>IFERROR(VLOOKUP(D40,Teams!$A$2:$B$21,2,0),"")</f>
        <v>Manchester City</v>
      </c>
      <c r="G40" s="29" t="str">
        <f>IF(C40="","",E40&amp;" v "&amp;F40)</f>
        <v>Arsenal v Manchester City</v>
      </c>
      <c r="H40" s="29"/>
      <c r="I40" s="29"/>
      <c r="J40" s="29"/>
      <c r="K40" s="29"/>
      <c r="L40" s="29">
        <v>0</v>
      </c>
      <c r="M40" s="29" t="str">
        <f>IF(L40=0,"",IF(U40="","",(HLOOKUP(L40,PointsScoring!$A$10:$D$11,2,0))))</f>
        <v/>
      </c>
      <c r="N40" s="30">
        <f>PointsScoring!$C$2</f>
        <v>42034</v>
      </c>
      <c r="O40" s="30">
        <f>P40-1</f>
        <v>42034</v>
      </c>
      <c r="P40" s="30">
        <v>42035</v>
      </c>
      <c r="Q40" s="31">
        <v>0</v>
      </c>
      <c r="R40" s="32">
        <f>S40-(60/1440)</f>
        <v>0.58333333333333337</v>
      </c>
      <c r="S40" s="32">
        <v>0.625</v>
      </c>
      <c r="T40" s="32">
        <f>S40+(60/1440)</f>
        <v>0.66666666666666663</v>
      </c>
      <c r="U40" s="30" t="str">
        <f t="shared" ref="U40:U49" ca="1" si="29">IF(L40&gt;0,IF(P40&lt;TODAY(),"Fixture Completed",IF(L40&gt;0,TODAY(),"")),"")</f>
        <v/>
      </c>
      <c r="V40" s="48" t="str">
        <f t="shared" ref="V40:V49" ca="1" si="30">IF(U40="","",IF(W40="Fixture Completed","Fixture Completed",(IF(U40&lt;=N40,$N$1,IF(AND(U40&gt;=(N40+1),U40&lt;=O40),$O$1,IF(AND(U40=P40,W40&lt;R40),$Q$1,IF(AND(U40=P40,W40&gt;Q40,W40&lt;S40,W40&gt;R40),$R$1,IF(AND(P40=U40,W40&lt;T40,W40&gt;S40),"During Fixture","Predicitions Locked"))))))))</f>
        <v/>
      </c>
      <c r="W40" s="32" t="str">
        <f t="shared" ref="W40:W49" ca="1" si="31">IF(L40=0,"",(IF(U40="Fixture Completed","Fixture Completed",IF(U40=O40,"",(IF((IF(OR(U40="",U40&lt;P40),"",IF(P40=TODAY(),(NOW()-TODAY()),""))&gt;T40),"",IF(OR(U40="",U40&lt;P40),"",IF(P40=TODAY(),(NOW()-TODAY()),""))))))))</f>
        <v/>
      </c>
      <c r="X40" s="32"/>
      <c r="Y40" s="30"/>
      <c r="Z40" s="48"/>
      <c r="AA40" s="32"/>
      <c r="AG40" s="29"/>
      <c r="AH40" s="29"/>
      <c r="AI40" s="29" t="str">
        <f>IF(AG40="","",IF(AG40&gt;AH40,PointsScoring!$A$11,IF(AG40=AH40,PointsScoring!$B$11,IF(AG40&lt;AH40,PointsScoring!$C$12:$D$12))))</f>
        <v/>
      </c>
      <c r="AJ40" s="29" t="str">
        <f t="shared" ref="AJ40:AJ49" si="32">IFERROR((IF(AI40="HW",E40,IF(AI40="D","",IF(AI40="AW",F40,"")))),"")</f>
        <v/>
      </c>
      <c r="AK40" s="29" t="str">
        <f t="shared" ref="AK40:AK49" si="33">IF(AI40="","",(IF(X40=AI40,"Right","Wrong")))</f>
        <v/>
      </c>
      <c r="AL40" s="29" t="str">
        <f>IF(OR(Z40="",AI40=""),"",IF(AK40="Right",VLOOKUP(Z40,PointsScoring!$A$2:$G$6,4,0),((VLOOKUP(Z40,PointsScoring!$A$1:$G$6,5,0))+(VLOOKUP(Z40,PointsScoring!$A$1:$G$6,6,0)))))</f>
        <v/>
      </c>
      <c r="AN40"/>
      <c r="AO40"/>
    </row>
    <row r="41" spans="1:41" ht="27" customHeight="1" x14ac:dyDescent="0.25">
      <c r="A41" s="31">
        <f t="shared" si="28"/>
        <v>4</v>
      </c>
      <c r="B41" s="29" t="s">
        <v>19</v>
      </c>
      <c r="C41" s="29">
        <v>4</v>
      </c>
      <c r="D41" s="29">
        <v>17</v>
      </c>
      <c r="E41" s="29" t="str">
        <f>IFERROR(VLOOKUP(C41,Teams!$A$2:$B$21,2,0),"")</f>
        <v>Chelsea</v>
      </c>
      <c r="F41" s="29" t="str">
        <f>IFERROR(VLOOKUP(D41,Teams!$A$2:$B$21,2,0),"")</f>
        <v>Swansea City</v>
      </c>
      <c r="G41" s="29" t="str">
        <f t="shared" ref="G41:G49" si="34">IF(C41="","",E41&amp;" v "&amp;F41)</f>
        <v>Chelsea v Swansea City</v>
      </c>
      <c r="H41" s="29"/>
      <c r="I41" s="29"/>
      <c r="J41" s="29"/>
      <c r="K41" s="29"/>
      <c r="L41" s="29">
        <v>0</v>
      </c>
      <c r="M41" s="29" t="str">
        <f>IF(L41=0,"",IF(U41="","",(HLOOKUP(L41,PointsScoring!$A$10:$D$11,2,0))))</f>
        <v/>
      </c>
      <c r="N41" s="30">
        <f>PointsScoring!$C$2</f>
        <v>42034</v>
      </c>
      <c r="O41" s="30">
        <f t="shared" ref="O41:O49" si="35">P41-1</f>
        <v>42034</v>
      </c>
      <c r="P41" s="30">
        <v>42035</v>
      </c>
      <c r="Q41" s="31">
        <v>0</v>
      </c>
      <c r="R41" s="32">
        <f t="shared" ref="R41:R49" si="36">S41-(60/1440)</f>
        <v>0.58333333333333337</v>
      </c>
      <c r="S41" s="32">
        <v>0.625</v>
      </c>
      <c r="T41" s="32">
        <f t="shared" ref="T41:T49" si="37">S41+(60/1440)</f>
        <v>0.66666666666666663</v>
      </c>
      <c r="U41" s="30" t="str">
        <f t="shared" ca="1" si="29"/>
        <v/>
      </c>
      <c r="V41" s="48" t="str">
        <f t="shared" ca="1" si="30"/>
        <v/>
      </c>
      <c r="W41" s="32" t="str">
        <f t="shared" ca="1" si="31"/>
        <v/>
      </c>
      <c r="X41" s="32"/>
      <c r="Y41" s="30"/>
      <c r="Z41" s="48"/>
      <c r="AA41" s="32"/>
      <c r="AG41" s="29"/>
      <c r="AH41" s="29"/>
      <c r="AI41" s="29" t="str">
        <f>IF(AG41="","",IF(AG41&gt;AH41,PointsScoring!$A$11,IF(AG41=AH41,PointsScoring!$B$11,IF(AG41&lt;AH41,PointsScoring!$C$12:$D$12))))</f>
        <v/>
      </c>
      <c r="AJ41" s="29" t="str">
        <f t="shared" si="32"/>
        <v/>
      </c>
      <c r="AK41" s="29" t="str">
        <f t="shared" si="33"/>
        <v/>
      </c>
      <c r="AL41" s="29" t="str">
        <f>IF(OR(Z41="",AI41=""),"",IF(AK41="Right",VLOOKUP(Z41,PointsScoring!$A$2:$G$6,4,0),((VLOOKUP(Z41,PointsScoring!$A$1:$G$6,5,0))+(VLOOKUP(Z41,PointsScoring!$A$1:$G$6,6,0)))))</f>
        <v/>
      </c>
      <c r="AN41"/>
      <c r="AO41"/>
    </row>
    <row r="42" spans="1:41" ht="27" customHeight="1" x14ac:dyDescent="0.25">
      <c r="A42" s="31">
        <f t="shared" si="28"/>
        <v>4</v>
      </c>
      <c r="B42" s="29" t="s">
        <v>21</v>
      </c>
      <c r="C42" s="29">
        <v>5</v>
      </c>
      <c r="D42" s="29">
        <v>3</v>
      </c>
      <c r="E42" s="29" t="str">
        <f>IFERROR(VLOOKUP(C42,Teams!$A$2:$B$21,2,0),"")</f>
        <v>Crystal Palace</v>
      </c>
      <c r="F42" s="29" t="str">
        <f>IFERROR(VLOOKUP(D42,Teams!$A$2:$B$21,2,0),"")</f>
        <v>Burnley</v>
      </c>
      <c r="G42" s="29" t="str">
        <f t="shared" si="34"/>
        <v>Crystal Palace v Burnley</v>
      </c>
      <c r="H42" s="29"/>
      <c r="I42" s="29"/>
      <c r="J42" s="29"/>
      <c r="K42" s="29"/>
      <c r="L42" s="29">
        <v>0</v>
      </c>
      <c r="M42" s="29" t="str">
        <f>IF(L42=0,"",IF(U42="","",(HLOOKUP(L42,PointsScoring!$A$10:$D$11,2,0))))</f>
        <v/>
      </c>
      <c r="N42" s="30">
        <f>PointsScoring!$C$2</f>
        <v>42034</v>
      </c>
      <c r="O42" s="30">
        <f t="shared" si="35"/>
        <v>42034</v>
      </c>
      <c r="P42" s="30">
        <v>42035</v>
      </c>
      <c r="Q42" s="31">
        <v>0</v>
      </c>
      <c r="R42" s="32">
        <f t="shared" si="36"/>
        <v>0.58333333333333337</v>
      </c>
      <c r="S42" s="32">
        <v>0.625</v>
      </c>
      <c r="T42" s="32">
        <f t="shared" si="37"/>
        <v>0.66666666666666663</v>
      </c>
      <c r="U42" s="30" t="str">
        <f t="shared" ca="1" si="29"/>
        <v/>
      </c>
      <c r="V42" s="48" t="str">
        <f t="shared" ca="1" si="30"/>
        <v/>
      </c>
      <c r="W42" s="32" t="str">
        <f t="shared" ca="1" si="31"/>
        <v/>
      </c>
      <c r="X42" s="32"/>
      <c r="Y42" s="30"/>
      <c r="Z42" s="48"/>
      <c r="AA42" s="32"/>
      <c r="AG42" s="29"/>
      <c r="AH42" s="29"/>
      <c r="AI42" s="29" t="str">
        <f>IF(AG42="","",IF(AG42&gt;AH42,PointsScoring!$A$11,IF(AG42=AH42,PointsScoring!$B$11,IF(AG42&lt;AH42,PointsScoring!$C$12:$D$12))))</f>
        <v/>
      </c>
      <c r="AJ42" s="29" t="str">
        <f t="shared" si="32"/>
        <v/>
      </c>
      <c r="AK42" s="29" t="str">
        <f t="shared" si="33"/>
        <v/>
      </c>
      <c r="AL42" s="29" t="str">
        <f>IF(OR(Z42="",AI42=""),"",IF(AK42="Right",VLOOKUP(Z42,PointsScoring!$A$2:$G$6,4,0),((VLOOKUP(Z42,PointsScoring!$A$1:$G$6,5,0))+(VLOOKUP(Z42,PointsScoring!$A$1:$G$6,6,0)))))</f>
        <v/>
      </c>
      <c r="AN42"/>
      <c r="AO42"/>
    </row>
    <row r="43" spans="1:41" ht="27" customHeight="1" x14ac:dyDescent="0.25">
      <c r="A43" s="31">
        <f t="shared" si="28"/>
        <v>4</v>
      </c>
      <c r="B43" s="29" t="s">
        <v>22</v>
      </c>
      <c r="C43" s="29">
        <v>7</v>
      </c>
      <c r="D43" s="29">
        <v>20</v>
      </c>
      <c r="E43" s="29" t="str">
        <f>IFERROR(VLOOKUP(C43,Teams!$A$2:$B$21,2,0),"")</f>
        <v>Hull City</v>
      </c>
      <c r="F43" s="29" t="str">
        <f>IFERROR(VLOOKUP(D43,Teams!$A$2:$B$21,2,0),"")</f>
        <v>West Ham United</v>
      </c>
      <c r="G43" s="29" t="str">
        <f t="shared" si="34"/>
        <v>Hull City v West Ham United</v>
      </c>
      <c r="H43" s="29"/>
      <c r="I43" s="29"/>
      <c r="J43" s="29"/>
      <c r="K43" s="29"/>
      <c r="L43" s="29">
        <v>0</v>
      </c>
      <c r="M43" s="29" t="str">
        <f>IF(L43=0,"",IF(U43="","",(HLOOKUP(L43,PointsScoring!$A$10:$D$11,2,0))))</f>
        <v/>
      </c>
      <c r="N43" s="30">
        <f>PointsScoring!$C$2</f>
        <v>42034</v>
      </c>
      <c r="O43" s="30">
        <f t="shared" si="35"/>
        <v>42034</v>
      </c>
      <c r="P43" s="30">
        <v>42035</v>
      </c>
      <c r="Q43" s="31">
        <v>0</v>
      </c>
      <c r="R43" s="32">
        <f t="shared" si="36"/>
        <v>0.58333333333333337</v>
      </c>
      <c r="S43" s="32">
        <v>0.625</v>
      </c>
      <c r="T43" s="32">
        <f t="shared" si="37"/>
        <v>0.66666666666666663</v>
      </c>
      <c r="U43" s="30" t="str">
        <f t="shared" ca="1" si="29"/>
        <v/>
      </c>
      <c r="V43" s="48" t="str">
        <f t="shared" ca="1" si="30"/>
        <v/>
      </c>
      <c r="W43" s="32" t="str">
        <f t="shared" ca="1" si="31"/>
        <v/>
      </c>
      <c r="X43" s="32"/>
      <c r="Y43" s="30"/>
      <c r="Z43" s="48"/>
      <c r="AA43" s="32"/>
      <c r="AG43" s="29"/>
      <c r="AH43" s="29"/>
      <c r="AI43" s="29" t="str">
        <f>IF(AG43="","",IF(AG43&gt;AH43,PointsScoring!$A$11,IF(AG43=AH43,PointsScoring!$B$11,IF(AG43&lt;AH43,PointsScoring!$C$12:$D$12))))</f>
        <v/>
      </c>
      <c r="AJ43" s="29" t="str">
        <f t="shared" si="32"/>
        <v/>
      </c>
      <c r="AK43" s="29" t="str">
        <f t="shared" si="33"/>
        <v/>
      </c>
      <c r="AL43" s="29" t="str">
        <f>IF(OR(Z43="",AI43=""),"",IF(AK43="Right",VLOOKUP(Z43,PointsScoring!$A$2:$G$6,4,0),((VLOOKUP(Z43,PointsScoring!$A$1:$G$6,5,0))+(VLOOKUP(Z43,PointsScoring!$A$1:$G$6,6,0)))))</f>
        <v/>
      </c>
      <c r="AN43"/>
      <c r="AO43"/>
    </row>
    <row r="44" spans="1:41" ht="27" customHeight="1" x14ac:dyDescent="0.25">
      <c r="A44" s="31">
        <f t="shared" si="28"/>
        <v>4</v>
      </c>
      <c r="B44" s="29" t="s">
        <v>23</v>
      </c>
      <c r="C44" s="29">
        <v>9</v>
      </c>
      <c r="D44" s="29">
        <v>2</v>
      </c>
      <c r="E44" s="29" t="str">
        <f>IFERROR(VLOOKUP(C44,Teams!$A$2:$B$21,2,0),"")</f>
        <v>Liverpool</v>
      </c>
      <c r="F44" s="29" t="str">
        <f>IFERROR(VLOOKUP(D44,Teams!$A$2:$B$21,2,0),"")</f>
        <v>Aston Villa</v>
      </c>
      <c r="G44" s="29" t="str">
        <f t="shared" si="34"/>
        <v>Liverpool v Aston Villa</v>
      </c>
      <c r="H44" s="29"/>
      <c r="I44" s="29"/>
      <c r="J44" s="29"/>
      <c r="K44" s="29"/>
      <c r="L44" s="29">
        <v>0</v>
      </c>
      <c r="M44" s="29" t="str">
        <f>IF(L44=0,"",IF(U44="","",(HLOOKUP(L44,PointsScoring!$A$10:$D$11,2,0))))</f>
        <v/>
      </c>
      <c r="N44" s="30">
        <f>PointsScoring!$C$2</f>
        <v>42034</v>
      </c>
      <c r="O44" s="30">
        <f t="shared" si="35"/>
        <v>42034</v>
      </c>
      <c r="P44" s="30">
        <v>42035</v>
      </c>
      <c r="Q44" s="31">
        <v>0</v>
      </c>
      <c r="R44" s="32">
        <f t="shared" si="36"/>
        <v>0.58333333333333337</v>
      </c>
      <c r="S44" s="32">
        <v>0.625</v>
      </c>
      <c r="T44" s="32">
        <f t="shared" si="37"/>
        <v>0.66666666666666663</v>
      </c>
      <c r="U44" s="30" t="str">
        <f t="shared" ca="1" si="29"/>
        <v/>
      </c>
      <c r="V44" s="48" t="str">
        <f t="shared" ca="1" si="30"/>
        <v/>
      </c>
      <c r="W44" s="32" t="str">
        <f t="shared" ca="1" si="31"/>
        <v/>
      </c>
      <c r="X44" s="32"/>
      <c r="Y44" s="30"/>
      <c r="Z44" s="48"/>
      <c r="AA44" s="32"/>
      <c r="AG44" s="29"/>
      <c r="AH44" s="29"/>
      <c r="AI44" s="29" t="str">
        <f>IF(AG44="","",IF(AG44&gt;AH44,PointsScoring!$A$11,IF(AG44=AH44,PointsScoring!$B$11,IF(AG44&lt;AH44,PointsScoring!$C$12:$D$12))))</f>
        <v/>
      </c>
      <c r="AJ44" s="29" t="str">
        <f t="shared" si="32"/>
        <v/>
      </c>
      <c r="AK44" s="29" t="str">
        <f t="shared" si="33"/>
        <v/>
      </c>
      <c r="AL44" s="29" t="str">
        <f>IF(OR(Z44="",AI44=""),"",IF(AK44="Right",VLOOKUP(Z44,PointsScoring!$A$2:$G$6,4,0),((VLOOKUP(Z44,PointsScoring!$A$1:$G$6,5,0))+(VLOOKUP(Z44,PointsScoring!$A$1:$G$6,6,0)))))</f>
        <v/>
      </c>
      <c r="AN44"/>
      <c r="AO44"/>
    </row>
    <row r="45" spans="1:41" ht="27" customHeight="1" x14ac:dyDescent="0.25">
      <c r="A45" s="31">
        <f t="shared" si="28"/>
        <v>4</v>
      </c>
      <c r="B45" s="29" t="s">
        <v>25</v>
      </c>
      <c r="C45" s="29">
        <v>11</v>
      </c>
      <c r="D45" s="29">
        <v>13</v>
      </c>
      <c r="E45" s="29" t="str">
        <f>IFERROR(VLOOKUP(C45,Teams!$A$2:$B$21,2,0),"")</f>
        <v>Manchester United</v>
      </c>
      <c r="F45" s="29" t="str">
        <f>IFERROR(VLOOKUP(D45,Teams!$A$2:$B$21,2,0),"")</f>
        <v>Queens Park Rangers</v>
      </c>
      <c r="G45" s="29" t="str">
        <f t="shared" si="34"/>
        <v>Manchester United v Queens Park Rangers</v>
      </c>
      <c r="H45" s="29"/>
      <c r="I45" s="29"/>
      <c r="J45" s="29"/>
      <c r="K45" s="29"/>
      <c r="L45" s="29">
        <v>0</v>
      </c>
      <c r="M45" s="29" t="str">
        <f>IF(L45=0,"",IF(U45="","",(HLOOKUP(L45,PointsScoring!$A$10:$D$11,2,0))))</f>
        <v/>
      </c>
      <c r="N45" s="30">
        <f>PointsScoring!$C$2</f>
        <v>42034</v>
      </c>
      <c r="O45" s="30">
        <f t="shared" si="35"/>
        <v>42034</v>
      </c>
      <c r="P45" s="30">
        <v>42035</v>
      </c>
      <c r="Q45" s="31">
        <v>0</v>
      </c>
      <c r="R45" s="32">
        <f t="shared" si="36"/>
        <v>0.58333333333333337</v>
      </c>
      <c r="S45" s="32">
        <v>0.625</v>
      </c>
      <c r="T45" s="32">
        <f t="shared" si="37"/>
        <v>0.66666666666666663</v>
      </c>
      <c r="U45" s="30" t="str">
        <f t="shared" ca="1" si="29"/>
        <v/>
      </c>
      <c r="V45" s="48" t="str">
        <f t="shared" ca="1" si="30"/>
        <v/>
      </c>
      <c r="W45" s="32" t="str">
        <f t="shared" ca="1" si="31"/>
        <v/>
      </c>
      <c r="X45" s="32"/>
      <c r="Y45" s="30"/>
      <c r="Z45" s="48"/>
      <c r="AA45" s="32"/>
      <c r="AG45" s="29"/>
      <c r="AH45" s="29"/>
      <c r="AI45" s="29" t="str">
        <f>IF(AG45="","",IF(AG45&gt;AH45,PointsScoring!$A$11,IF(AG45=AH45,PointsScoring!$B$11,IF(AG45&lt;AH45,PointsScoring!$C$12:$D$12))))</f>
        <v/>
      </c>
      <c r="AJ45" s="29" t="str">
        <f t="shared" si="32"/>
        <v/>
      </c>
      <c r="AK45" s="29" t="str">
        <f t="shared" si="33"/>
        <v/>
      </c>
      <c r="AL45" s="29" t="str">
        <f>IF(OR(Z45="",AI45=""),"",IF(AK45="Right",VLOOKUP(Z45,PointsScoring!$A$2:$G$6,4,0),((VLOOKUP(Z45,PointsScoring!$A$1:$G$6,5,0))+(VLOOKUP(Z45,PointsScoring!$A$1:$G$6,6,0)))))</f>
        <v/>
      </c>
      <c r="AN45"/>
      <c r="AO45"/>
    </row>
    <row r="46" spans="1:41" ht="27" customHeight="1" x14ac:dyDescent="0.25">
      <c r="A46" s="31">
        <f t="shared" si="28"/>
        <v>4</v>
      </c>
      <c r="B46" s="29" t="s">
        <v>26</v>
      </c>
      <c r="C46" s="29">
        <v>14</v>
      </c>
      <c r="D46" s="29">
        <v>12</v>
      </c>
      <c r="E46" s="29" t="str">
        <f>IFERROR(VLOOKUP(C46,Teams!$A$2:$B$21,2,0),"")</f>
        <v>Southampton</v>
      </c>
      <c r="F46" s="29" t="str">
        <f>IFERROR(VLOOKUP(D46,Teams!$A$2:$B$21,2,0),"")</f>
        <v>Newcastle United</v>
      </c>
      <c r="G46" s="29" t="str">
        <f t="shared" si="34"/>
        <v>Southampton v Newcastle United</v>
      </c>
      <c r="H46" s="29"/>
      <c r="I46" s="29"/>
      <c r="J46" s="29"/>
      <c r="K46" s="29"/>
      <c r="L46" s="29">
        <v>0</v>
      </c>
      <c r="M46" s="29" t="str">
        <f>IF(L46=0,"",IF(U46="","",(HLOOKUP(L46,PointsScoring!$A$10:$D$11,2,0))))</f>
        <v/>
      </c>
      <c r="N46" s="30">
        <f>PointsScoring!$C$2</f>
        <v>42034</v>
      </c>
      <c r="O46" s="30">
        <f t="shared" si="35"/>
        <v>42034</v>
      </c>
      <c r="P46" s="30">
        <v>42035</v>
      </c>
      <c r="Q46" s="31">
        <v>0</v>
      </c>
      <c r="R46" s="32">
        <f t="shared" si="36"/>
        <v>0.58333333333333337</v>
      </c>
      <c r="S46" s="32">
        <v>0.625</v>
      </c>
      <c r="T46" s="32">
        <f t="shared" si="37"/>
        <v>0.66666666666666663</v>
      </c>
      <c r="U46" s="30" t="str">
        <f t="shared" ca="1" si="29"/>
        <v/>
      </c>
      <c r="V46" s="48" t="str">
        <f t="shared" ca="1" si="30"/>
        <v/>
      </c>
      <c r="W46" s="32" t="str">
        <f t="shared" ca="1" si="31"/>
        <v/>
      </c>
      <c r="X46" s="32"/>
      <c r="Y46" s="30"/>
      <c r="Z46" s="48"/>
      <c r="AA46" s="32"/>
      <c r="AG46" s="29"/>
      <c r="AH46" s="29"/>
      <c r="AI46" s="29" t="str">
        <f>IF(AG46="","",IF(AG46&gt;AH46,PointsScoring!$A$11,IF(AG46=AH46,PointsScoring!$B$11,IF(AG46&lt;AH46,PointsScoring!$C$12:$D$12))))</f>
        <v/>
      </c>
      <c r="AJ46" s="29" t="str">
        <f t="shared" si="32"/>
        <v/>
      </c>
      <c r="AK46" s="29" t="str">
        <f t="shared" si="33"/>
        <v/>
      </c>
      <c r="AL46" s="29" t="str">
        <f>IF(OR(Z46="",AI46=""),"",IF(AK46="Right",VLOOKUP(Z46,PointsScoring!$A$2:$G$6,4,0),((VLOOKUP(Z46,PointsScoring!$A$1:$G$6,5,0))+(VLOOKUP(Z46,PointsScoring!$A$1:$G$6,6,0)))))</f>
        <v/>
      </c>
      <c r="AN46"/>
      <c r="AO46"/>
    </row>
    <row r="47" spans="1:41" ht="27" customHeight="1" x14ac:dyDescent="0.25">
      <c r="A47" s="31">
        <f t="shared" si="28"/>
        <v>4</v>
      </c>
      <c r="B47" s="29" t="s">
        <v>27</v>
      </c>
      <c r="C47" s="29">
        <v>15</v>
      </c>
      <c r="D47" s="29">
        <v>8</v>
      </c>
      <c r="E47" s="29" t="str">
        <f>IFERROR(VLOOKUP(C47,Teams!$A$2:$B$21,2,0),"")</f>
        <v>Stoke City</v>
      </c>
      <c r="F47" s="29" t="str">
        <f>IFERROR(VLOOKUP(D47,Teams!$A$2:$B$21,2,0),"")</f>
        <v>Leicester City</v>
      </c>
      <c r="G47" s="29" t="str">
        <f t="shared" si="34"/>
        <v>Stoke City v Leicester City</v>
      </c>
      <c r="H47" s="29"/>
      <c r="I47" s="29"/>
      <c r="J47" s="29"/>
      <c r="K47" s="29"/>
      <c r="L47" s="29">
        <v>0</v>
      </c>
      <c r="M47" s="29" t="str">
        <f>IF(L47=0,"",IF(U47="","",(HLOOKUP(L47,PointsScoring!$A$10:$D$11,2,0))))</f>
        <v/>
      </c>
      <c r="N47" s="30">
        <f>PointsScoring!$C$2</f>
        <v>42034</v>
      </c>
      <c r="O47" s="30">
        <f t="shared" si="35"/>
        <v>42034</v>
      </c>
      <c r="P47" s="30">
        <v>42035</v>
      </c>
      <c r="Q47" s="31">
        <v>0</v>
      </c>
      <c r="R47" s="32">
        <f t="shared" si="36"/>
        <v>0.58333333333333337</v>
      </c>
      <c r="S47" s="32">
        <v>0.625</v>
      </c>
      <c r="T47" s="32">
        <f>S47+(60/1440)</f>
        <v>0.66666666666666663</v>
      </c>
      <c r="U47" s="30" t="str">
        <f t="shared" ca="1" si="29"/>
        <v/>
      </c>
      <c r="V47" s="48" t="str">
        <f t="shared" ca="1" si="30"/>
        <v/>
      </c>
      <c r="W47" s="32" t="str">
        <f t="shared" ca="1" si="31"/>
        <v/>
      </c>
      <c r="X47" s="32"/>
      <c r="Y47" s="30"/>
      <c r="Z47" s="48"/>
      <c r="AA47" s="32"/>
      <c r="AG47" s="29"/>
      <c r="AH47" s="29"/>
      <c r="AI47" s="29" t="str">
        <f>IF(AG47="","",IF(AG47&gt;AH47,PointsScoring!$A$11,IF(AG47=AH47,PointsScoring!$B$11,IF(AG47&lt;AH47,PointsScoring!$C$12:$D$12))))</f>
        <v/>
      </c>
      <c r="AJ47" s="29" t="str">
        <f t="shared" si="32"/>
        <v/>
      </c>
      <c r="AK47" s="29" t="str">
        <f t="shared" si="33"/>
        <v/>
      </c>
      <c r="AL47" s="29" t="str">
        <f>IF(OR(Z47="",AI47=""),"",IF(AK47="Right",VLOOKUP(Z47,PointsScoring!$A$2:$G$6,4,0),((VLOOKUP(Z47,PointsScoring!$A$1:$G$6,5,0))+(VLOOKUP(Z47,PointsScoring!$A$1:$G$6,6,0)))))</f>
        <v/>
      </c>
      <c r="AN47"/>
      <c r="AO47"/>
    </row>
    <row r="48" spans="1:41" ht="27" customHeight="1" x14ac:dyDescent="0.25">
      <c r="A48" s="31">
        <f t="shared" si="28"/>
        <v>4</v>
      </c>
      <c r="B48" s="29" t="s">
        <v>31</v>
      </c>
      <c r="C48" s="29">
        <v>16</v>
      </c>
      <c r="D48" s="29">
        <v>18</v>
      </c>
      <c r="E48" s="29" t="str">
        <f>IFERROR(VLOOKUP(C48,Teams!$A$2:$B$21,2,0),"")</f>
        <v>Sunderland</v>
      </c>
      <c r="F48" s="29" t="str">
        <f>IFERROR(VLOOKUP(D48,Teams!$A$2:$B$21,2,0),"")</f>
        <v>Tottenham Hotspur</v>
      </c>
      <c r="G48" s="29" t="str">
        <f t="shared" si="34"/>
        <v>Sunderland v Tottenham Hotspur</v>
      </c>
      <c r="H48" s="29"/>
      <c r="I48" s="29"/>
      <c r="J48" s="29"/>
      <c r="K48" s="29"/>
      <c r="L48" s="29">
        <v>0</v>
      </c>
      <c r="M48" s="29" t="str">
        <f>IF(L48=0,"",IF(U48="","",(HLOOKUP(L48,PointsScoring!$A$10:$D$11,2,0))))</f>
        <v/>
      </c>
      <c r="N48" s="30">
        <f>PointsScoring!$C$2</f>
        <v>42034</v>
      </c>
      <c r="O48" s="30">
        <f t="shared" si="35"/>
        <v>42035</v>
      </c>
      <c r="P48" s="30">
        <v>42036</v>
      </c>
      <c r="Q48" s="31">
        <v>0</v>
      </c>
      <c r="R48" s="32">
        <f t="shared" si="36"/>
        <v>0.58333333333333337</v>
      </c>
      <c r="S48" s="32">
        <v>0.625</v>
      </c>
      <c r="T48" s="32">
        <f t="shared" si="37"/>
        <v>0.66666666666666663</v>
      </c>
      <c r="U48" s="30" t="str">
        <f t="shared" ca="1" si="29"/>
        <v/>
      </c>
      <c r="V48" s="48" t="str">
        <f t="shared" ca="1" si="30"/>
        <v/>
      </c>
      <c r="W48" s="32" t="str">
        <f t="shared" ca="1" si="31"/>
        <v/>
      </c>
      <c r="X48" s="32"/>
      <c r="Y48" s="30"/>
      <c r="Z48" s="48"/>
      <c r="AA48" s="32"/>
      <c r="AG48" s="29"/>
      <c r="AH48" s="29"/>
      <c r="AI48" s="29" t="str">
        <f>IF(AG48="","",IF(AG48&gt;AH48,PointsScoring!$A$11,IF(AG48=AH48,PointsScoring!$B$11,IF(AG48&lt;AH48,PointsScoring!$C$12:$D$12))))</f>
        <v/>
      </c>
      <c r="AJ48" s="29" t="str">
        <f t="shared" si="32"/>
        <v/>
      </c>
      <c r="AK48" s="29" t="str">
        <f t="shared" si="33"/>
        <v/>
      </c>
      <c r="AL48" s="29" t="str">
        <f>IF(OR(Z48="",AI48=""),"",IF(AK48="Right",VLOOKUP(Z48,PointsScoring!$A$2:$G$6,4,0),((VLOOKUP(Z48,PointsScoring!$A$1:$G$6,5,0))+(VLOOKUP(Z48,PointsScoring!$A$1:$G$6,6,0)))))</f>
        <v/>
      </c>
      <c r="AN48"/>
      <c r="AO48"/>
    </row>
    <row r="49" spans="1:41" ht="27" customHeight="1" x14ac:dyDescent="0.25">
      <c r="A49" s="31">
        <f t="shared" si="28"/>
        <v>4</v>
      </c>
      <c r="B49" s="29" t="s">
        <v>32</v>
      </c>
      <c r="C49" s="29">
        <v>19</v>
      </c>
      <c r="D49" s="29">
        <v>6</v>
      </c>
      <c r="E49" s="29" t="str">
        <f>IFERROR(VLOOKUP(C49,Teams!$A$2:$B$21,2,0),"")</f>
        <v>West Bromwich Albion</v>
      </c>
      <c r="F49" s="29" t="str">
        <f>IFERROR(VLOOKUP(D49,Teams!$A$2:$B$21,2,0),"")</f>
        <v>Everton</v>
      </c>
      <c r="G49" s="29" t="str">
        <f t="shared" si="34"/>
        <v>West Bromwich Albion v Everton</v>
      </c>
      <c r="H49" s="29"/>
      <c r="I49" s="29"/>
      <c r="J49" s="29"/>
      <c r="K49" s="29"/>
      <c r="L49" s="29">
        <v>0</v>
      </c>
      <c r="M49" s="29" t="str">
        <f>IF(L49=0,"",IF(U49="","",(HLOOKUP(L49,PointsScoring!$A$10:$D$11,2,0))))</f>
        <v/>
      </c>
      <c r="N49" s="30">
        <f>PointsScoring!$C$2</f>
        <v>42034</v>
      </c>
      <c r="O49" s="30">
        <f t="shared" si="35"/>
        <v>42035</v>
      </c>
      <c r="P49" s="30">
        <v>42036</v>
      </c>
      <c r="Q49" s="31">
        <v>0</v>
      </c>
      <c r="R49" s="32">
        <f t="shared" si="36"/>
        <v>0.58333333333333337</v>
      </c>
      <c r="S49" s="32">
        <v>0.625</v>
      </c>
      <c r="T49" s="32">
        <f t="shared" si="37"/>
        <v>0.66666666666666663</v>
      </c>
      <c r="U49" s="30" t="str">
        <f t="shared" ca="1" si="29"/>
        <v/>
      </c>
      <c r="V49" s="48" t="str">
        <f t="shared" ca="1" si="30"/>
        <v/>
      </c>
      <c r="W49" s="32" t="str">
        <f t="shared" ca="1" si="31"/>
        <v/>
      </c>
      <c r="X49" s="32"/>
      <c r="Y49" s="30"/>
      <c r="Z49" s="48"/>
      <c r="AA49" s="32"/>
      <c r="AG49" s="29"/>
      <c r="AH49" s="29"/>
      <c r="AI49" s="29" t="str">
        <f>IF(AG49="","",IF(AG49&gt;AH49,PointsScoring!$A$11,IF(AG49=AH49,PointsScoring!$B$11,IF(AG49&lt;AH49,PointsScoring!$C$12:$D$12))))</f>
        <v/>
      </c>
      <c r="AJ49" s="29" t="str">
        <f t="shared" si="32"/>
        <v/>
      </c>
      <c r="AK49" s="29" t="str">
        <f t="shared" si="33"/>
        <v/>
      </c>
      <c r="AL49" s="29" t="str">
        <f>IF(OR(Z49="",AI49=""),"",IF(AK49="Right",VLOOKUP(Z49,PointsScoring!$A$2:$G$6,4,0),((VLOOKUP(Z49,PointsScoring!$A$1:$G$6,5,0))+(VLOOKUP(Z49,PointsScoring!$A$1:$G$6,6,0)))))</f>
        <v/>
      </c>
      <c r="AN49"/>
      <c r="AO49"/>
    </row>
    <row r="50" spans="1:41" ht="15" customHeight="1" x14ac:dyDescent="0.25">
      <c r="A50" s="17"/>
      <c r="B50" t="s">
        <v>0</v>
      </c>
      <c r="U50"/>
      <c r="V50"/>
      <c r="Y50"/>
      <c r="Z50"/>
      <c r="AL50" s="19">
        <f>SUM(AL40:AL49)</f>
        <v>0</v>
      </c>
      <c r="AN50"/>
      <c r="AO50"/>
    </row>
    <row r="51" spans="1:41" ht="15" customHeight="1" x14ac:dyDescent="0.25">
      <c r="A51" s="17"/>
      <c r="U51"/>
      <c r="V51"/>
      <c r="Y51"/>
      <c r="Z51"/>
      <c r="AL51" s="19"/>
      <c r="AN51"/>
      <c r="AO51"/>
    </row>
    <row r="52" spans="1:41" ht="27" customHeight="1" x14ac:dyDescent="0.25">
      <c r="A52" s="42">
        <f t="shared" ref="A52:A61" si="38">A40+1</f>
        <v>5</v>
      </c>
      <c r="B52" s="40" t="s">
        <v>17</v>
      </c>
      <c r="C52" s="40">
        <v>2</v>
      </c>
      <c r="D52" s="40">
        <v>1</v>
      </c>
      <c r="E52" s="40" t="str">
        <f>IFERROR(VLOOKUP(C52,Teams!$A$2:$B$21,2,0),"")</f>
        <v>Aston Villa</v>
      </c>
      <c r="F52" s="40" t="str">
        <f>IFERROR(VLOOKUP(D52,Teams!$A$2:$B$21,2,0),"")</f>
        <v>Arsenal</v>
      </c>
      <c r="G52" s="40" t="str">
        <f>IF(C52="","",E52&amp;" v "&amp;F52)</f>
        <v>Aston Villa v Arsenal</v>
      </c>
      <c r="H52" s="40"/>
      <c r="I52" s="40"/>
      <c r="J52" s="40"/>
      <c r="K52" s="40"/>
      <c r="L52" s="40">
        <v>0</v>
      </c>
      <c r="M52" s="40" t="str">
        <f>IF(L52=0,"",IF(U52="","",(HLOOKUP(L52,PointsScoring!$A$10:$D$11,2,0))))</f>
        <v/>
      </c>
      <c r="N52" s="41">
        <f>PointsScoring!$C$2</f>
        <v>42034</v>
      </c>
      <c r="O52" s="41">
        <f>P52-1</f>
        <v>42034</v>
      </c>
      <c r="P52" s="41">
        <v>42035</v>
      </c>
      <c r="Q52" s="42">
        <v>0</v>
      </c>
      <c r="R52" s="43">
        <f>S52-(60/1440)</f>
        <v>0.58333333333333337</v>
      </c>
      <c r="S52" s="43">
        <v>0.625</v>
      </c>
      <c r="T52" s="43">
        <f>S52+(60/1440)</f>
        <v>0.66666666666666663</v>
      </c>
      <c r="U52" s="41" t="str">
        <f t="shared" ref="U52:U61" ca="1" si="39">IF(L52&gt;0,IF(P52&lt;TODAY(),"Fixture Completed",IF(L52&gt;0,TODAY(),"")),"")</f>
        <v/>
      </c>
      <c r="V52" s="49" t="str">
        <f t="shared" ref="V52:V61" ca="1" si="40">IF(U52="","",IF(W52="Fixture Completed","Fixture Completed",(IF(U52&lt;=N52,$N$1,IF(AND(U52&gt;=(N52+1),U52&lt;=O52),$O$1,IF(AND(U52=P52,W52&lt;R52),$Q$1,IF(AND(U52=P52,W52&gt;Q52,W52&lt;S52,W52&gt;R52),$R$1,IF(AND(P52=U52,W52&lt;T52,W52&gt;S52),"During Fixture","Predicitions Locked"))))))))</f>
        <v/>
      </c>
      <c r="W52" s="43" t="str">
        <f t="shared" ref="W52:W61" ca="1" si="41">IF(L52=0,"",(IF(U52="Fixture Completed","Fixture Completed",IF(U52=O52,"",(IF((IF(OR(U52="",U52&lt;P52),"",IF(P52=TODAY(),(NOW()-TODAY()),""))&gt;T52),"",IF(OR(U52="",U52&lt;P52),"",IF(P52=TODAY(),(NOW()-TODAY()),""))))))))</f>
        <v/>
      </c>
      <c r="X52" s="43"/>
      <c r="Y52" s="41"/>
      <c r="Z52" s="49"/>
      <c r="AA52" s="43"/>
      <c r="AG52" s="40"/>
      <c r="AH52" s="40"/>
      <c r="AI52" s="40" t="str">
        <f>IF(AG52="","",IF(AG52&gt;AH52,PointsScoring!$A$11,IF(AG52=AH52,PointsScoring!$B$11,IF(AG52&lt;AH52,PointsScoring!$C$12:$D$12))))</f>
        <v/>
      </c>
      <c r="AJ52" s="40" t="str">
        <f t="shared" ref="AJ52:AJ61" si="42">IFERROR((IF(AI52="HW",E52,IF(AI52="D","",IF(AI52="AW",F52,"")))),"")</f>
        <v/>
      </c>
      <c r="AK52" s="40" t="str">
        <f t="shared" ref="AK52:AK61" si="43">IF(AI52="","",(IF(X52=AI52,"Right","Wrong")))</f>
        <v/>
      </c>
      <c r="AL52" s="40" t="str">
        <f>IF(OR(Z52="",AI52=""),"",IF(AK52="Right",VLOOKUP(Z52,PointsScoring!$A$2:$G$6,4,0),((VLOOKUP(Z52,PointsScoring!$A$1:$G$6,5,0))+(VLOOKUP(Z52,PointsScoring!$A$1:$G$6,6,0)))))</f>
        <v/>
      </c>
      <c r="AN52"/>
      <c r="AO52"/>
    </row>
    <row r="53" spans="1:41" ht="27" customHeight="1" x14ac:dyDescent="0.25">
      <c r="A53" s="42">
        <f t="shared" si="38"/>
        <v>5</v>
      </c>
      <c r="B53" s="40" t="s">
        <v>19</v>
      </c>
      <c r="C53" s="40">
        <v>3</v>
      </c>
      <c r="D53" s="40">
        <v>16</v>
      </c>
      <c r="E53" s="40" t="str">
        <f>IFERROR(VLOOKUP(C53,Teams!$A$2:$B$21,2,0),"")</f>
        <v>Burnley</v>
      </c>
      <c r="F53" s="40" t="str">
        <f>IFERROR(VLOOKUP(D53,Teams!$A$2:$B$21,2,0),"")</f>
        <v>Sunderland</v>
      </c>
      <c r="G53" s="40" t="str">
        <f t="shared" ref="G53:G61" si="44">IF(C53="","",E53&amp;" v "&amp;F53)</f>
        <v>Burnley v Sunderland</v>
      </c>
      <c r="H53" s="40"/>
      <c r="I53" s="40"/>
      <c r="J53" s="40"/>
      <c r="K53" s="40"/>
      <c r="L53" s="40">
        <v>0</v>
      </c>
      <c r="M53" s="40" t="str">
        <f>IF(L53=0,"",IF(U53="","",(HLOOKUP(L53,PointsScoring!$A$10:$D$11,2,0))))</f>
        <v/>
      </c>
      <c r="N53" s="41">
        <f>PointsScoring!$C$2</f>
        <v>42034</v>
      </c>
      <c r="O53" s="41">
        <f t="shared" ref="O53:O61" si="45">P53-1</f>
        <v>42034</v>
      </c>
      <c r="P53" s="41">
        <v>42035</v>
      </c>
      <c r="Q53" s="42">
        <v>0</v>
      </c>
      <c r="R53" s="43">
        <f t="shared" ref="R53:R61" si="46">S53-(60/1440)</f>
        <v>0.58333333333333337</v>
      </c>
      <c r="S53" s="43">
        <v>0.625</v>
      </c>
      <c r="T53" s="43">
        <f t="shared" ref="T53:T61" si="47">S53+(60/1440)</f>
        <v>0.66666666666666663</v>
      </c>
      <c r="U53" s="41" t="str">
        <f t="shared" ca="1" si="39"/>
        <v/>
      </c>
      <c r="V53" s="49" t="str">
        <f t="shared" ca="1" si="40"/>
        <v/>
      </c>
      <c r="W53" s="43" t="str">
        <f t="shared" ca="1" si="41"/>
        <v/>
      </c>
      <c r="X53" s="43"/>
      <c r="Y53" s="41"/>
      <c r="Z53" s="49"/>
      <c r="AA53" s="43"/>
      <c r="AG53" s="40"/>
      <c r="AH53" s="40"/>
      <c r="AI53" s="40" t="str">
        <f>IF(AG53="","",IF(AG53&gt;AH53,PointsScoring!$A$11,IF(AG53=AH53,PointsScoring!$B$11,IF(AG53&lt;AH53,PointsScoring!$C$12:$D$12))))</f>
        <v/>
      </c>
      <c r="AJ53" s="40" t="str">
        <f t="shared" si="42"/>
        <v/>
      </c>
      <c r="AK53" s="40" t="str">
        <f t="shared" si="43"/>
        <v/>
      </c>
      <c r="AL53" s="40" t="str">
        <f>IF(OR(Z53="",AI53=""),"",IF(AK53="Right",VLOOKUP(Z53,PointsScoring!$A$2:$G$6,4,0),((VLOOKUP(Z53,PointsScoring!$A$1:$G$6,5,0))+(VLOOKUP(Z53,PointsScoring!$A$1:$G$6,6,0)))))</f>
        <v/>
      </c>
      <c r="AN53"/>
      <c r="AO53"/>
    </row>
    <row r="54" spans="1:41" ht="27" customHeight="1" x14ac:dyDescent="0.25">
      <c r="A54" s="42">
        <f t="shared" si="38"/>
        <v>5</v>
      </c>
      <c r="B54" s="40" t="s">
        <v>21</v>
      </c>
      <c r="C54" s="40">
        <v>6</v>
      </c>
      <c r="D54" s="40">
        <v>5</v>
      </c>
      <c r="E54" s="40" t="str">
        <f>IFERROR(VLOOKUP(C54,Teams!$A$2:$B$21,2,0),"")</f>
        <v>Everton</v>
      </c>
      <c r="F54" s="40" t="str">
        <f>IFERROR(VLOOKUP(D54,Teams!$A$2:$B$21,2,0),"")</f>
        <v>Crystal Palace</v>
      </c>
      <c r="G54" s="40" t="str">
        <f t="shared" si="44"/>
        <v>Everton v Crystal Palace</v>
      </c>
      <c r="H54" s="40"/>
      <c r="I54" s="40"/>
      <c r="J54" s="40"/>
      <c r="K54" s="40"/>
      <c r="L54" s="40">
        <v>0</v>
      </c>
      <c r="M54" s="40" t="str">
        <f>IF(L54=0,"",IF(U54="","",(HLOOKUP(L54,PointsScoring!$A$10:$D$11,2,0))))</f>
        <v/>
      </c>
      <c r="N54" s="41">
        <f>PointsScoring!$C$2</f>
        <v>42034</v>
      </c>
      <c r="O54" s="41">
        <f t="shared" si="45"/>
        <v>42034</v>
      </c>
      <c r="P54" s="41">
        <v>42035</v>
      </c>
      <c r="Q54" s="42">
        <v>0</v>
      </c>
      <c r="R54" s="43">
        <f t="shared" si="46"/>
        <v>0.58333333333333337</v>
      </c>
      <c r="S54" s="43">
        <v>0.625</v>
      </c>
      <c r="T54" s="43">
        <f t="shared" si="47"/>
        <v>0.66666666666666663</v>
      </c>
      <c r="U54" s="41" t="str">
        <f t="shared" ca="1" si="39"/>
        <v/>
      </c>
      <c r="V54" s="49" t="str">
        <f t="shared" ca="1" si="40"/>
        <v/>
      </c>
      <c r="W54" s="43" t="str">
        <f t="shared" ca="1" si="41"/>
        <v/>
      </c>
      <c r="X54" s="43"/>
      <c r="Y54" s="41"/>
      <c r="Z54" s="49"/>
      <c r="AA54" s="43"/>
      <c r="AG54" s="40"/>
      <c r="AH54" s="40"/>
      <c r="AI54" s="40" t="str">
        <f>IF(AG54="","",IF(AG54&gt;AH54,PointsScoring!$A$11,IF(AG54=AH54,PointsScoring!$B$11,IF(AG54&lt;AH54,PointsScoring!$C$12:$D$12))))</f>
        <v/>
      </c>
      <c r="AJ54" s="40" t="str">
        <f t="shared" si="42"/>
        <v/>
      </c>
      <c r="AK54" s="40" t="str">
        <f t="shared" si="43"/>
        <v/>
      </c>
      <c r="AL54" s="40" t="str">
        <f>IF(OR(Z54="",AI54=""),"",IF(AK54="Right",VLOOKUP(Z54,PointsScoring!$A$2:$G$6,4,0),((VLOOKUP(Z54,PointsScoring!$A$1:$G$6,5,0))+(VLOOKUP(Z54,PointsScoring!$A$1:$G$6,6,0)))))</f>
        <v/>
      </c>
      <c r="AN54"/>
      <c r="AO54"/>
    </row>
    <row r="55" spans="1:41" ht="27" customHeight="1" x14ac:dyDescent="0.25">
      <c r="A55" s="42">
        <f t="shared" si="38"/>
        <v>5</v>
      </c>
      <c r="B55" s="40" t="s">
        <v>22</v>
      </c>
      <c r="C55" s="40">
        <v>8</v>
      </c>
      <c r="D55" s="40">
        <v>11</v>
      </c>
      <c r="E55" s="40" t="str">
        <f>IFERROR(VLOOKUP(C55,Teams!$A$2:$B$21,2,0),"")</f>
        <v>Leicester City</v>
      </c>
      <c r="F55" s="40" t="str">
        <f>IFERROR(VLOOKUP(D55,Teams!$A$2:$B$21,2,0),"")</f>
        <v>Manchester United</v>
      </c>
      <c r="G55" s="40" t="str">
        <f t="shared" si="44"/>
        <v>Leicester City v Manchester United</v>
      </c>
      <c r="H55" s="40"/>
      <c r="I55" s="40"/>
      <c r="J55" s="40"/>
      <c r="K55" s="40"/>
      <c r="L55" s="40">
        <v>0</v>
      </c>
      <c r="M55" s="40" t="str">
        <f>IF(L55=0,"",IF(U55="","",(HLOOKUP(L55,PointsScoring!$A$10:$D$11,2,0))))</f>
        <v/>
      </c>
      <c r="N55" s="41">
        <f>PointsScoring!$C$2</f>
        <v>42034</v>
      </c>
      <c r="O55" s="41">
        <f t="shared" si="45"/>
        <v>42034</v>
      </c>
      <c r="P55" s="41">
        <v>42035</v>
      </c>
      <c r="Q55" s="42">
        <v>0</v>
      </c>
      <c r="R55" s="43">
        <f t="shared" si="46"/>
        <v>0.58333333333333337</v>
      </c>
      <c r="S55" s="43">
        <v>0.625</v>
      </c>
      <c r="T55" s="43">
        <f t="shared" si="47"/>
        <v>0.66666666666666663</v>
      </c>
      <c r="U55" s="41" t="str">
        <f t="shared" ca="1" si="39"/>
        <v/>
      </c>
      <c r="V55" s="49" t="str">
        <f t="shared" ca="1" si="40"/>
        <v/>
      </c>
      <c r="W55" s="43" t="str">
        <f t="shared" ca="1" si="41"/>
        <v/>
      </c>
      <c r="X55" s="43"/>
      <c r="Y55" s="41"/>
      <c r="Z55" s="49"/>
      <c r="AA55" s="43"/>
      <c r="AG55" s="40"/>
      <c r="AH55" s="40"/>
      <c r="AI55" s="40" t="str">
        <f>IF(AG55="","",IF(AG55&gt;AH55,PointsScoring!$A$11,IF(AG55=AH55,PointsScoring!$B$11,IF(AG55&lt;AH55,PointsScoring!$C$12:$D$12))))</f>
        <v/>
      </c>
      <c r="AJ55" s="40" t="str">
        <f t="shared" si="42"/>
        <v/>
      </c>
      <c r="AK55" s="40" t="str">
        <f t="shared" si="43"/>
        <v/>
      </c>
      <c r="AL55" s="40" t="str">
        <f>IF(OR(Z55="",AI55=""),"",IF(AK55="Right",VLOOKUP(Z55,PointsScoring!$A$2:$G$6,4,0),((VLOOKUP(Z55,PointsScoring!$A$1:$G$6,5,0))+(VLOOKUP(Z55,PointsScoring!$A$1:$G$6,6,0)))))</f>
        <v/>
      </c>
      <c r="AN55"/>
      <c r="AO55"/>
    </row>
    <row r="56" spans="1:41" ht="27" customHeight="1" x14ac:dyDescent="0.25">
      <c r="A56" s="42">
        <f t="shared" si="38"/>
        <v>5</v>
      </c>
      <c r="B56" s="40" t="s">
        <v>23</v>
      </c>
      <c r="C56" s="40">
        <v>10</v>
      </c>
      <c r="D56" s="40">
        <v>4</v>
      </c>
      <c r="E56" s="40" t="str">
        <f>IFERROR(VLOOKUP(C56,Teams!$A$2:$B$21,2,0),"")</f>
        <v>Manchester City</v>
      </c>
      <c r="F56" s="40" t="str">
        <f>IFERROR(VLOOKUP(D56,Teams!$A$2:$B$21,2,0),"")</f>
        <v>Chelsea</v>
      </c>
      <c r="G56" s="40" t="str">
        <f t="shared" si="44"/>
        <v>Manchester City v Chelsea</v>
      </c>
      <c r="H56" s="40"/>
      <c r="I56" s="40"/>
      <c r="J56" s="40"/>
      <c r="K56" s="40"/>
      <c r="L56" s="40">
        <v>0</v>
      </c>
      <c r="M56" s="40" t="str">
        <f>IF(L56=0,"",IF(U56="","",(HLOOKUP(L56,PointsScoring!$A$10:$D$11,2,0))))</f>
        <v/>
      </c>
      <c r="N56" s="41">
        <f>PointsScoring!$C$2</f>
        <v>42034</v>
      </c>
      <c r="O56" s="41">
        <f t="shared" si="45"/>
        <v>42034</v>
      </c>
      <c r="P56" s="41">
        <v>42035</v>
      </c>
      <c r="Q56" s="42">
        <v>0</v>
      </c>
      <c r="R56" s="43">
        <f t="shared" si="46"/>
        <v>0.58333333333333337</v>
      </c>
      <c r="S56" s="43">
        <v>0.625</v>
      </c>
      <c r="T56" s="43">
        <f t="shared" si="47"/>
        <v>0.66666666666666663</v>
      </c>
      <c r="U56" s="41" t="str">
        <f t="shared" ca="1" si="39"/>
        <v/>
      </c>
      <c r="V56" s="49" t="str">
        <f t="shared" ca="1" si="40"/>
        <v/>
      </c>
      <c r="W56" s="43" t="str">
        <f t="shared" ca="1" si="41"/>
        <v/>
      </c>
      <c r="X56" s="43"/>
      <c r="Y56" s="41"/>
      <c r="Z56" s="49"/>
      <c r="AA56" s="43"/>
      <c r="AG56" s="40"/>
      <c r="AH56" s="40"/>
      <c r="AI56" s="40" t="str">
        <f>IF(AG56="","",IF(AG56&gt;AH56,PointsScoring!$A$11,IF(AG56=AH56,PointsScoring!$B$11,IF(AG56&lt;AH56,PointsScoring!$C$12:$D$12))))</f>
        <v/>
      </c>
      <c r="AJ56" s="40" t="str">
        <f t="shared" si="42"/>
        <v/>
      </c>
      <c r="AK56" s="40" t="str">
        <f t="shared" si="43"/>
        <v/>
      </c>
      <c r="AL56" s="40" t="str">
        <f>IF(OR(Z56="",AI56=""),"",IF(AK56="Right",VLOOKUP(Z56,PointsScoring!$A$2:$G$6,4,0),((VLOOKUP(Z56,PointsScoring!$A$1:$G$6,5,0))+(VLOOKUP(Z56,PointsScoring!$A$1:$G$6,6,0)))))</f>
        <v/>
      </c>
      <c r="AN56"/>
      <c r="AO56"/>
    </row>
    <row r="57" spans="1:41" ht="27" customHeight="1" x14ac:dyDescent="0.25">
      <c r="A57" s="42">
        <f t="shared" si="38"/>
        <v>5</v>
      </c>
      <c r="B57" s="40" t="s">
        <v>25</v>
      </c>
      <c r="C57" s="40">
        <v>12</v>
      </c>
      <c r="D57" s="40">
        <v>7</v>
      </c>
      <c r="E57" s="40" t="str">
        <f>IFERROR(VLOOKUP(C57,Teams!$A$2:$B$21,2,0),"")</f>
        <v>Newcastle United</v>
      </c>
      <c r="F57" s="40" t="str">
        <f>IFERROR(VLOOKUP(D57,Teams!$A$2:$B$21,2,0),"")</f>
        <v>Hull City</v>
      </c>
      <c r="G57" s="40" t="str">
        <f t="shared" si="44"/>
        <v>Newcastle United v Hull City</v>
      </c>
      <c r="H57" s="40"/>
      <c r="I57" s="40"/>
      <c r="J57" s="40"/>
      <c r="K57" s="40"/>
      <c r="L57" s="40">
        <v>0</v>
      </c>
      <c r="M57" s="40" t="str">
        <f>IF(L57=0,"",IF(U57="","",(HLOOKUP(L57,PointsScoring!$A$10:$D$11,2,0))))</f>
        <v/>
      </c>
      <c r="N57" s="41">
        <f>PointsScoring!$C$2</f>
        <v>42034</v>
      </c>
      <c r="O57" s="41">
        <f t="shared" si="45"/>
        <v>42034</v>
      </c>
      <c r="P57" s="41">
        <v>42035</v>
      </c>
      <c r="Q57" s="42">
        <v>0</v>
      </c>
      <c r="R57" s="43">
        <f t="shared" si="46"/>
        <v>0.58333333333333337</v>
      </c>
      <c r="S57" s="43">
        <v>0.625</v>
      </c>
      <c r="T57" s="43">
        <f t="shared" si="47"/>
        <v>0.66666666666666663</v>
      </c>
      <c r="U57" s="41" t="str">
        <f t="shared" ca="1" si="39"/>
        <v/>
      </c>
      <c r="V57" s="49" t="str">
        <f t="shared" ca="1" si="40"/>
        <v/>
      </c>
      <c r="W57" s="43" t="str">
        <f t="shared" ca="1" si="41"/>
        <v/>
      </c>
      <c r="X57" s="43"/>
      <c r="Y57" s="41"/>
      <c r="Z57" s="49"/>
      <c r="AA57" s="43"/>
      <c r="AG57" s="40"/>
      <c r="AH57" s="40"/>
      <c r="AI57" s="40" t="str">
        <f>IF(AG57="","",IF(AG57&gt;AH57,PointsScoring!$A$11,IF(AG57=AH57,PointsScoring!$B$11,IF(AG57&lt;AH57,PointsScoring!$C$12:$D$12))))</f>
        <v/>
      </c>
      <c r="AJ57" s="40" t="str">
        <f t="shared" si="42"/>
        <v/>
      </c>
      <c r="AK57" s="40" t="str">
        <f t="shared" si="43"/>
        <v/>
      </c>
      <c r="AL57" s="40" t="str">
        <f>IF(OR(Z57="",AI57=""),"",IF(AK57="Right",VLOOKUP(Z57,PointsScoring!$A$2:$G$6,4,0),((VLOOKUP(Z57,PointsScoring!$A$1:$G$6,5,0))+(VLOOKUP(Z57,PointsScoring!$A$1:$G$6,6,0)))))</f>
        <v/>
      </c>
      <c r="AN57"/>
      <c r="AO57"/>
    </row>
    <row r="58" spans="1:41" ht="27" customHeight="1" x14ac:dyDescent="0.25">
      <c r="A58" s="42">
        <f t="shared" si="38"/>
        <v>5</v>
      </c>
      <c r="B58" s="40" t="s">
        <v>26</v>
      </c>
      <c r="C58" s="40">
        <v>13</v>
      </c>
      <c r="D58" s="40">
        <v>15</v>
      </c>
      <c r="E58" s="40" t="str">
        <f>IFERROR(VLOOKUP(C58,Teams!$A$2:$B$21,2,0),"")</f>
        <v>Queens Park Rangers</v>
      </c>
      <c r="F58" s="40" t="str">
        <f>IFERROR(VLOOKUP(D58,Teams!$A$2:$B$21,2,0),"")</f>
        <v>Stoke City</v>
      </c>
      <c r="G58" s="40" t="str">
        <f t="shared" si="44"/>
        <v>Queens Park Rangers v Stoke City</v>
      </c>
      <c r="H58" s="40"/>
      <c r="I58" s="40"/>
      <c r="J58" s="40"/>
      <c r="K58" s="40"/>
      <c r="L58" s="40">
        <v>0</v>
      </c>
      <c r="M58" s="40" t="str">
        <f>IF(L58=0,"",IF(U58="","",(HLOOKUP(L58,PointsScoring!$A$10:$D$11,2,0))))</f>
        <v/>
      </c>
      <c r="N58" s="41">
        <f>PointsScoring!$C$2</f>
        <v>42034</v>
      </c>
      <c r="O58" s="41">
        <f t="shared" si="45"/>
        <v>42034</v>
      </c>
      <c r="P58" s="41">
        <v>42035</v>
      </c>
      <c r="Q58" s="42">
        <v>0</v>
      </c>
      <c r="R58" s="43">
        <f t="shared" si="46"/>
        <v>0.58333333333333337</v>
      </c>
      <c r="S58" s="43">
        <v>0.625</v>
      </c>
      <c r="T58" s="43">
        <f t="shared" si="47"/>
        <v>0.66666666666666663</v>
      </c>
      <c r="U58" s="41" t="str">
        <f t="shared" ca="1" si="39"/>
        <v/>
      </c>
      <c r="V58" s="49" t="str">
        <f t="shared" ca="1" si="40"/>
        <v/>
      </c>
      <c r="W58" s="43" t="str">
        <f t="shared" ca="1" si="41"/>
        <v/>
      </c>
      <c r="X58" s="43"/>
      <c r="Y58" s="41"/>
      <c r="Z58" s="49"/>
      <c r="AA58" s="43"/>
      <c r="AG58" s="40"/>
      <c r="AH58" s="40"/>
      <c r="AI58" s="40" t="str">
        <f>IF(AG58="","",IF(AG58&gt;AH58,PointsScoring!$A$11,IF(AG58=AH58,PointsScoring!$B$11,IF(AG58&lt;AH58,PointsScoring!$C$12:$D$12))))</f>
        <v/>
      </c>
      <c r="AJ58" s="40" t="str">
        <f t="shared" si="42"/>
        <v/>
      </c>
      <c r="AK58" s="40" t="str">
        <f t="shared" si="43"/>
        <v/>
      </c>
      <c r="AL58" s="40" t="str">
        <f>IF(OR(Z58="",AI58=""),"",IF(AK58="Right",VLOOKUP(Z58,PointsScoring!$A$2:$G$6,4,0),((VLOOKUP(Z58,PointsScoring!$A$1:$G$6,5,0))+(VLOOKUP(Z58,PointsScoring!$A$1:$G$6,6,0)))))</f>
        <v/>
      </c>
      <c r="AN58"/>
      <c r="AO58"/>
    </row>
    <row r="59" spans="1:41" ht="27" customHeight="1" x14ac:dyDescent="0.25">
      <c r="A59" s="42">
        <f t="shared" si="38"/>
        <v>5</v>
      </c>
      <c r="B59" s="40" t="s">
        <v>27</v>
      </c>
      <c r="C59" s="40">
        <v>17</v>
      </c>
      <c r="D59" s="40">
        <v>14</v>
      </c>
      <c r="E59" s="40" t="str">
        <f>IFERROR(VLOOKUP(C59,Teams!$A$2:$B$21,2,0),"")</f>
        <v>Swansea City</v>
      </c>
      <c r="F59" s="40" t="str">
        <f>IFERROR(VLOOKUP(D59,Teams!$A$2:$B$21,2,0),"")</f>
        <v>Southampton</v>
      </c>
      <c r="G59" s="40" t="str">
        <f t="shared" si="44"/>
        <v>Swansea City v Southampton</v>
      </c>
      <c r="H59" s="40"/>
      <c r="I59" s="40"/>
      <c r="J59" s="40"/>
      <c r="K59" s="40"/>
      <c r="L59" s="40">
        <v>0</v>
      </c>
      <c r="M59" s="40" t="str">
        <f>IF(L59=0,"",IF(U59="","",(HLOOKUP(L59,PointsScoring!$A$10:$D$11,2,0))))</f>
        <v/>
      </c>
      <c r="N59" s="41">
        <f>PointsScoring!$C$2</f>
        <v>42034</v>
      </c>
      <c r="O59" s="41">
        <f t="shared" si="45"/>
        <v>42034</v>
      </c>
      <c r="P59" s="41">
        <v>42035</v>
      </c>
      <c r="Q59" s="42">
        <v>0</v>
      </c>
      <c r="R59" s="43">
        <f t="shared" si="46"/>
        <v>0.58333333333333337</v>
      </c>
      <c r="S59" s="43">
        <v>0.625</v>
      </c>
      <c r="T59" s="43">
        <f>S59+(60/1440)</f>
        <v>0.66666666666666663</v>
      </c>
      <c r="U59" s="41" t="str">
        <f t="shared" ca="1" si="39"/>
        <v/>
      </c>
      <c r="V59" s="49" t="str">
        <f t="shared" ca="1" si="40"/>
        <v/>
      </c>
      <c r="W59" s="43" t="str">
        <f t="shared" ca="1" si="41"/>
        <v/>
      </c>
      <c r="X59" s="43"/>
      <c r="Y59" s="41"/>
      <c r="Z59" s="49"/>
      <c r="AA59" s="43"/>
      <c r="AG59" s="40"/>
      <c r="AH59" s="40"/>
      <c r="AI59" s="40" t="str">
        <f>IF(AG59="","",IF(AG59&gt;AH59,PointsScoring!$A$11,IF(AG59=AH59,PointsScoring!$B$11,IF(AG59&lt;AH59,PointsScoring!$C$12:$D$12))))</f>
        <v/>
      </c>
      <c r="AJ59" s="40" t="str">
        <f t="shared" si="42"/>
        <v/>
      </c>
      <c r="AK59" s="40" t="str">
        <f t="shared" si="43"/>
        <v/>
      </c>
      <c r="AL59" s="40" t="str">
        <f>IF(OR(Z59="",AI59=""),"",IF(AK59="Right",VLOOKUP(Z59,PointsScoring!$A$2:$G$6,4,0),((VLOOKUP(Z59,PointsScoring!$A$1:$G$6,5,0))+(VLOOKUP(Z59,PointsScoring!$A$1:$G$6,6,0)))))</f>
        <v/>
      </c>
      <c r="AN59"/>
      <c r="AO59"/>
    </row>
    <row r="60" spans="1:41" ht="27" customHeight="1" x14ac:dyDescent="0.25">
      <c r="A60" s="42">
        <f t="shared" si="38"/>
        <v>5</v>
      </c>
      <c r="B60" s="40" t="s">
        <v>31</v>
      </c>
      <c r="C60" s="40">
        <v>18</v>
      </c>
      <c r="D60" s="40">
        <v>19</v>
      </c>
      <c r="E60" s="40" t="str">
        <f>IFERROR(VLOOKUP(C60,Teams!$A$2:$B$21,2,0),"")</f>
        <v>Tottenham Hotspur</v>
      </c>
      <c r="F60" s="40" t="str">
        <f>IFERROR(VLOOKUP(D60,Teams!$A$2:$B$21,2,0),"")</f>
        <v>West Bromwich Albion</v>
      </c>
      <c r="G60" s="40" t="str">
        <f t="shared" si="44"/>
        <v>Tottenham Hotspur v West Bromwich Albion</v>
      </c>
      <c r="H60" s="40"/>
      <c r="I60" s="40"/>
      <c r="J60" s="40"/>
      <c r="K60" s="40"/>
      <c r="L60" s="40">
        <v>0</v>
      </c>
      <c r="M60" s="40" t="str">
        <f>IF(L60=0,"",IF(U60="","",(HLOOKUP(L60,PointsScoring!$A$10:$D$11,2,0))))</f>
        <v/>
      </c>
      <c r="N60" s="41">
        <f>PointsScoring!$C$2</f>
        <v>42034</v>
      </c>
      <c r="O60" s="41">
        <f t="shared" si="45"/>
        <v>42035</v>
      </c>
      <c r="P60" s="41">
        <v>42036</v>
      </c>
      <c r="Q60" s="42">
        <v>0</v>
      </c>
      <c r="R60" s="43">
        <f t="shared" si="46"/>
        <v>0.58333333333333337</v>
      </c>
      <c r="S60" s="43">
        <v>0.625</v>
      </c>
      <c r="T60" s="43">
        <f t="shared" si="47"/>
        <v>0.66666666666666663</v>
      </c>
      <c r="U60" s="41" t="str">
        <f t="shared" ca="1" si="39"/>
        <v/>
      </c>
      <c r="V60" s="49" t="str">
        <f t="shared" ca="1" si="40"/>
        <v/>
      </c>
      <c r="W60" s="43" t="str">
        <f t="shared" ca="1" si="41"/>
        <v/>
      </c>
      <c r="X60" s="43"/>
      <c r="Y60" s="41"/>
      <c r="Z60" s="49"/>
      <c r="AA60" s="43"/>
      <c r="AG60" s="40"/>
      <c r="AH60" s="40"/>
      <c r="AI60" s="40" t="str">
        <f>IF(AG60="","",IF(AG60&gt;AH60,PointsScoring!$A$11,IF(AG60=AH60,PointsScoring!$B$11,IF(AG60&lt;AH60,PointsScoring!$C$12:$D$12))))</f>
        <v/>
      </c>
      <c r="AJ60" s="40" t="str">
        <f t="shared" si="42"/>
        <v/>
      </c>
      <c r="AK60" s="40" t="str">
        <f t="shared" si="43"/>
        <v/>
      </c>
      <c r="AL60" s="40" t="str">
        <f>IF(OR(Z60="",AI60=""),"",IF(AK60="Right",VLOOKUP(Z60,PointsScoring!$A$2:$G$6,4,0),((VLOOKUP(Z60,PointsScoring!$A$1:$G$6,5,0))+(VLOOKUP(Z60,PointsScoring!$A$1:$G$6,6,0)))))</f>
        <v/>
      </c>
      <c r="AN60"/>
      <c r="AO60"/>
    </row>
    <row r="61" spans="1:41" ht="27" customHeight="1" x14ac:dyDescent="0.25">
      <c r="A61" s="42">
        <f t="shared" si="38"/>
        <v>5</v>
      </c>
      <c r="B61" s="40" t="s">
        <v>32</v>
      </c>
      <c r="C61" s="40">
        <v>20</v>
      </c>
      <c r="D61" s="40">
        <v>9</v>
      </c>
      <c r="E61" s="40" t="str">
        <f>IFERROR(VLOOKUP(C61,Teams!$A$2:$B$21,2,0),"")</f>
        <v>West Ham United</v>
      </c>
      <c r="F61" s="40" t="str">
        <f>IFERROR(VLOOKUP(D61,Teams!$A$2:$B$21,2,0),"")</f>
        <v>Liverpool</v>
      </c>
      <c r="G61" s="40" t="str">
        <f t="shared" si="44"/>
        <v>West Ham United v Liverpool</v>
      </c>
      <c r="H61" s="40"/>
      <c r="I61" s="40"/>
      <c r="J61" s="40"/>
      <c r="K61" s="40"/>
      <c r="L61" s="40">
        <v>0</v>
      </c>
      <c r="M61" s="40" t="str">
        <f>IF(L61=0,"",IF(U61="","",(HLOOKUP(L61,PointsScoring!$A$10:$D$11,2,0))))</f>
        <v/>
      </c>
      <c r="N61" s="41">
        <f>PointsScoring!$C$2</f>
        <v>42034</v>
      </c>
      <c r="O61" s="41">
        <f t="shared" si="45"/>
        <v>42035</v>
      </c>
      <c r="P61" s="41">
        <v>42036</v>
      </c>
      <c r="Q61" s="42">
        <v>0</v>
      </c>
      <c r="R61" s="43">
        <f t="shared" si="46"/>
        <v>0.58333333333333337</v>
      </c>
      <c r="S61" s="43">
        <v>0.625</v>
      </c>
      <c r="T61" s="43">
        <f t="shared" si="47"/>
        <v>0.66666666666666663</v>
      </c>
      <c r="U61" s="41" t="str">
        <f t="shared" ca="1" si="39"/>
        <v/>
      </c>
      <c r="V61" s="49" t="str">
        <f t="shared" ca="1" si="40"/>
        <v/>
      </c>
      <c r="W61" s="43" t="str">
        <f t="shared" ca="1" si="41"/>
        <v/>
      </c>
      <c r="X61" s="43"/>
      <c r="Y61" s="41"/>
      <c r="Z61" s="49"/>
      <c r="AA61" s="43"/>
      <c r="AG61" s="40"/>
      <c r="AH61" s="40"/>
      <c r="AI61" s="40" t="str">
        <f>IF(AG61="","",IF(AG61&gt;AH61,PointsScoring!$A$11,IF(AG61=AH61,PointsScoring!$B$11,IF(AG61&lt;AH61,PointsScoring!$C$12:$D$12))))</f>
        <v/>
      </c>
      <c r="AJ61" s="40" t="str">
        <f t="shared" si="42"/>
        <v/>
      </c>
      <c r="AK61" s="40" t="str">
        <f t="shared" si="43"/>
        <v/>
      </c>
      <c r="AL61" s="40" t="str">
        <f>IF(OR(Z61="",AI61=""),"",IF(AK61="Right",VLOOKUP(Z61,PointsScoring!$A$2:$G$6,4,0),((VLOOKUP(Z61,PointsScoring!$A$1:$G$6,5,0))+(VLOOKUP(Z61,PointsScoring!$A$1:$G$6,6,0)))))</f>
        <v/>
      </c>
      <c r="AN61"/>
      <c r="AO61"/>
    </row>
    <row r="62" spans="1:41" ht="15" customHeight="1" x14ac:dyDescent="0.25">
      <c r="A62" s="17"/>
      <c r="B62" t="s">
        <v>0</v>
      </c>
      <c r="U62"/>
      <c r="V62"/>
      <c r="Y62"/>
      <c r="Z62"/>
      <c r="AL62" s="19">
        <f>SUM(AL52:AL61)</f>
        <v>0</v>
      </c>
      <c r="AN62"/>
      <c r="AO62"/>
    </row>
    <row r="63" spans="1:41" ht="15" customHeight="1" x14ac:dyDescent="0.25">
      <c r="A63" s="17"/>
      <c r="U63"/>
      <c r="V63"/>
      <c r="Y63"/>
      <c r="Z63"/>
      <c r="AL63" s="19"/>
      <c r="AN63"/>
      <c r="AO63"/>
    </row>
    <row r="64" spans="1:41" ht="27" customHeight="1" x14ac:dyDescent="0.25">
      <c r="A64" s="36">
        <f t="shared" ref="A64:A73" si="48">A52+1</f>
        <v>6</v>
      </c>
      <c r="B64" s="34" t="s">
        <v>17</v>
      </c>
      <c r="C64" s="34">
        <v>1</v>
      </c>
      <c r="D64" s="34">
        <v>18</v>
      </c>
      <c r="E64" s="34" t="str">
        <f>IFERROR(VLOOKUP(C64,Teams!$A$2:$B$21,2,0),"")</f>
        <v>Arsenal</v>
      </c>
      <c r="F64" s="34" t="str">
        <f>IFERROR(VLOOKUP(D64,Teams!$A$2:$B$21,2,0),"")</f>
        <v>Tottenham Hotspur</v>
      </c>
      <c r="G64" s="34" t="str">
        <f>IF(C64="","",E64&amp;" v "&amp;F64)</f>
        <v>Arsenal v Tottenham Hotspur</v>
      </c>
      <c r="H64" s="34"/>
      <c r="I64" s="34"/>
      <c r="J64" s="34"/>
      <c r="K64" s="34"/>
      <c r="L64" s="34">
        <v>0</v>
      </c>
      <c r="M64" s="34" t="str">
        <f>IF(L64=0,"",IF(U64="","",(HLOOKUP(L64,PointsScoring!$A$10:$D$11,2,0))))</f>
        <v/>
      </c>
      <c r="N64" s="35">
        <f>PointsScoring!$C$2</f>
        <v>42034</v>
      </c>
      <c r="O64" s="35">
        <f>P64-1</f>
        <v>42034</v>
      </c>
      <c r="P64" s="35">
        <v>42035</v>
      </c>
      <c r="Q64" s="36">
        <v>0</v>
      </c>
      <c r="R64" s="37">
        <f>S64-(60/1440)</f>
        <v>0.58333333333333337</v>
      </c>
      <c r="S64" s="37">
        <v>0.625</v>
      </c>
      <c r="T64" s="37">
        <f>S64+(60/1440)</f>
        <v>0.66666666666666663</v>
      </c>
      <c r="U64" s="35" t="str">
        <f t="shared" ref="U64:U73" ca="1" si="49">IF(L64&gt;0,IF(P64&lt;TODAY(),"Fixture Completed",IF(L64&gt;0,TODAY(),"")),"")</f>
        <v/>
      </c>
      <c r="V64" s="47" t="str">
        <f t="shared" ref="V64:V73" ca="1" si="50">IF(U64="","",IF(W64="Fixture Completed","Fixture Completed",(IF(U64&lt;=N64,$N$1,IF(AND(U64&gt;=(N64+1),U64&lt;=O64),$O$1,IF(AND(U64=P64,W64&lt;R64),$Q$1,IF(AND(U64=P64,W64&gt;Q64,W64&lt;S64,W64&gt;R64),$R$1,IF(AND(P64=U64,W64&lt;T64,W64&gt;S64),"During Fixture","Predicitions Locked"))))))))</f>
        <v/>
      </c>
      <c r="W64" s="37" t="str">
        <f t="shared" ref="W64:W73" ca="1" si="51">IF(L64=0,"",(IF(U64="Fixture Completed","Fixture Completed",IF(U64=O64,"",(IF((IF(OR(U64="",U64&lt;P64),"",IF(P64=TODAY(),(NOW()-TODAY()),""))&gt;T64),"",IF(OR(U64="",U64&lt;P64),"",IF(P64=TODAY(),(NOW()-TODAY()),""))))))))</f>
        <v/>
      </c>
      <c r="X64" s="37"/>
      <c r="Y64" s="35"/>
      <c r="Z64" s="47"/>
      <c r="AA64" s="37"/>
      <c r="AG64" s="34"/>
      <c r="AH64" s="34"/>
      <c r="AI64" s="34" t="str">
        <f>IF(AG64="","",IF(AG64&gt;AH64,PointsScoring!$A$11,IF(AG64=AH64,PointsScoring!$B$11,IF(AG64&lt;AH64,PointsScoring!$C$12:$D$12))))</f>
        <v/>
      </c>
      <c r="AJ64" s="34" t="str">
        <f t="shared" ref="AJ64:AJ73" si="52">IFERROR((IF(AI64="HW",E64,IF(AI64="D","",IF(AI64="AW",F64,"")))),"")</f>
        <v/>
      </c>
      <c r="AK64" s="34" t="str">
        <f t="shared" ref="AK64:AK73" si="53">IF(AI64="","",(IF(X64=AI64,"Right","Wrong")))</f>
        <v/>
      </c>
      <c r="AL64" s="34" t="str">
        <f>IF(OR(Z64="",AI64=""),"",IF(AK64="Right",VLOOKUP(Z64,PointsScoring!$A$2:$G$6,4,0),((VLOOKUP(Z64,PointsScoring!$A$1:$G$6,5,0))+(VLOOKUP(Z64,PointsScoring!$A$1:$G$6,6,0)))))</f>
        <v/>
      </c>
      <c r="AN64"/>
      <c r="AO64"/>
    </row>
    <row r="65" spans="1:41" ht="27" customHeight="1" x14ac:dyDescent="0.25">
      <c r="A65" s="36">
        <f t="shared" si="48"/>
        <v>6</v>
      </c>
      <c r="B65" s="34" t="s">
        <v>19</v>
      </c>
      <c r="C65" s="34">
        <v>4</v>
      </c>
      <c r="D65" s="34">
        <v>2</v>
      </c>
      <c r="E65" s="34" t="str">
        <f>IFERROR(VLOOKUP(C65,Teams!$A$2:$B$21,2,0),"")</f>
        <v>Chelsea</v>
      </c>
      <c r="F65" s="34" t="str">
        <f>IFERROR(VLOOKUP(D65,Teams!$A$2:$B$21,2,0),"")</f>
        <v>Aston Villa</v>
      </c>
      <c r="G65" s="34" t="str">
        <f t="shared" ref="G65:G73" si="54">IF(C65="","",E65&amp;" v "&amp;F65)</f>
        <v>Chelsea v Aston Villa</v>
      </c>
      <c r="H65" s="34"/>
      <c r="I65" s="34"/>
      <c r="J65" s="34"/>
      <c r="K65" s="34"/>
      <c r="L65" s="34">
        <v>0</v>
      </c>
      <c r="M65" s="34" t="str">
        <f>IF(L65=0,"",IF(U65="","",(HLOOKUP(L65,PointsScoring!$A$10:$D$11,2,0))))</f>
        <v/>
      </c>
      <c r="N65" s="35">
        <f>PointsScoring!$C$2</f>
        <v>42034</v>
      </c>
      <c r="O65" s="35">
        <f t="shared" ref="O65:O73" si="55">P65-1</f>
        <v>42034</v>
      </c>
      <c r="P65" s="35">
        <v>42035</v>
      </c>
      <c r="Q65" s="36">
        <v>0</v>
      </c>
      <c r="R65" s="37">
        <f t="shared" ref="R65:R73" si="56">S65-(60/1440)</f>
        <v>0.58333333333333337</v>
      </c>
      <c r="S65" s="37">
        <v>0.625</v>
      </c>
      <c r="T65" s="37">
        <f t="shared" ref="T65:T73" si="57">S65+(60/1440)</f>
        <v>0.66666666666666663</v>
      </c>
      <c r="U65" s="35" t="str">
        <f t="shared" ca="1" si="49"/>
        <v/>
      </c>
      <c r="V65" s="47" t="str">
        <f t="shared" ca="1" si="50"/>
        <v/>
      </c>
      <c r="W65" s="37" t="str">
        <f t="shared" ca="1" si="51"/>
        <v/>
      </c>
      <c r="X65" s="37"/>
      <c r="Y65" s="35"/>
      <c r="Z65" s="47"/>
      <c r="AA65" s="37"/>
      <c r="AG65" s="34"/>
      <c r="AH65" s="34"/>
      <c r="AI65" s="34" t="str">
        <f>IF(AG65="","",IF(AG65&gt;AH65,PointsScoring!$A$11,IF(AG65=AH65,PointsScoring!$B$11,IF(AG65&lt;AH65,PointsScoring!$C$12:$D$12))))</f>
        <v/>
      </c>
      <c r="AJ65" s="34" t="str">
        <f t="shared" si="52"/>
        <v/>
      </c>
      <c r="AK65" s="34" t="str">
        <f t="shared" si="53"/>
        <v/>
      </c>
      <c r="AL65" s="34" t="str">
        <f>IF(OR(Z65="",AI65=""),"",IF(AK65="Right",VLOOKUP(Z65,PointsScoring!$A$2:$G$6,4,0),((VLOOKUP(Z65,PointsScoring!$A$1:$G$6,5,0))+(VLOOKUP(Z65,PointsScoring!$A$1:$G$6,6,0)))))</f>
        <v/>
      </c>
      <c r="AN65"/>
      <c r="AO65"/>
    </row>
    <row r="66" spans="1:41" ht="27" customHeight="1" x14ac:dyDescent="0.25">
      <c r="A66" s="36">
        <f t="shared" si="48"/>
        <v>6</v>
      </c>
      <c r="B66" s="34" t="s">
        <v>21</v>
      </c>
      <c r="C66" s="34">
        <v>5</v>
      </c>
      <c r="D66" s="34">
        <v>8</v>
      </c>
      <c r="E66" s="34" t="str">
        <f>IFERROR(VLOOKUP(C66,Teams!$A$2:$B$21,2,0),"")</f>
        <v>Crystal Palace</v>
      </c>
      <c r="F66" s="34" t="str">
        <f>IFERROR(VLOOKUP(D66,Teams!$A$2:$B$21,2,0),"")</f>
        <v>Leicester City</v>
      </c>
      <c r="G66" s="34" t="str">
        <f t="shared" si="54"/>
        <v>Crystal Palace v Leicester City</v>
      </c>
      <c r="H66" s="34"/>
      <c r="I66" s="34"/>
      <c r="J66" s="34"/>
      <c r="K66" s="34"/>
      <c r="L66" s="34">
        <v>0</v>
      </c>
      <c r="M66" s="34" t="str">
        <f>IF(L66=0,"",IF(U66="","",(HLOOKUP(L66,PointsScoring!$A$10:$D$11,2,0))))</f>
        <v/>
      </c>
      <c r="N66" s="35">
        <f>PointsScoring!$C$2</f>
        <v>42034</v>
      </c>
      <c r="O66" s="35">
        <f t="shared" si="55"/>
        <v>42034</v>
      </c>
      <c r="P66" s="35">
        <v>42035</v>
      </c>
      <c r="Q66" s="36">
        <v>0</v>
      </c>
      <c r="R66" s="37">
        <f t="shared" si="56"/>
        <v>0.58333333333333337</v>
      </c>
      <c r="S66" s="37">
        <v>0.625</v>
      </c>
      <c r="T66" s="37">
        <f t="shared" si="57"/>
        <v>0.66666666666666663</v>
      </c>
      <c r="U66" s="35" t="str">
        <f t="shared" ca="1" si="49"/>
        <v/>
      </c>
      <c r="V66" s="47" t="str">
        <f t="shared" ca="1" si="50"/>
        <v/>
      </c>
      <c r="W66" s="37" t="str">
        <f t="shared" ca="1" si="51"/>
        <v/>
      </c>
      <c r="X66" s="37"/>
      <c r="Y66" s="35"/>
      <c r="Z66" s="47"/>
      <c r="AA66" s="37"/>
      <c r="AG66" s="34"/>
      <c r="AH66" s="34"/>
      <c r="AI66" s="34" t="str">
        <f>IF(AG66="","",IF(AG66&gt;AH66,PointsScoring!$A$11,IF(AG66=AH66,PointsScoring!$B$11,IF(AG66&lt;AH66,PointsScoring!$C$12:$D$12))))</f>
        <v/>
      </c>
      <c r="AJ66" s="34" t="str">
        <f t="shared" si="52"/>
        <v/>
      </c>
      <c r="AK66" s="34" t="str">
        <f t="shared" si="53"/>
        <v/>
      </c>
      <c r="AL66" s="34" t="str">
        <f>IF(OR(Z66="",AI66=""),"",IF(AK66="Right",VLOOKUP(Z66,PointsScoring!$A$2:$G$6,4,0),((VLOOKUP(Z66,PointsScoring!$A$1:$G$6,5,0))+(VLOOKUP(Z66,PointsScoring!$A$1:$G$6,6,0)))))</f>
        <v/>
      </c>
      <c r="AN66"/>
      <c r="AO66"/>
    </row>
    <row r="67" spans="1:41" ht="27" customHeight="1" x14ac:dyDescent="0.25">
      <c r="A67" s="36">
        <f t="shared" si="48"/>
        <v>6</v>
      </c>
      <c r="B67" s="34" t="s">
        <v>22</v>
      </c>
      <c r="C67" s="34">
        <v>7</v>
      </c>
      <c r="D67" s="34">
        <v>10</v>
      </c>
      <c r="E67" s="34" t="str">
        <f>IFERROR(VLOOKUP(C67,Teams!$A$2:$B$21,2,0),"")</f>
        <v>Hull City</v>
      </c>
      <c r="F67" s="34" t="str">
        <f>IFERROR(VLOOKUP(D67,Teams!$A$2:$B$21,2,0),"")</f>
        <v>Manchester City</v>
      </c>
      <c r="G67" s="34" t="str">
        <f t="shared" si="54"/>
        <v>Hull City v Manchester City</v>
      </c>
      <c r="H67" s="34"/>
      <c r="I67" s="34"/>
      <c r="J67" s="34"/>
      <c r="K67" s="34"/>
      <c r="L67" s="34">
        <v>0</v>
      </c>
      <c r="M67" s="34" t="str">
        <f>IF(L67=0,"",IF(U67="","",(HLOOKUP(L67,PointsScoring!$A$10:$D$11,2,0))))</f>
        <v/>
      </c>
      <c r="N67" s="35">
        <f>PointsScoring!$C$2</f>
        <v>42034</v>
      </c>
      <c r="O67" s="35">
        <f t="shared" si="55"/>
        <v>42034</v>
      </c>
      <c r="P67" s="35">
        <v>42035</v>
      </c>
      <c r="Q67" s="36">
        <v>0</v>
      </c>
      <c r="R67" s="37">
        <f t="shared" si="56"/>
        <v>0.58333333333333337</v>
      </c>
      <c r="S67" s="37">
        <v>0.625</v>
      </c>
      <c r="T67" s="37">
        <f t="shared" si="57"/>
        <v>0.66666666666666663</v>
      </c>
      <c r="U67" s="35" t="str">
        <f t="shared" ca="1" si="49"/>
        <v/>
      </c>
      <c r="V67" s="47" t="str">
        <f t="shared" ca="1" si="50"/>
        <v/>
      </c>
      <c r="W67" s="37" t="str">
        <f t="shared" ca="1" si="51"/>
        <v/>
      </c>
      <c r="X67" s="37"/>
      <c r="Y67" s="35"/>
      <c r="Z67" s="47"/>
      <c r="AA67" s="37"/>
      <c r="AG67" s="34"/>
      <c r="AH67" s="34"/>
      <c r="AI67" s="34" t="str">
        <f>IF(AG67="","",IF(AG67&gt;AH67,PointsScoring!$A$11,IF(AG67=AH67,PointsScoring!$B$11,IF(AG67&lt;AH67,PointsScoring!$C$12:$D$12))))</f>
        <v/>
      </c>
      <c r="AJ67" s="34" t="str">
        <f t="shared" si="52"/>
        <v/>
      </c>
      <c r="AK67" s="34" t="str">
        <f t="shared" si="53"/>
        <v/>
      </c>
      <c r="AL67" s="34" t="str">
        <f>IF(OR(Z67="",AI67=""),"",IF(AK67="Right",VLOOKUP(Z67,PointsScoring!$A$2:$G$6,4,0),((VLOOKUP(Z67,PointsScoring!$A$1:$G$6,5,0))+(VLOOKUP(Z67,PointsScoring!$A$1:$G$6,6,0)))))</f>
        <v/>
      </c>
      <c r="AN67"/>
      <c r="AO67"/>
    </row>
    <row r="68" spans="1:41" ht="27" customHeight="1" x14ac:dyDescent="0.25">
      <c r="A68" s="36">
        <f t="shared" si="48"/>
        <v>6</v>
      </c>
      <c r="B68" s="34" t="s">
        <v>23</v>
      </c>
      <c r="C68" s="34">
        <v>9</v>
      </c>
      <c r="D68" s="34">
        <v>6</v>
      </c>
      <c r="E68" s="34" t="str">
        <f>IFERROR(VLOOKUP(C68,Teams!$A$2:$B$21,2,0),"")</f>
        <v>Liverpool</v>
      </c>
      <c r="F68" s="34" t="str">
        <f>IFERROR(VLOOKUP(D68,Teams!$A$2:$B$21,2,0),"")</f>
        <v>Everton</v>
      </c>
      <c r="G68" s="34" t="str">
        <f t="shared" si="54"/>
        <v>Liverpool v Everton</v>
      </c>
      <c r="H68" s="34"/>
      <c r="I68" s="34"/>
      <c r="J68" s="34"/>
      <c r="K68" s="34"/>
      <c r="L68" s="34">
        <v>0</v>
      </c>
      <c r="M68" s="34" t="str">
        <f>IF(L68=0,"",IF(U68="","",(HLOOKUP(L68,PointsScoring!$A$10:$D$11,2,0))))</f>
        <v/>
      </c>
      <c r="N68" s="35">
        <f>PointsScoring!$C$2</f>
        <v>42034</v>
      </c>
      <c r="O68" s="35">
        <f t="shared" si="55"/>
        <v>42034</v>
      </c>
      <c r="P68" s="35">
        <v>42035</v>
      </c>
      <c r="Q68" s="36">
        <v>0</v>
      </c>
      <c r="R68" s="37">
        <f t="shared" si="56"/>
        <v>0.58333333333333337</v>
      </c>
      <c r="S68" s="37">
        <v>0.625</v>
      </c>
      <c r="T68" s="37">
        <f t="shared" si="57"/>
        <v>0.66666666666666663</v>
      </c>
      <c r="U68" s="35" t="str">
        <f t="shared" ca="1" si="49"/>
        <v/>
      </c>
      <c r="V68" s="47" t="str">
        <f t="shared" ca="1" si="50"/>
        <v/>
      </c>
      <c r="W68" s="37" t="str">
        <f t="shared" ca="1" si="51"/>
        <v/>
      </c>
      <c r="X68" s="37"/>
      <c r="Y68" s="35"/>
      <c r="Z68" s="47"/>
      <c r="AA68" s="37"/>
      <c r="AG68" s="34"/>
      <c r="AH68" s="34"/>
      <c r="AI68" s="34" t="str">
        <f>IF(AG68="","",IF(AG68&gt;AH68,PointsScoring!$A$11,IF(AG68=AH68,PointsScoring!$B$11,IF(AG68&lt;AH68,PointsScoring!$C$12:$D$12))))</f>
        <v/>
      </c>
      <c r="AJ68" s="34" t="str">
        <f t="shared" si="52"/>
        <v/>
      </c>
      <c r="AK68" s="34" t="str">
        <f t="shared" si="53"/>
        <v/>
      </c>
      <c r="AL68" s="34" t="str">
        <f>IF(OR(Z68="",AI68=""),"",IF(AK68="Right",VLOOKUP(Z68,PointsScoring!$A$2:$G$6,4,0),((VLOOKUP(Z68,PointsScoring!$A$1:$G$6,5,0))+(VLOOKUP(Z68,PointsScoring!$A$1:$G$6,6,0)))))</f>
        <v/>
      </c>
      <c r="AN68"/>
      <c r="AO68"/>
    </row>
    <row r="69" spans="1:41" ht="27" customHeight="1" x14ac:dyDescent="0.25">
      <c r="A69" s="36">
        <f t="shared" si="48"/>
        <v>6</v>
      </c>
      <c r="B69" s="34" t="s">
        <v>25</v>
      </c>
      <c r="C69" s="34">
        <v>11</v>
      </c>
      <c r="D69" s="34">
        <v>20</v>
      </c>
      <c r="E69" s="34" t="str">
        <f>IFERROR(VLOOKUP(C69,Teams!$A$2:$B$21,2,0),"")</f>
        <v>Manchester United</v>
      </c>
      <c r="F69" s="34" t="str">
        <f>IFERROR(VLOOKUP(D69,Teams!$A$2:$B$21,2,0),"")</f>
        <v>West Ham United</v>
      </c>
      <c r="G69" s="34" t="str">
        <f t="shared" si="54"/>
        <v>Manchester United v West Ham United</v>
      </c>
      <c r="H69" s="34"/>
      <c r="I69" s="34"/>
      <c r="J69" s="34"/>
      <c r="K69" s="34"/>
      <c r="L69" s="34">
        <v>0</v>
      </c>
      <c r="M69" s="34" t="str">
        <f>IF(L69=0,"",IF(U69="","",(HLOOKUP(L69,PointsScoring!$A$10:$D$11,2,0))))</f>
        <v/>
      </c>
      <c r="N69" s="35">
        <f>PointsScoring!$C$2</f>
        <v>42034</v>
      </c>
      <c r="O69" s="35">
        <f t="shared" si="55"/>
        <v>42034</v>
      </c>
      <c r="P69" s="35">
        <v>42035</v>
      </c>
      <c r="Q69" s="36">
        <v>0</v>
      </c>
      <c r="R69" s="37">
        <f t="shared" si="56"/>
        <v>0.58333333333333337</v>
      </c>
      <c r="S69" s="37">
        <v>0.625</v>
      </c>
      <c r="T69" s="37">
        <f t="shared" si="57"/>
        <v>0.66666666666666663</v>
      </c>
      <c r="U69" s="35" t="str">
        <f t="shared" ca="1" si="49"/>
        <v/>
      </c>
      <c r="V69" s="47" t="str">
        <f t="shared" ca="1" si="50"/>
        <v/>
      </c>
      <c r="W69" s="37" t="str">
        <f t="shared" ca="1" si="51"/>
        <v/>
      </c>
      <c r="X69" s="37"/>
      <c r="Y69" s="35"/>
      <c r="Z69" s="47"/>
      <c r="AA69" s="37"/>
      <c r="AG69" s="34"/>
      <c r="AH69" s="34"/>
      <c r="AI69" s="34" t="str">
        <f>IF(AG69="","",IF(AG69&gt;AH69,PointsScoring!$A$11,IF(AG69=AH69,PointsScoring!$B$11,IF(AG69&lt;AH69,PointsScoring!$C$12:$D$12))))</f>
        <v/>
      </c>
      <c r="AJ69" s="34" t="str">
        <f t="shared" si="52"/>
        <v/>
      </c>
      <c r="AK69" s="34" t="str">
        <f t="shared" si="53"/>
        <v/>
      </c>
      <c r="AL69" s="34" t="str">
        <f>IF(OR(Z69="",AI69=""),"",IF(AK69="Right",VLOOKUP(Z69,PointsScoring!$A$2:$G$6,4,0),((VLOOKUP(Z69,PointsScoring!$A$1:$G$6,5,0))+(VLOOKUP(Z69,PointsScoring!$A$1:$G$6,6,0)))))</f>
        <v/>
      </c>
      <c r="AN69"/>
      <c r="AO69"/>
    </row>
    <row r="70" spans="1:41" ht="27" customHeight="1" x14ac:dyDescent="0.25">
      <c r="A70" s="36">
        <f t="shared" si="48"/>
        <v>6</v>
      </c>
      <c r="B70" s="34" t="s">
        <v>26</v>
      </c>
      <c r="C70" s="34">
        <v>14</v>
      </c>
      <c r="D70" s="34">
        <v>13</v>
      </c>
      <c r="E70" s="34" t="str">
        <f>IFERROR(VLOOKUP(C70,Teams!$A$2:$B$21,2,0),"")</f>
        <v>Southampton</v>
      </c>
      <c r="F70" s="34" t="str">
        <f>IFERROR(VLOOKUP(D70,Teams!$A$2:$B$21,2,0),"")</f>
        <v>Queens Park Rangers</v>
      </c>
      <c r="G70" s="34" t="str">
        <f t="shared" si="54"/>
        <v>Southampton v Queens Park Rangers</v>
      </c>
      <c r="H70" s="34"/>
      <c r="I70" s="34"/>
      <c r="J70" s="34"/>
      <c r="K70" s="34"/>
      <c r="L70" s="34">
        <v>0</v>
      </c>
      <c r="M70" s="34" t="str">
        <f>IF(L70=0,"",IF(U70="","",(HLOOKUP(L70,PointsScoring!$A$10:$D$11,2,0))))</f>
        <v/>
      </c>
      <c r="N70" s="35">
        <f>PointsScoring!$C$2</f>
        <v>42034</v>
      </c>
      <c r="O70" s="35">
        <f t="shared" si="55"/>
        <v>42034</v>
      </c>
      <c r="P70" s="35">
        <v>42035</v>
      </c>
      <c r="Q70" s="36">
        <v>0</v>
      </c>
      <c r="R70" s="37">
        <f t="shared" si="56"/>
        <v>0.58333333333333337</v>
      </c>
      <c r="S70" s="37">
        <v>0.625</v>
      </c>
      <c r="T70" s="37">
        <f t="shared" si="57"/>
        <v>0.66666666666666663</v>
      </c>
      <c r="U70" s="35" t="str">
        <f t="shared" ca="1" si="49"/>
        <v/>
      </c>
      <c r="V70" s="47" t="str">
        <f t="shared" ca="1" si="50"/>
        <v/>
      </c>
      <c r="W70" s="37" t="str">
        <f t="shared" ca="1" si="51"/>
        <v/>
      </c>
      <c r="X70" s="37"/>
      <c r="Y70" s="35"/>
      <c r="Z70" s="47"/>
      <c r="AA70" s="37"/>
      <c r="AG70" s="34"/>
      <c r="AH70" s="34"/>
      <c r="AI70" s="34" t="str">
        <f>IF(AG70="","",IF(AG70&gt;AH70,PointsScoring!$A$11,IF(AG70=AH70,PointsScoring!$B$11,IF(AG70&lt;AH70,PointsScoring!$C$12:$D$12))))</f>
        <v/>
      </c>
      <c r="AJ70" s="34" t="str">
        <f t="shared" si="52"/>
        <v/>
      </c>
      <c r="AK70" s="34" t="str">
        <f t="shared" si="53"/>
        <v/>
      </c>
      <c r="AL70" s="34" t="str">
        <f>IF(OR(Z70="",AI70=""),"",IF(AK70="Right",VLOOKUP(Z70,PointsScoring!$A$2:$G$6,4,0),((VLOOKUP(Z70,PointsScoring!$A$1:$G$6,5,0))+(VLOOKUP(Z70,PointsScoring!$A$1:$G$6,6,0)))))</f>
        <v/>
      </c>
      <c r="AN70"/>
      <c r="AO70"/>
    </row>
    <row r="71" spans="1:41" ht="27" customHeight="1" x14ac:dyDescent="0.25">
      <c r="A71" s="36">
        <f t="shared" si="48"/>
        <v>6</v>
      </c>
      <c r="B71" s="34" t="s">
        <v>27</v>
      </c>
      <c r="C71" s="34">
        <v>15</v>
      </c>
      <c r="D71" s="34">
        <v>12</v>
      </c>
      <c r="E71" s="34" t="str">
        <f>IFERROR(VLOOKUP(C71,Teams!$A$2:$B$21,2,0),"")</f>
        <v>Stoke City</v>
      </c>
      <c r="F71" s="34" t="str">
        <f>IFERROR(VLOOKUP(D71,Teams!$A$2:$B$21,2,0),"")</f>
        <v>Newcastle United</v>
      </c>
      <c r="G71" s="34" t="str">
        <f t="shared" si="54"/>
        <v>Stoke City v Newcastle United</v>
      </c>
      <c r="H71" s="34"/>
      <c r="I71" s="34"/>
      <c r="J71" s="34"/>
      <c r="K71" s="34"/>
      <c r="L71" s="34">
        <v>0</v>
      </c>
      <c r="M71" s="34" t="str">
        <f>IF(L71=0,"",IF(U71="","",(HLOOKUP(L71,PointsScoring!$A$10:$D$11,2,0))))</f>
        <v/>
      </c>
      <c r="N71" s="35">
        <f>PointsScoring!$C$2</f>
        <v>42034</v>
      </c>
      <c r="O71" s="35">
        <f t="shared" si="55"/>
        <v>42034</v>
      </c>
      <c r="P71" s="35">
        <v>42035</v>
      </c>
      <c r="Q71" s="36">
        <v>0</v>
      </c>
      <c r="R71" s="37">
        <f t="shared" si="56"/>
        <v>0.58333333333333337</v>
      </c>
      <c r="S71" s="37">
        <v>0.625</v>
      </c>
      <c r="T71" s="37">
        <f>S71+(60/1440)</f>
        <v>0.66666666666666663</v>
      </c>
      <c r="U71" s="35" t="str">
        <f t="shared" ca="1" si="49"/>
        <v/>
      </c>
      <c r="V71" s="47" t="str">
        <f t="shared" ca="1" si="50"/>
        <v/>
      </c>
      <c r="W71" s="37" t="str">
        <f t="shared" ca="1" si="51"/>
        <v/>
      </c>
      <c r="X71" s="37"/>
      <c r="Y71" s="35"/>
      <c r="Z71" s="47"/>
      <c r="AA71" s="37"/>
      <c r="AG71" s="34"/>
      <c r="AH71" s="34"/>
      <c r="AI71" s="34" t="str">
        <f>IF(AG71="","",IF(AG71&gt;AH71,PointsScoring!$A$11,IF(AG71=AH71,PointsScoring!$B$11,IF(AG71&lt;AH71,PointsScoring!$C$12:$D$12))))</f>
        <v/>
      </c>
      <c r="AJ71" s="34" t="str">
        <f t="shared" si="52"/>
        <v/>
      </c>
      <c r="AK71" s="34" t="str">
        <f t="shared" si="53"/>
        <v/>
      </c>
      <c r="AL71" s="34" t="str">
        <f>IF(OR(Z71="",AI71=""),"",IF(AK71="Right",VLOOKUP(Z71,PointsScoring!$A$2:$G$6,4,0),((VLOOKUP(Z71,PointsScoring!$A$1:$G$6,5,0))+(VLOOKUP(Z71,PointsScoring!$A$1:$G$6,6,0)))))</f>
        <v/>
      </c>
      <c r="AN71"/>
      <c r="AO71"/>
    </row>
    <row r="72" spans="1:41" ht="27" customHeight="1" x14ac:dyDescent="0.25">
      <c r="A72" s="36">
        <f t="shared" si="48"/>
        <v>6</v>
      </c>
      <c r="B72" s="34" t="s">
        <v>31</v>
      </c>
      <c r="C72" s="34">
        <v>16</v>
      </c>
      <c r="D72" s="34">
        <v>17</v>
      </c>
      <c r="E72" s="34" t="str">
        <f>IFERROR(VLOOKUP(C72,Teams!$A$2:$B$21,2,0),"")</f>
        <v>Sunderland</v>
      </c>
      <c r="F72" s="34" t="str">
        <f>IFERROR(VLOOKUP(D72,Teams!$A$2:$B$21,2,0),"")</f>
        <v>Swansea City</v>
      </c>
      <c r="G72" s="34" t="str">
        <f t="shared" si="54"/>
        <v>Sunderland v Swansea City</v>
      </c>
      <c r="H72" s="34"/>
      <c r="I72" s="34"/>
      <c r="J72" s="34"/>
      <c r="K72" s="34"/>
      <c r="L72" s="34">
        <v>0</v>
      </c>
      <c r="M72" s="34" t="str">
        <f>IF(L72=0,"",IF(U72="","",(HLOOKUP(L72,PointsScoring!$A$10:$D$11,2,0))))</f>
        <v/>
      </c>
      <c r="N72" s="35">
        <f>PointsScoring!$C$2</f>
        <v>42034</v>
      </c>
      <c r="O72" s="35">
        <f t="shared" si="55"/>
        <v>42035</v>
      </c>
      <c r="P72" s="35">
        <v>42036</v>
      </c>
      <c r="Q72" s="36">
        <v>0</v>
      </c>
      <c r="R72" s="37">
        <f t="shared" si="56"/>
        <v>0.58333333333333337</v>
      </c>
      <c r="S72" s="37">
        <v>0.625</v>
      </c>
      <c r="T72" s="37">
        <f t="shared" si="57"/>
        <v>0.66666666666666663</v>
      </c>
      <c r="U72" s="35" t="str">
        <f t="shared" ca="1" si="49"/>
        <v/>
      </c>
      <c r="V72" s="47" t="str">
        <f t="shared" ca="1" si="50"/>
        <v/>
      </c>
      <c r="W72" s="37" t="str">
        <f t="shared" ca="1" si="51"/>
        <v/>
      </c>
      <c r="X72" s="37"/>
      <c r="Y72" s="35"/>
      <c r="Z72" s="47"/>
      <c r="AA72" s="37"/>
      <c r="AG72" s="34"/>
      <c r="AH72" s="34"/>
      <c r="AI72" s="34" t="str">
        <f>IF(AG72="","",IF(AG72&gt;AH72,PointsScoring!$A$11,IF(AG72=AH72,PointsScoring!$B$11,IF(AG72&lt;AH72,PointsScoring!$C$12:$D$12))))</f>
        <v/>
      </c>
      <c r="AJ72" s="34" t="str">
        <f t="shared" si="52"/>
        <v/>
      </c>
      <c r="AK72" s="34" t="str">
        <f t="shared" si="53"/>
        <v/>
      </c>
      <c r="AL72" s="34" t="str">
        <f>IF(OR(Z72="",AI72=""),"",IF(AK72="Right",VLOOKUP(Z72,PointsScoring!$A$2:$G$6,4,0),((VLOOKUP(Z72,PointsScoring!$A$1:$G$6,5,0))+(VLOOKUP(Z72,PointsScoring!$A$1:$G$6,6,0)))))</f>
        <v/>
      </c>
      <c r="AN72"/>
      <c r="AO72"/>
    </row>
    <row r="73" spans="1:41" ht="27" customHeight="1" x14ac:dyDescent="0.25">
      <c r="A73" s="36">
        <f t="shared" si="48"/>
        <v>6</v>
      </c>
      <c r="B73" s="34" t="s">
        <v>32</v>
      </c>
      <c r="C73" s="34">
        <v>19</v>
      </c>
      <c r="D73" s="34">
        <v>3</v>
      </c>
      <c r="E73" s="34" t="str">
        <f>IFERROR(VLOOKUP(C73,Teams!$A$2:$B$21,2,0),"")</f>
        <v>West Bromwich Albion</v>
      </c>
      <c r="F73" s="34" t="str">
        <f>IFERROR(VLOOKUP(D73,Teams!$A$2:$B$21,2,0),"")</f>
        <v>Burnley</v>
      </c>
      <c r="G73" s="34" t="str">
        <f t="shared" si="54"/>
        <v>West Bromwich Albion v Burnley</v>
      </c>
      <c r="H73" s="34"/>
      <c r="I73" s="34"/>
      <c r="J73" s="34"/>
      <c r="K73" s="34"/>
      <c r="L73" s="34">
        <v>0</v>
      </c>
      <c r="M73" s="34" t="str">
        <f>IF(L73=0,"",IF(U73="","",(HLOOKUP(L73,PointsScoring!$A$10:$D$11,2,0))))</f>
        <v/>
      </c>
      <c r="N73" s="35">
        <f>PointsScoring!$C$2</f>
        <v>42034</v>
      </c>
      <c r="O73" s="35">
        <f t="shared" si="55"/>
        <v>42035</v>
      </c>
      <c r="P73" s="35">
        <v>42036</v>
      </c>
      <c r="Q73" s="36">
        <v>0</v>
      </c>
      <c r="R73" s="37">
        <f t="shared" si="56"/>
        <v>0.58333333333333337</v>
      </c>
      <c r="S73" s="37">
        <v>0.625</v>
      </c>
      <c r="T73" s="37">
        <f t="shared" si="57"/>
        <v>0.66666666666666663</v>
      </c>
      <c r="U73" s="35" t="str">
        <f t="shared" ca="1" si="49"/>
        <v/>
      </c>
      <c r="V73" s="47" t="str">
        <f t="shared" ca="1" si="50"/>
        <v/>
      </c>
      <c r="W73" s="37" t="str">
        <f t="shared" ca="1" si="51"/>
        <v/>
      </c>
      <c r="X73" s="37"/>
      <c r="Y73" s="35"/>
      <c r="Z73" s="47"/>
      <c r="AA73" s="37"/>
      <c r="AG73" s="34"/>
      <c r="AH73" s="34"/>
      <c r="AI73" s="34" t="str">
        <f>IF(AG73="","",IF(AG73&gt;AH73,PointsScoring!$A$11,IF(AG73=AH73,PointsScoring!$B$11,IF(AG73&lt;AH73,PointsScoring!$C$12:$D$12))))</f>
        <v/>
      </c>
      <c r="AJ73" s="34" t="str">
        <f t="shared" si="52"/>
        <v/>
      </c>
      <c r="AK73" s="34" t="str">
        <f t="shared" si="53"/>
        <v/>
      </c>
      <c r="AL73" s="34" t="str">
        <f>IF(OR(Z73="",AI73=""),"",IF(AK73="Right",VLOOKUP(Z73,PointsScoring!$A$2:$G$6,4,0),((VLOOKUP(Z73,PointsScoring!$A$1:$G$6,5,0))+(VLOOKUP(Z73,PointsScoring!$A$1:$G$6,6,0)))))</f>
        <v/>
      </c>
      <c r="AN73"/>
      <c r="AO73"/>
    </row>
    <row r="74" spans="1:41" ht="15" customHeight="1" x14ac:dyDescent="0.25">
      <c r="A74" s="17"/>
      <c r="B74" t="s">
        <v>0</v>
      </c>
      <c r="U74"/>
      <c r="V74"/>
      <c r="Y74"/>
      <c r="Z74"/>
      <c r="AL74" s="19">
        <f>SUM(AL64:AL73)</f>
        <v>0</v>
      </c>
      <c r="AN74"/>
      <c r="AO74"/>
    </row>
    <row r="75" spans="1:41" ht="15" customHeight="1" x14ac:dyDescent="0.25">
      <c r="A75" s="17"/>
      <c r="U75"/>
      <c r="V75"/>
      <c r="Y75"/>
      <c r="Z75"/>
      <c r="AL75" s="19"/>
      <c r="AN75"/>
      <c r="AO75"/>
    </row>
    <row r="76" spans="1:41" ht="27" customHeight="1" x14ac:dyDescent="0.25">
      <c r="A76" s="11">
        <f t="shared" ref="A76:A85" si="58">A64+1</f>
        <v>7</v>
      </c>
      <c r="B76" s="9" t="s">
        <v>17</v>
      </c>
      <c r="C76" s="9">
        <v>2</v>
      </c>
      <c r="D76" s="9">
        <v>10</v>
      </c>
      <c r="E76" s="9" t="str">
        <f>IFERROR(VLOOKUP(C76,Teams!$A$2:$B$21,2,0),"")</f>
        <v>Aston Villa</v>
      </c>
      <c r="F76" s="9" t="str">
        <f>IFERROR(VLOOKUP(D76,Teams!$A$2:$B$21,2,0),"")</f>
        <v>Manchester City</v>
      </c>
      <c r="G76" s="9" t="str">
        <f>IF(C76="","",E76&amp;" v "&amp;F76)</f>
        <v>Aston Villa v Manchester City</v>
      </c>
      <c r="H76" s="9"/>
      <c r="I76" s="9"/>
      <c r="J76" s="9"/>
      <c r="K76" s="9"/>
      <c r="L76" s="9">
        <v>0</v>
      </c>
      <c r="M76" s="9" t="str">
        <f>IF(L76=0,"",IF(U76="","",(HLOOKUP(L76,PointsScoring!$A$10:$D$11,2,0))))</f>
        <v/>
      </c>
      <c r="N76" s="10">
        <f>PointsScoring!$C$2</f>
        <v>42034</v>
      </c>
      <c r="O76" s="10">
        <f>P76-1</f>
        <v>42034</v>
      </c>
      <c r="P76" s="10">
        <v>42035</v>
      </c>
      <c r="Q76" s="11">
        <v>0</v>
      </c>
      <c r="R76" s="12">
        <f>S76-(60/1440)</f>
        <v>0.58333333333333337</v>
      </c>
      <c r="S76" s="12">
        <v>0.625</v>
      </c>
      <c r="T76" s="12">
        <f>S76+(60/1440)</f>
        <v>0.66666666666666663</v>
      </c>
      <c r="U76" s="10" t="str">
        <f t="shared" ref="U76:U85" ca="1" si="59">IF(L76&gt;0,IF(P76&lt;TODAY(),"Fixture Completed",IF(L76&gt;0,TODAY(),"")),"")</f>
        <v/>
      </c>
      <c r="V76" s="13" t="str">
        <f t="shared" ref="V76:V85" ca="1" si="60">IF(U76="","",IF(W76="Fixture Completed","Fixture Completed",(IF(U76&lt;=N76,$N$1,IF(AND(U76&gt;=(N76+1),U76&lt;=O76),$O$1,IF(AND(U76=P76,W76&lt;R76),$Q$1,IF(AND(U76=P76,W76&gt;Q76,W76&lt;S76,W76&gt;R76),$R$1,IF(AND(P76=U76,W76&lt;T76,W76&gt;S76),"During Fixture","Predicitions Locked"))))))))</f>
        <v/>
      </c>
      <c r="W76" s="12" t="str">
        <f t="shared" ref="W76:W85" ca="1" si="61">IF(L76=0,"",(IF(U76="Fixture Completed","Fixture Completed",IF(U76=O76,"",(IF((IF(OR(U76="",U76&lt;P76),"",IF(P76=TODAY(),(NOW()-TODAY()),""))&gt;T76),"",IF(OR(U76="",U76&lt;P76),"",IF(P76=TODAY(),(NOW()-TODAY()),""))))))))</f>
        <v/>
      </c>
      <c r="X76" s="12"/>
      <c r="Y76" s="10"/>
      <c r="Z76" s="13"/>
      <c r="AA76" s="12"/>
      <c r="AG76" s="9"/>
      <c r="AH76" s="9"/>
      <c r="AI76" s="9" t="str">
        <f>IF(AG76="","",IF(AG76&gt;AH76,PointsScoring!$A$11,IF(AG76=AH76,PointsScoring!$B$11,IF(AG76&lt;AH76,PointsScoring!$C$12:$D$12))))</f>
        <v/>
      </c>
      <c r="AJ76" s="9" t="str">
        <f t="shared" ref="AJ76:AJ85" si="62">IFERROR((IF(AI76="HW",E76,IF(AI76="D","",IF(AI76="AW",F76,"")))),"")</f>
        <v/>
      </c>
      <c r="AK76" s="9" t="str">
        <f t="shared" ref="AK76:AK85" si="63">IF(AI76="","",(IF(X76=AI76,"Right","Wrong")))</f>
        <v/>
      </c>
      <c r="AL76" s="9" t="str">
        <f>IF(OR(Z76="",AI76=""),"",IF(AK76="Right",VLOOKUP(Z76,PointsScoring!$A$2:$G$6,4,0),((VLOOKUP(Z76,PointsScoring!$A$1:$G$6,5,0))+(VLOOKUP(Z76,PointsScoring!$A$1:$G$6,6,0)))))</f>
        <v/>
      </c>
      <c r="AN76"/>
      <c r="AO76"/>
    </row>
    <row r="77" spans="1:41" ht="27" customHeight="1" x14ac:dyDescent="0.25">
      <c r="A77" s="11">
        <f t="shared" si="58"/>
        <v>7</v>
      </c>
      <c r="B77" s="9" t="s">
        <v>19</v>
      </c>
      <c r="C77" s="9">
        <v>4</v>
      </c>
      <c r="D77" s="9">
        <v>1</v>
      </c>
      <c r="E77" s="9" t="str">
        <f>IFERROR(VLOOKUP(C77,Teams!$A$2:$B$21,2,0),"")</f>
        <v>Chelsea</v>
      </c>
      <c r="F77" s="9" t="str">
        <f>IFERROR(VLOOKUP(D77,Teams!$A$2:$B$21,2,0),"")</f>
        <v>Arsenal</v>
      </c>
      <c r="G77" s="9" t="str">
        <f t="shared" ref="G77:G85" si="64">IF(C77="","",E77&amp;" v "&amp;F77)</f>
        <v>Chelsea v Arsenal</v>
      </c>
      <c r="H77" s="9"/>
      <c r="I77" s="9"/>
      <c r="J77" s="9"/>
      <c r="K77" s="9"/>
      <c r="L77" s="9">
        <v>0</v>
      </c>
      <c r="M77" s="9" t="str">
        <f>IF(L77=0,"",IF(U77="","",(HLOOKUP(L77,PointsScoring!$A$10:$D$11,2,0))))</f>
        <v/>
      </c>
      <c r="N77" s="10">
        <f>PointsScoring!$C$2</f>
        <v>42034</v>
      </c>
      <c r="O77" s="10">
        <f t="shared" ref="O77:O85" si="65">P77-1</f>
        <v>42034</v>
      </c>
      <c r="P77" s="10">
        <v>42035</v>
      </c>
      <c r="Q77" s="11">
        <v>0</v>
      </c>
      <c r="R77" s="12">
        <f t="shared" ref="R77:R85" si="66">S77-(60/1440)</f>
        <v>0.58333333333333337</v>
      </c>
      <c r="S77" s="12">
        <v>0.625</v>
      </c>
      <c r="T77" s="12">
        <f t="shared" ref="T77:T85" si="67">S77+(60/1440)</f>
        <v>0.66666666666666663</v>
      </c>
      <c r="U77" s="10" t="str">
        <f t="shared" ca="1" si="59"/>
        <v/>
      </c>
      <c r="V77" s="13" t="str">
        <f t="shared" ca="1" si="60"/>
        <v/>
      </c>
      <c r="W77" s="12" t="str">
        <f t="shared" ca="1" si="61"/>
        <v/>
      </c>
      <c r="X77" s="12"/>
      <c r="Y77" s="10"/>
      <c r="Z77" s="13"/>
      <c r="AA77" s="12"/>
      <c r="AG77" s="9"/>
      <c r="AH77" s="9"/>
      <c r="AI77" s="9" t="str">
        <f>IF(AG77="","",IF(AG77&gt;AH77,PointsScoring!$A$11,IF(AG77=AH77,PointsScoring!$B$11,IF(AG77&lt;AH77,PointsScoring!$C$12:$D$12))))</f>
        <v/>
      </c>
      <c r="AJ77" s="9" t="str">
        <f t="shared" si="62"/>
        <v/>
      </c>
      <c r="AK77" s="9" t="str">
        <f t="shared" si="63"/>
        <v/>
      </c>
      <c r="AL77" s="9" t="str">
        <f>IF(OR(Z77="",AI77=""),"",IF(AK77="Right",VLOOKUP(Z77,PointsScoring!$A$2:$G$6,4,0),((VLOOKUP(Z77,PointsScoring!$A$1:$G$6,5,0))+(VLOOKUP(Z77,PointsScoring!$A$1:$G$6,6,0)))))</f>
        <v/>
      </c>
      <c r="AN77"/>
      <c r="AO77"/>
    </row>
    <row r="78" spans="1:41" ht="27" customHeight="1" x14ac:dyDescent="0.25">
      <c r="A78" s="11">
        <f t="shared" si="58"/>
        <v>7</v>
      </c>
      <c r="B78" s="9" t="s">
        <v>21</v>
      </c>
      <c r="C78" s="9">
        <v>7</v>
      </c>
      <c r="D78" s="9">
        <v>5</v>
      </c>
      <c r="E78" s="9" t="str">
        <f>IFERROR(VLOOKUP(C78,Teams!$A$2:$B$21,2,0),"")</f>
        <v>Hull City</v>
      </c>
      <c r="F78" s="9" t="str">
        <f>IFERROR(VLOOKUP(D78,Teams!$A$2:$B$21,2,0),"")</f>
        <v>Crystal Palace</v>
      </c>
      <c r="G78" s="9" t="str">
        <f t="shared" si="64"/>
        <v>Hull City v Crystal Palace</v>
      </c>
      <c r="H78" s="9"/>
      <c r="I78" s="9"/>
      <c r="J78" s="9"/>
      <c r="K78" s="9"/>
      <c r="L78" s="9">
        <v>0</v>
      </c>
      <c r="M78" s="9" t="str">
        <f>IF(L78=0,"",IF(U78="","",(HLOOKUP(L78,PointsScoring!$A$10:$D$11,2,0))))</f>
        <v/>
      </c>
      <c r="N78" s="10">
        <f>PointsScoring!$C$2</f>
        <v>42034</v>
      </c>
      <c r="O78" s="10">
        <f t="shared" si="65"/>
        <v>42034</v>
      </c>
      <c r="P78" s="10">
        <v>42035</v>
      </c>
      <c r="Q78" s="11">
        <v>0</v>
      </c>
      <c r="R78" s="12">
        <f t="shared" si="66"/>
        <v>0.58333333333333337</v>
      </c>
      <c r="S78" s="12">
        <v>0.625</v>
      </c>
      <c r="T78" s="12">
        <f t="shared" si="67"/>
        <v>0.66666666666666663</v>
      </c>
      <c r="U78" s="10" t="str">
        <f t="shared" ca="1" si="59"/>
        <v/>
      </c>
      <c r="V78" s="13" t="str">
        <f t="shared" ca="1" si="60"/>
        <v/>
      </c>
      <c r="W78" s="12" t="str">
        <f t="shared" ca="1" si="61"/>
        <v/>
      </c>
      <c r="X78" s="12"/>
      <c r="Y78" s="10"/>
      <c r="Z78" s="13"/>
      <c r="AA78" s="12"/>
      <c r="AG78" s="9"/>
      <c r="AH78" s="9"/>
      <c r="AI78" s="9" t="str">
        <f>IF(AG78="","",IF(AG78&gt;AH78,PointsScoring!$A$11,IF(AG78=AH78,PointsScoring!$B$11,IF(AG78&lt;AH78,PointsScoring!$C$12:$D$12))))</f>
        <v/>
      </c>
      <c r="AJ78" s="9" t="str">
        <f t="shared" si="62"/>
        <v/>
      </c>
      <c r="AK78" s="9" t="str">
        <f t="shared" si="63"/>
        <v/>
      </c>
      <c r="AL78" s="9" t="str">
        <f>IF(OR(Z78="",AI78=""),"",IF(AK78="Right",VLOOKUP(Z78,PointsScoring!$A$2:$G$6,4,0),((VLOOKUP(Z78,PointsScoring!$A$1:$G$6,5,0))+(VLOOKUP(Z78,PointsScoring!$A$1:$G$6,6,0)))))</f>
        <v/>
      </c>
      <c r="AN78"/>
      <c r="AO78"/>
    </row>
    <row r="79" spans="1:41" ht="27" customHeight="1" x14ac:dyDescent="0.25">
      <c r="A79" s="11">
        <f t="shared" si="58"/>
        <v>7</v>
      </c>
      <c r="B79" s="9" t="s">
        <v>22</v>
      </c>
      <c r="C79" s="9">
        <v>8</v>
      </c>
      <c r="D79" s="9">
        <v>3</v>
      </c>
      <c r="E79" s="9" t="str">
        <f>IFERROR(VLOOKUP(C79,Teams!$A$2:$B$21,2,0),"")</f>
        <v>Leicester City</v>
      </c>
      <c r="F79" s="9" t="str">
        <f>IFERROR(VLOOKUP(D79,Teams!$A$2:$B$21,2,0),"")</f>
        <v>Burnley</v>
      </c>
      <c r="G79" s="9" t="str">
        <f t="shared" si="64"/>
        <v>Leicester City v Burnley</v>
      </c>
      <c r="H79" s="9"/>
      <c r="I79" s="9"/>
      <c r="J79" s="9"/>
      <c r="K79" s="9"/>
      <c r="L79" s="9">
        <v>0</v>
      </c>
      <c r="M79" s="9" t="str">
        <f>IF(L79=0,"",IF(U79="","",(HLOOKUP(L79,PointsScoring!$A$10:$D$11,2,0))))</f>
        <v/>
      </c>
      <c r="N79" s="10">
        <f>PointsScoring!$C$2</f>
        <v>42034</v>
      </c>
      <c r="O79" s="10">
        <f t="shared" si="65"/>
        <v>42034</v>
      </c>
      <c r="P79" s="10">
        <v>42035</v>
      </c>
      <c r="Q79" s="11">
        <v>0</v>
      </c>
      <c r="R79" s="12">
        <f t="shared" si="66"/>
        <v>0.58333333333333337</v>
      </c>
      <c r="S79" s="12">
        <v>0.625</v>
      </c>
      <c r="T79" s="12">
        <f t="shared" si="67"/>
        <v>0.66666666666666663</v>
      </c>
      <c r="U79" s="10" t="str">
        <f t="shared" ca="1" si="59"/>
        <v/>
      </c>
      <c r="V79" s="13" t="str">
        <f t="shared" ca="1" si="60"/>
        <v/>
      </c>
      <c r="W79" s="12" t="str">
        <f t="shared" ca="1" si="61"/>
        <v/>
      </c>
      <c r="X79" s="12"/>
      <c r="Y79" s="10"/>
      <c r="Z79" s="13"/>
      <c r="AA79" s="12"/>
      <c r="AG79" s="9"/>
      <c r="AH79" s="9"/>
      <c r="AI79" s="9" t="str">
        <f>IF(AG79="","",IF(AG79&gt;AH79,PointsScoring!$A$11,IF(AG79=AH79,PointsScoring!$B$11,IF(AG79&lt;AH79,PointsScoring!$C$12:$D$12))))</f>
        <v/>
      </c>
      <c r="AJ79" s="9" t="str">
        <f t="shared" si="62"/>
        <v/>
      </c>
      <c r="AK79" s="9" t="str">
        <f t="shared" si="63"/>
        <v/>
      </c>
      <c r="AL79" s="9" t="str">
        <f>IF(OR(Z79="",AI79=""),"",IF(AK79="Right",VLOOKUP(Z79,PointsScoring!$A$2:$G$6,4,0),((VLOOKUP(Z79,PointsScoring!$A$1:$G$6,5,0))+(VLOOKUP(Z79,PointsScoring!$A$1:$G$6,6,0)))))</f>
        <v/>
      </c>
      <c r="AN79"/>
      <c r="AO79"/>
    </row>
    <row r="80" spans="1:41" ht="27" customHeight="1" x14ac:dyDescent="0.25">
      <c r="A80" s="11">
        <f t="shared" si="58"/>
        <v>7</v>
      </c>
      <c r="B80" s="9" t="s">
        <v>23</v>
      </c>
      <c r="C80" s="9">
        <v>9</v>
      </c>
      <c r="D80" s="9">
        <v>19</v>
      </c>
      <c r="E80" s="9" t="str">
        <f>IFERROR(VLOOKUP(C80,Teams!$A$2:$B$21,2,0),"")</f>
        <v>Liverpool</v>
      </c>
      <c r="F80" s="9" t="str">
        <f>IFERROR(VLOOKUP(D80,Teams!$A$2:$B$21,2,0),"")</f>
        <v>West Bromwich Albion</v>
      </c>
      <c r="G80" s="9" t="str">
        <f t="shared" si="64"/>
        <v>Liverpool v West Bromwich Albion</v>
      </c>
      <c r="H80" s="9"/>
      <c r="I80" s="9"/>
      <c r="J80" s="9"/>
      <c r="K80" s="9"/>
      <c r="L80" s="9">
        <v>0</v>
      </c>
      <c r="M80" s="9" t="str">
        <f>IF(L80=0,"",IF(U80="","",(HLOOKUP(L80,PointsScoring!$A$10:$D$11,2,0))))</f>
        <v/>
      </c>
      <c r="N80" s="10">
        <f>PointsScoring!$C$2</f>
        <v>42034</v>
      </c>
      <c r="O80" s="10">
        <f t="shared" si="65"/>
        <v>42034</v>
      </c>
      <c r="P80" s="10">
        <v>42035</v>
      </c>
      <c r="Q80" s="11">
        <v>0</v>
      </c>
      <c r="R80" s="12">
        <f t="shared" si="66"/>
        <v>0.58333333333333337</v>
      </c>
      <c r="S80" s="12">
        <v>0.625</v>
      </c>
      <c r="T80" s="12">
        <f t="shared" si="67"/>
        <v>0.66666666666666663</v>
      </c>
      <c r="U80" s="10" t="str">
        <f t="shared" ca="1" si="59"/>
        <v/>
      </c>
      <c r="V80" s="13" t="str">
        <f t="shared" ca="1" si="60"/>
        <v/>
      </c>
      <c r="W80" s="12" t="str">
        <f t="shared" ca="1" si="61"/>
        <v/>
      </c>
      <c r="X80" s="12"/>
      <c r="Y80" s="10"/>
      <c r="Z80" s="13"/>
      <c r="AA80" s="12"/>
      <c r="AG80" s="9"/>
      <c r="AH80" s="9"/>
      <c r="AI80" s="9" t="str">
        <f>IF(AG80="","",IF(AG80&gt;AH80,PointsScoring!$A$11,IF(AG80=AH80,PointsScoring!$B$11,IF(AG80&lt;AH80,PointsScoring!$C$12:$D$12))))</f>
        <v/>
      </c>
      <c r="AJ80" s="9" t="str">
        <f t="shared" si="62"/>
        <v/>
      </c>
      <c r="AK80" s="9" t="str">
        <f t="shared" si="63"/>
        <v/>
      </c>
      <c r="AL80" s="9" t="str">
        <f>IF(OR(Z80="",AI80=""),"",IF(AK80="Right",VLOOKUP(Z80,PointsScoring!$A$2:$G$6,4,0),((VLOOKUP(Z80,PointsScoring!$A$1:$G$6,5,0))+(VLOOKUP(Z80,PointsScoring!$A$1:$G$6,6,0)))))</f>
        <v/>
      </c>
      <c r="AN80"/>
      <c r="AO80"/>
    </row>
    <row r="81" spans="1:41" ht="27" customHeight="1" x14ac:dyDescent="0.25">
      <c r="A81" s="11">
        <f t="shared" si="58"/>
        <v>7</v>
      </c>
      <c r="B81" s="9" t="s">
        <v>25</v>
      </c>
      <c r="C81" s="9">
        <v>11</v>
      </c>
      <c r="D81" s="9">
        <v>6</v>
      </c>
      <c r="E81" s="9" t="str">
        <f>IFERROR(VLOOKUP(C81,Teams!$A$2:$B$21,2,0),"")</f>
        <v>Manchester United</v>
      </c>
      <c r="F81" s="9" t="str">
        <f>IFERROR(VLOOKUP(D81,Teams!$A$2:$B$21,2,0),"")</f>
        <v>Everton</v>
      </c>
      <c r="G81" s="9" t="str">
        <f t="shared" si="64"/>
        <v>Manchester United v Everton</v>
      </c>
      <c r="H81" s="9"/>
      <c r="I81" s="9"/>
      <c r="J81" s="9"/>
      <c r="K81" s="9"/>
      <c r="L81" s="9">
        <v>0</v>
      </c>
      <c r="M81" s="9" t="str">
        <f>IF(L81=0,"",IF(U81="","",(HLOOKUP(L81,PointsScoring!$A$10:$D$11,2,0))))</f>
        <v/>
      </c>
      <c r="N81" s="10">
        <f>PointsScoring!$C$2</f>
        <v>42034</v>
      </c>
      <c r="O81" s="10">
        <f t="shared" si="65"/>
        <v>42034</v>
      </c>
      <c r="P81" s="10">
        <v>42035</v>
      </c>
      <c r="Q81" s="11">
        <v>0</v>
      </c>
      <c r="R81" s="12">
        <f t="shared" si="66"/>
        <v>0.58333333333333337</v>
      </c>
      <c r="S81" s="12">
        <v>0.625</v>
      </c>
      <c r="T81" s="12">
        <f t="shared" si="67"/>
        <v>0.66666666666666663</v>
      </c>
      <c r="U81" s="10" t="str">
        <f t="shared" ca="1" si="59"/>
        <v/>
      </c>
      <c r="V81" s="13" t="str">
        <f t="shared" ca="1" si="60"/>
        <v/>
      </c>
      <c r="W81" s="12" t="str">
        <f t="shared" ca="1" si="61"/>
        <v/>
      </c>
      <c r="X81" s="12"/>
      <c r="Y81" s="10"/>
      <c r="Z81" s="13"/>
      <c r="AA81" s="12"/>
      <c r="AG81" s="9"/>
      <c r="AH81" s="9"/>
      <c r="AI81" s="9" t="str">
        <f>IF(AG81="","",IF(AG81&gt;AH81,PointsScoring!$A$11,IF(AG81=AH81,PointsScoring!$B$11,IF(AG81&lt;AH81,PointsScoring!$C$12:$D$12))))</f>
        <v/>
      </c>
      <c r="AJ81" s="9" t="str">
        <f t="shared" si="62"/>
        <v/>
      </c>
      <c r="AK81" s="9" t="str">
        <f t="shared" si="63"/>
        <v/>
      </c>
      <c r="AL81" s="9" t="str">
        <f>IF(OR(Z81="",AI81=""),"",IF(AK81="Right",VLOOKUP(Z81,PointsScoring!$A$2:$G$6,4,0),((VLOOKUP(Z81,PointsScoring!$A$1:$G$6,5,0))+(VLOOKUP(Z81,PointsScoring!$A$1:$G$6,6,0)))))</f>
        <v/>
      </c>
      <c r="AN81"/>
      <c r="AO81"/>
    </row>
    <row r="82" spans="1:41" ht="27" customHeight="1" x14ac:dyDescent="0.25">
      <c r="A82" s="11">
        <f t="shared" si="58"/>
        <v>7</v>
      </c>
      <c r="B82" s="9" t="s">
        <v>26</v>
      </c>
      <c r="C82" s="9">
        <v>16</v>
      </c>
      <c r="D82" s="9">
        <v>15</v>
      </c>
      <c r="E82" s="9" t="str">
        <f>IFERROR(VLOOKUP(C82,Teams!$A$2:$B$21,2,0),"")</f>
        <v>Sunderland</v>
      </c>
      <c r="F82" s="9" t="str">
        <f>IFERROR(VLOOKUP(D82,Teams!$A$2:$B$21,2,0),"")</f>
        <v>Stoke City</v>
      </c>
      <c r="G82" s="9" t="str">
        <f t="shared" si="64"/>
        <v>Sunderland v Stoke City</v>
      </c>
      <c r="H82" s="9"/>
      <c r="I82" s="9"/>
      <c r="J82" s="9"/>
      <c r="K82" s="9"/>
      <c r="L82" s="9">
        <v>0</v>
      </c>
      <c r="M82" s="9" t="str">
        <f>IF(L82=0,"",IF(U82="","",(HLOOKUP(L82,PointsScoring!$A$10:$D$11,2,0))))</f>
        <v/>
      </c>
      <c r="N82" s="10">
        <f>PointsScoring!$C$2</f>
        <v>42034</v>
      </c>
      <c r="O82" s="10">
        <f t="shared" si="65"/>
        <v>42034</v>
      </c>
      <c r="P82" s="10">
        <v>42035</v>
      </c>
      <c r="Q82" s="11">
        <v>0</v>
      </c>
      <c r="R82" s="12">
        <f t="shared" si="66"/>
        <v>0.58333333333333337</v>
      </c>
      <c r="S82" s="12">
        <v>0.625</v>
      </c>
      <c r="T82" s="12">
        <f t="shared" si="67"/>
        <v>0.66666666666666663</v>
      </c>
      <c r="U82" s="10" t="str">
        <f t="shared" ca="1" si="59"/>
        <v/>
      </c>
      <c r="V82" s="13" t="str">
        <f t="shared" ca="1" si="60"/>
        <v/>
      </c>
      <c r="W82" s="12" t="str">
        <f t="shared" ca="1" si="61"/>
        <v/>
      </c>
      <c r="X82" s="12"/>
      <c r="Y82" s="10"/>
      <c r="Z82" s="13"/>
      <c r="AA82" s="12"/>
      <c r="AG82" s="9"/>
      <c r="AH82" s="9"/>
      <c r="AI82" s="9" t="str">
        <f>IF(AG82="","",IF(AG82&gt;AH82,PointsScoring!$A$11,IF(AG82=AH82,PointsScoring!$B$11,IF(AG82&lt;AH82,PointsScoring!$C$12:$D$12))))</f>
        <v/>
      </c>
      <c r="AJ82" s="9" t="str">
        <f t="shared" si="62"/>
        <v/>
      </c>
      <c r="AK82" s="9" t="str">
        <f t="shared" si="63"/>
        <v/>
      </c>
      <c r="AL82" s="9" t="str">
        <f>IF(OR(Z82="",AI82=""),"",IF(AK82="Right",VLOOKUP(Z82,PointsScoring!$A$2:$G$6,4,0),((VLOOKUP(Z82,PointsScoring!$A$1:$G$6,5,0))+(VLOOKUP(Z82,PointsScoring!$A$1:$G$6,6,0)))))</f>
        <v/>
      </c>
      <c r="AN82"/>
      <c r="AO82"/>
    </row>
    <row r="83" spans="1:41" ht="27" customHeight="1" x14ac:dyDescent="0.25">
      <c r="A83" s="11">
        <f t="shared" si="58"/>
        <v>7</v>
      </c>
      <c r="B83" s="9" t="s">
        <v>27</v>
      </c>
      <c r="C83" s="9">
        <v>17</v>
      </c>
      <c r="D83" s="9">
        <v>12</v>
      </c>
      <c r="E83" s="9" t="str">
        <f>IFERROR(VLOOKUP(C83,Teams!$A$2:$B$21,2,0),"")</f>
        <v>Swansea City</v>
      </c>
      <c r="F83" s="9" t="str">
        <f>IFERROR(VLOOKUP(D83,Teams!$A$2:$B$21,2,0),"")</f>
        <v>Newcastle United</v>
      </c>
      <c r="G83" s="9" t="str">
        <f t="shared" si="64"/>
        <v>Swansea City v Newcastle United</v>
      </c>
      <c r="H83" s="9"/>
      <c r="I83" s="9"/>
      <c r="J83" s="9"/>
      <c r="K83" s="9"/>
      <c r="L83" s="9">
        <v>0</v>
      </c>
      <c r="M83" s="9" t="str">
        <f>IF(L83=0,"",IF(U83="","",(HLOOKUP(L83,PointsScoring!$A$10:$D$11,2,0))))</f>
        <v/>
      </c>
      <c r="N83" s="10">
        <f>PointsScoring!$C$2</f>
        <v>42034</v>
      </c>
      <c r="O83" s="10">
        <f t="shared" si="65"/>
        <v>42034</v>
      </c>
      <c r="P83" s="10">
        <v>42035</v>
      </c>
      <c r="Q83" s="11">
        <v>0</v>
      </c>
      <c r="R83" s="12">
        <f t="shared" si="66"/>
        <v>0.58333333333333337</v>
      </c>
      <c r="S83" s="12">
        <v>0.625</v>
      </c>
      <c r="T83" s="12">
        <f>S83+(60/1440)</f>
        <v>0.66666666666666663</v>
      </c>
      <c r="U83" s="10" t="str">
        <f t="shared" ca="1" si="59"/>
        <v/>
      </c>
      <c r="V83" s="13" t="str">
        <f t="shared" ca="1" si="60"/>
        <v/>
      </c>
      <c r="W83" s="12" t="str">
        <f t="shared" ca="1" si="61"/>
        <v/>
      </c>
      <c r="X83" s="12"/>
      <c r="Y83" s="10"/>
      <c r="Z83" s="13"/>
      <c r="AA83" s="12"/>
      <c r="AG83" s="9"/>
      <c r="AH83" s="9"/>
      <c r="AI83" s="9" t="str">
        <f>IF(AG83="","",IF(AG83&gt;AH83,PointsScoring!$A$11,IF(AG83=AH83,PointsScoring!$B$11,IF(AG83&lt;AH83,PointsScoring!$C$12:$D$12))))</f>
        <v/>
      </c>
      <c r="AJ83" s="9" t="str">
        <f t="shared" si="62"/>
        <v/>
      </c>
      <c r="AK83" s="9" t="str">
        <f t="shared" si="63"/>
        <v/>
      </c>
      <c r="AL83" s="9" t="str">
        <f>IF(OR(Z83="",AI83=""),"",IF(AK83="Right",VLOOKUP(Z83,PointsScoring!$A$2:$G$6,4,0),((VLOOKUP(Z83,PointsScoring!$A$1:$G$6,5,0))+(VLOOKUP(Z83,PointsScoring!$A$1:$G$6,6,0)))))</f>
        <v/>
      </c>
      <c r="AN83"/>
      <c r="AO83"/>
    </row>
    <row r="84" spans="1:41" ht="27" customHeight="1" x14ac:dyDescent="0.25">
      <c r="A84" s="11">
        <f t="shared" si="58"/>
        <v>7</v>
      </c>
      <c r="B84" s="9" t="s">
        <v>31</v>
      </c>
      <c r="C84" s="9">
        <v>18</v>
      </c>
      <c r="D84" s="9">
        <v>14</v>
      </c>
      <c r="E84" s="9" t="str">
        <f>IFERROR(VLOOKUP(C84,Teams!$A$2:$B$21,2,0),"")</f>
        <v>Tottenham Hotspur</v>
      </c>
      <c r="F84" s="9" t="str">
        <f>IFERROR(VLOOKUP(D84,Teams!$A$2:$B$21,2,0),"")</f>
        <v>Southampton</v>
      </c>
      <c r="G84" s="9" t="str">
        <f t="shared" si="64"/>
        <v>Tottenham Hotspur v Southampton</v>
      </c>
      <c r="H84" s="9"/>
      <c r="I84" s="9"/>
      <c r="J84" s="9"/>
      <c r="K84" s="9"/>
      <c r="L84" s="9">
        <v>0</v>
      </c>
      <c r="M84" s="9" t="str">
        <f>IF(L84=0,"",IF(U84="","",(HLOOKUP(L84,PointsScoring!$A$10:$D$11,2,0))))</f>
        <v/>
      </c>
      <c r="N84" s="10">
        <f>PointsScoring!$C$2</f>
        <v>42034</v>
      </c>
      <c r="O84" s="10">
        <f t="shared" si="65"/>
        <v>42035</v>
      </c>
      <c r="P84" s="10">
        <v>42036</v>
      </c>
      <c r="Q84" s="11">
        <v>0</v>
      </c>
      <c r="R84" s="12">
        <f t="shared" si="66"/>
        <v>0.58333333333333337</v>
      </c>
      <c r="S84" s="12">
        <v>0.625</v>
      </c>
      <c r="T84" s="12">
        <f t="shared" si="67"/>
        <v>0.66666666666666663</v>
      </c>
      <c r="U84" s="10" t="str">
        <f t="shared" ca="1" si="59"/>
        <v/>
      </c>
      <c r="V84" s="13" t="str">
        <f t="shared" ca="1" si="60"/>
        <v/>
      </c>
      <c r="W84" s="12" t="str">
        <f t="shared" ca="1" si="61"/>
        <v/>
      </c>
      <c r="X84" s="12"/>
      <c r="Y84" s="10"/>
      <c r="Z84" s="13"/>
      <c r="AA84" s="12"/>
      <c r="AG84" s="9"/>
      <c r="AH84" s="9"/>
      <c r="AI84" s="9" t="str">
        <f>IF(AG84="","",IF(AG84&gt;AH84,PointsScoring!$A$11,IF(AG84=AH84,PointsScoring!$B$11,IF(AG84&lt;AH84,PointsScoring!$C$12:$D$12))))</f>
        <v/>
      </c>
      <c r="AJ84" s="9" t="str">
        <f t="shared" si="62"/>
        <v/>
      </c>
      <c r="AK84" s="9" t="str">
        <f t="shared" si="63"/>
        <v/>
      </c>
      <c r="AL84" s="9" t="str">
        <f>IF(OR(Z84="",AI84=""),"",IF(AK84="Right",VLOOKUP(Z84,PointsScoring!$A$2:$G$6,4,0),((VLOOKUP(Z84,PointsScoring!$A$1:$G$6,5,0))+(VLOOKUP(Z84,PointsScoring!$A$1:$G$6,6,0)))))</f>
        <v/>
      </c>
      <c r="AN84"/>
      <c r="AO84"/>
    </row>
    <row r="85" spans="1:41" ht="27" customHeight="1" x14ac:dyDescent="0.25">
      <c r="A85" s="11">
        <f t="shared" si="58"/>
        <v>7</v>
      </c>
      <c r="B85" s="9" t="s">
        <v>32</v>
      </c>
      <c r="C85" s="9">
        <v>20</v>
      </c>
      <c r="D85" s="9">
        <v>13</v>
      </c>
      <c r="E85" s="9" t="str">
        <f>IFERROR(VLOOKUP(C85,Teams!$A$2:$B$21,2,0),"")</f>
        <v>West Ham United</v>
      </c>
      <c r="F85" s="9" t="str">
        <f>IFERROR(VLOOKUP(D85,Teams!$A$2:$B$21,2,0),"")</f>
        <v>Queens Park Rangers</v>
      </c>
      <c r="G85" s="9" t="str">
        <f t="shared" si="64"/>
        <v>West Ham United v Queens Park Rangers</v>
      </c>
      <c r="H85" s="9"/>
      <c r="I85" s="9"/>
      <c r="J85" s="9"/>
      <c r="K85" s="9"/>
      <c r="L85" s="9">
        <v>0</v>
      </c>
      <c r="M85" s="9" t="str">
        <f>IF(L85=0,"",IF(U85="","",(HLOOKUP(L85,PointsScoring!$A$10:$D$11,2,0))))</f>
        <v/>
      </c>
      <c r="N85" s="10">
        <f>PointsScoring!$C$2</f>
        <v>42034</v>
      </c>
      <c r="O85" s="10">
        <f t="shared" si="65"/>
        <v>42035</v>
      </c>
      <c r="P85" s="10">
        <v>42036</v>
      </c>
      <c r="Q85" s="11">
        <v>0</v>
      </c>
      <c r="R85" s="12">
        <f t="shared" si="66"/>
        <v>0.58333333333333337</v>
      </c>
      <c r="S85" s="12">
        <v>0.625</v>
      </c>
      <c r="T85" s="12">
        <f t="shared" si="67"/>
        <v>0.66666666666666663</v>
      </c>
      <c r="U85" s="10" t="str">
        <f t="shared" ca="1" si="59"/>
        <v/>
      </c>
      <c r="V85" s="13" t="str">
        <f t="shared" ca="1" si="60"/>
        <v/>
      </c>
      <c r="W85" s="12" t="str">
        <f t="shared" ca="1" si="61"/>
        <v/>
      </c>
      <c r="X85" s="12"/>
      <c r="Y85" s="10"/>
      <c r="Z85" s="13"/>
      <c r="AA85" s="12"/>
      <c r="AG85" s="9"/>
      <c r="AH85" s="9"/>
      <c r="AI85" s="9" t="str">
        <f>IF(AG85="","",IF(AG85&gt;AH85,PointsScoring!$A$11,IF(AG85=AH85,PointsScoring!$B$11,IF(AG85&lt;AH85,PointsScoring!$C$12:$D$12))))</f>
        <v/>
      </c>
      <c r="AJ85" s="9" t="str">
        <f t="shared" si="62"/>
        <v/>
      </c>
      <c r="AK85" s="9" t="str">
        <f t="shared" si="63"/>
        <v/>
      </c>
      <c r="AL85" s="9" t="str">
        <f>IF(OR(Z85="",AI85=""),"",IF(AK85="Right",VLOOKUP(Z85,PointsScoring!$A$2:$G$6,4,0),((VLOOKUP(Z85,PointsScoring!$A$1:$G$6,5,0))+(VLOOKUP(Z85,PointsScoring!$A$1:$G$6,6,0)))))</f>
        <v/>
      </c>
      <c r="AN85"/>
      <c r="AO85"/>
    </row>
    <row r="86" spans="1:41" ht="15" customHeight="1" x14ac:dyDescent="0.25">
      <c r="A86" s="17"/>
      <c r="B86" t="s">
        <v>0</v>
      </c>
      <c r="U86"/>
      <c r="V86"/>
      <c r="Y86"/>
      <c r="Z86"/>
      <c r="AL86" s="19">
        <f>SUM(AL76:AL85)</f>
        <v>0</v>
      </c>
      <c r="AN86"/>
      <c r="AO86"/>
    </row>
    <row r="87" spans="1:41" ht="15" customHeight="1" x14ac:dyDescent="0.25">
      <c r="A87" s="17"/>
      <c r="U87"/>
      <c r="V87"/>
      <c r="Y87"/>
      <c r="Z87"/>
      <c r="AL87" s="19"/>
      <c r="AN87"/>
      <c r="AO87"/>
    </row>
    <row r="88" spans="1:41" ht="27" customHeight="1" x14ac:dyDescent="0.25">
      <c r="A88" s="31">
        <f t="shared" ref="A88:A97" si="68">A76+1</f>
        <v>8</v>
      </c>
      <c r="B88" s="29" t="s">
        <v>17</v>
      </c>
      <c r="C88" s="29">
        <v>1</v>
      </c>
      <c r="D88" s="29">
        <v>7</v>
      </c>
      <c r="E88" s="29" t="str">
        <f>IFERROR(VLOOKUP(C88,Teams!$A$2:$B$21,2,0),"")</f>
        <v>Arsenal</v>
      </c>
      <c r="F88" s="29" t="str">
        <f>IFERROR(VLOOKUP(D88,Teams!$A$2:$B$21,2,0),"")</f>
        <v>Hull City</v>
      </c>
      <c r="G88" s="29" t="str">
        <f>IF(C88="","",E88&amp;" v "&amp;F88)</f>
        <v>Arsenal v Hull City</v>
      </c>
      <c r="H88" s="29"/>
      <c r="I88" s="29"/>
      <c r="J88" s="29"/>
      <c r="K88" s="29"/>
      <c r="L88" s="29">
        <v>0</v>
      </c>
      <c r="M88" s="29" t="str">
        <f>IF(L88=0,"",IF(U88="","",(HLOOKUP(L88,PointsScoring!$A$10:$D$11,2,0))))</f>
        <v/>
      </c>
      <c r="N88" s="30">
        <f>PointsScoring!$C$2</f>
        <v>42034</v>
      </c>
      <c r="O88" s="30">
        <f>P88-1</f>
        <v>42034</v>
      </c>
      <c r="P88" s="30">
        <v>42035</v>
      </c>
      <c r="Q88" s="31">
        <v>0</v>
      </c>
      <c r="R88" s="32">
        <v>0.58333333333333337</v>
      </c>
      <c r="S88" s="32">
        <v>0.625</v>
      </c>
      <c r="T88" s="32">
        <v>0.66666666666666663</v>
      </c>
      <c r="U88" s="30" t="str">
        <f t="shared" ref="U88:U97" ca="1" si="69">IF(L88&gt;0,IF(P88&lt;TODAY(),"Fixture Completed",IF(L88&gt;0,TODAY(),"")),"")</f>
        <v/>
      </c>
      <c r="V88" s="48" t="str">
        <f t="shared" ref="V88:V97" ca="1" si="70">IF(U88="","",IF(W88="Fixture Completed","Fixture Completed",(IF(U88&lt;=N88,$N$1,IF(AND(U88&gt;=(N88+1),U88&lt;=O88),$O$1,IF(AND(U88=P88,W88&lt;R88),$Q$1,IF(AND(U88=P88,W88&gt;Q88,W88&lt;S88,W88&gt;R88),$R$1,IF(AND(P88=U88,W88&lt;T88,W88&gt;S88),"During Fixture","Predicitions Locked"))))))))</f>
        <v/>
      </c>
      <c r="W88" s="32" t="str">
        <f t="shared" ref="W88:W97" ca="1" si="71">IF(L88=0,"",(IF(U88="Fixture Completed","Fixture Completed",IF(U88=O88,"",(IF((IF(OR(U88="",U88&lt;P88),"",IF(P88=TODAY(),(NOW()-TODAY()),""))&gt;T88),"",IF(OR(U88="",U88&lt;P88),"",IF(P88=TODAY(),(NOW()-TODAY()),""))))))))</f>
        <v/>
      </c>
      <c r="X88" s="32"/>
      <c r="Y88" s="30"/>
      <c r="Z88" s="48"/>
      <c r="AA88" s="32"/>
      <c r="AG88" s="29"/>
      <c r="AH88" s="29"/>
      <c r="AI88" s="29" t="str">
        <f>IF(AG88="","",IF(AG88&gt;AH88,PointsScoring!$A$11,IF(AG88=AH88,PointsScoring!$B$11,IF(AG88&lt;AH88,PointsScoring!$C$12:$D$12))))</f>
        <v/>
      </c>
      <c r="AJ88" s="29" t="str">
        <f t="shared" ref="AJ88:AJ97" si="72">IFERROR((IF(AI88="HW",E88,IF(AI88="D","",IF(AI88="AW",F88,"")))),"")</f>
        <v/>
      </c>
      <c r="AK88" s="29" t="str">
        <f t="shared" ref="AK88:AK97" si="73">IF(AI88="","",(IF(X88=AI88,"Right","Wrong")))</f>
        <v/>
      </c>
      <c r="AL88" s="29" t="str">
        <f>IF(OR(Z88="",AI88=""),"",IF(AK88="Right",VLOOKUP(Z88,PointsScoring!$A$2:$G$6,4,0),((VLOOKUP(Z88,PointsScoring!$A$1:$G$6,5,0))+(VLOOKUP(Z88,PointsScoring!$A$1:$G$6,6,0)))))</f>
        <v/>
      </c>
      <c r="AN88"/>
      <c r="AO88"/>
    </row>
    <row r="89" spans="1:41" ht="27" customHeight="1" x14ac:dyDescent="0.25">
      <c r="A89" s="31">
        <f t="shared" si="68"/>
        <v>8</v>
      </c>
      <c r="B89" s="29" t="s">
        <v>19</v>
      </c>
      <c r="C89" s="29">
        <v>3</v>
      </c>
      <c r="D89" s="29">
        <v>20</v>
      </c>
      <c r="E89" s="29" t="str">
        <f>IFERROR(VLOOKUP(C89,Teams!$A$2:$B$21,2,0),"")</f>
        <v>Burnley</v>
      </c>
      <c r="F89" s="29" t="str">
        <f>IFERROR(VLOOKUP(D89,Teams!$A$2:$B$21,2,0),"")</f>
        <v>West Ham United</v>
      </c>
      <c r="G89" s="29" t="str">
        <f t="shared" ref="G89:G97" si="74">IF(C89="","",E89&amp;" v "&amp;F89)</f>
        <v>Burnley v West Ham United</v>
      </c>
      <c r="H89" s="29"/>
      <c r="I89" s="29"/>
      <c r="J89" s="29"/>
      <c r="K89" s="29"/>
      <c r="L89" s="29">
        <v>0</v>
      </c>
      <c r="M89" s="29" t="str">
        <f>IF(L89=0,"",IF(U89="","",(HLOOKUP(L89,PointsScoring!$A$10:$D$11,2,0))))</f>
        <v/>
      </c>
      <c r="N89" s="30">
        <f>PointsScoring!$C$2</f>
        <v>42034</v>
      </c>
      <c r="O89" s="30">
        <f t="shared" ref="O89:O97" si="75">P89-1</f>
        <v>42034</v>
      </c>
      <c r="P89" s="30">
        <v>42035</v>
      </c>
      <c r="Q89" s="31">
        <v>0</v>
      </c>
      <c r="R89" s="32">
        <v>0.58333333333333337</v>
      </c>
      <c r="S89" s="32">
        <v>0.625</v>
      </c>
      <c r="T89" s="32">
        <v>0.66666666666666663</v>
      </c>
      <c r="U89" s="30" t="str">
        <f t="shared" ca="1" si="69"/>
        <v/>
      </c>
      <c r="V89" s="48" t="str">
        <f t="shared" ca="1" si="70"/>
        <v/>
      </c>
      <c r="W89" s="32" t="str">
        <f t="shared" ca="1" si="71"/>
        <v/>
      </c>
      <c r="X89" s="32"/>
      <c r="Y89" s="30"/>
      <c r="Z89" s="48"/>
      <c r="AA89" s="32"/>
      <c r="AG89" s="29"/>
      <c r="AH89" s="29"/>
      <c r="AI89" s="29" t="str">
        <f>IF(AG89="","",IF(AG89&gt;AH89,PointsScoring!$A$11,IF(AG89=AH89,PointsScoring!$B$11,IF(AG89&lt;AH89,PointsScoring!$C$12:$D$12))))</f>
        <v/>
      </c>
      <c r="AJ89" s="29" t="str">
        <f t="shared" si="72"/>
        <v/>
      </c>
      <c r="AK89" s="29" t="str">
        <f t="shared" si="73"/>
        <v/>
      </c>
      <c r="AL89" s="29" t="str">
        <f>IF(OR(Z89="",AI89=""),"",IF(AK89="Right",VLOOKUP(Z89,PointsScoring!$A$2:$G$6,4,0),((VLOOKUP(Z89,PointsScoring!$A$1:$G$6,5,0))+(VLOOKUP(Z89,PointsScoring!$A$1:$G$6,6,0)))))</f>
        <v/>
      </c>
      <c r="AN89"/>
      <c r="AO89"/>
    </row>
    <row r="90" spans="1:41" ht="27" customHeight="1" x14ac:dyDescent="0.25">
      <c r="A90" s="31">
        <f t="shared" si="68"/>
        <v>8</v>
      </c>
      <c r="B90" s="29" t="s">
        <v>21</v>
      </c>
      <c r="C90" s="29">
        <v>5</v>
      </c>
      <c r="D90" s="29">
        <v>4</v>
      </c>
      <c r="E90" s="29" t="str">
        <f>IFERROR(VLOOKUP(C90,Teams!$A$2:$B$21,2,0),"")</f>
        <v>Crystal Palace</v>
      </c>
      <c r="F90" s="29" t="str">
        <f>IFERROR(VLOOKUP(D90,Teams!$A$2:$B$21,2,0),"")</f>
        <v>Chelsea</v>
      </c>
      <c r="G90" s="29" t="str">
        <f t="shared" si="74"/>
        <v>Crystal Palace v Chelsea</v>
      </c>
      <c r="H90" s="29"/>
      <c r="I90" s="29"/>
      <c r="J90" s="29"/>
      <c r="K90" s="29"/>
      <c r="L90" s="29">
        <v>0</v>
      </c>
      <c r="M90" s="29" t="str">
        <f>IF(L90=0,"",IF(U90="","",(HLOOKUP(L90,PointsScoring!$A$10:$D$11,2,0))))</f>
        <v/>
      </c>
      <c r="N90" s="30">
        <f>PointsScoring!$C$2</f>
        <v>42034</v>
      </c>
      <c r="O90" s="30">
        <f t="shared" si="75"/>
        <v>42034</v>
      </c>
      <c r="P90" s="30">
        <v>42035</v>
      </c>
      <c r="Q90" s="31">
        <v>0</v>
      </c>
      <c r="R90" s="32">
        <v>0.58333333333333337</v>
      </c>
      <c r="S90" s="32">
        <v>0.625</v>
      </c>
      <c r="T90" s="32">
        <v>0.66666666666666663</v>
      </c>
      <c r="U90" s="30" t="str">
        <f t="shared" ca="1" si="69"/>
        <v/>
      </c>
      <c r="V90" s="48" t="str">
        <f t="shared" ca="1" si="70"/>
        <v/>
      </c>
      <c r="W90" s="32" t="str">
        <f t="shared" ca="1" si="71"/>
        <v/>
      </c>
      <c r="X90" s="32"/>
      <c r="Y90" s="30"/>
      <c r="Z90" s="48"/>
      <c r="AA90" s="32"/>
      <c r="AG90" s="29"/>
      <c r="AH90" s="29"/>
      <c r="AI90" s="29" t="str">
        <f>IF(AG90="","",IF(AG90&gt;AH90,PointsScoring!$A$11,IF(AG90=AH90,PointsScoring!$B$11,IF(AG90&lt;AH90,PointsScoring!$C$12:$D$12))))</f>
        <v/>
      </c>
      <c r="AJ90" s="29" t="str">
        <f t="shared" si="72"/>
        <v/>
      </c>
      <c r="AK90" s="29" t="str">
        <f t="shared" si="73"/>
        <v/>
      </c>
      <c r="AL90" s="29" t="str">
        <f>IF(OR(Z90="",AI90=""),"",IF(AK90="Right",VLOOKUP(Z90,PointsScoring!$A$2:$G$6,4,0),((VLOOKUP(Z90,PointsScoring!$A$1:$G$6,5,0))+(VLOOKUP(Z90,PointsScoring!$A$1:$G$6,6,0)))))</f>
        <v/>
      </c>
      <c r="AN90"/>
      <c r="AO90"/>
    </row>
    <row r="91" spans="1:41" ht="27" customHeight="1" x14ac:dyDescent="0.25">
      <c r="A91" s="31">
        <f t="shared" si="68"/>
        <v>8</v>
      </c>
      <c r="B91" s="29" t="s">
        <v>22</v>
      </c>
      <c r="C91" s="29">
        <v>6</v>
      </c>
      <c r="D91" s="29">
        <v>2</v>
      </c>
      <c r="E91" s="29" t="str">
        <f>IFERROR(VLOOKUP(C91,Teams!$A$2:$B$21,2,0),"")</f>
        <v>Everton</v>
      </c>
      <c r="F91" s="29" t="str">
        <f>IFERROR(VLOOKUP(D91,Teams!$A$2:$B$21,2,0),"")</f>
        <v>Aston Villa</v>
      </c>
      <c r="G91" s="29" t="str">
        <f t="shared" si="74"/>
        <v>Everton v Aston Villa</v>
      </c>
      <c r="H91" s="29"/>
      <c r="I91" s="29"/>
      <c r="J91" s="29"/>
      <c r="K91" s="29"/>
      <c r="L91" s="29">
        <v>0</v>
      </c>
      <c r="M91" s="29" t="str">
        <f>IF(L91=0,"",IF(U91="","",(HLOOKUP(L91,PointsScoring!$A$10:$D$11,2,0))))</f>
        <v/>
      </c>
      <c r="N91" s="30">
        <f>PointsScoring!$C$2</f>
        <v>42034</v>
      </c>
      <c r="O91" s="30">
        <f t="shared" si="75"/>
        <v>42034</v>
      </c>
      <c r="P91" s="30">
        <v>42035</v>
      </c>
      <c r="Q91" s="31">
        <v>0</v>
      </c>
      <c r="R91" s="32">
        <v>0.58333333333333337</v>
      </c>
      <c r="S91" s="32">
        <v>0.625</v>
      </c>
      <c r="T91" s="32">
        <v>0.66666666666666663</v>
      </c>
      <c r="U91" s="30" t="str">
        <f t="shared" ca="1" si="69"/>
        <v/>
      </c>
      <c r="V91" s="48" t="str">
        <f t="shared" ca="1" si="70"/>
        <v/>
      </c>
      <c r="W91" s="32" t="str">
        <f t="shared" ca="1" si="71"/>
        <v/>
      </c>
      <c r="X91" s="32"/>
      <c r="Y91" s="30"/>
      <c r="Z91" s="48"/>
      <c r="AA91" s="32"/>
      <c r="AG91" s="29"/>
      <c r="AH91" s="29"/>
      <c r="AI91" s="29" t="str">
        <f>IF(AG91="","",IF(AG91&gt;AH91,PointsScoring!$A$11,IF(AG91=AH91,PointsScoring!$B$11,IF(AG91&lt;AH91,PointsScoring!$C$12:$D$12))))</f>
        <v/>
      </c>
      <c r="AJ91" s="29" t="str">
        <f t="shared" si="72"/>
        <v/>
      </c>
      <c r="AK91" s="29" t="str">
        <f t="shared" si="73"/>
        <v/>
      </c>
      <c r="AL91" s="29" t="str">
        <f>IF(OR(Z91="",AI91=""),"",IF(AK91="Right",VLOOKUP(Z91,PointsScoring!$A$2:$G$6,4,0),((VLOOKUP(Z91,PointsScoring!$A$1:$G$6,5,0))+(VLOOKUP(Z91,PointsScoring!$A$1:$G$6,6,0)))))</f>
        <v/>
      </c>
      <c r="AN91"/>
      <c r="AO91"/>
    </row>
    <row r="92" spans="1:41" ht="27" customHeight="1" x14ac:dyDescent="0.25">
      <c r="A92" s="31">
        <f t="shared" si="68"/>
        <v>8</v>
      </c>
      <c r="B92" s="29" t="s">
        <v>23</v>
      </c>
      <c r="C92" s="29">
        <v>10</v>
      </c>
      <c r="D92" s="29">
        <v>18</v>
      </c>
      <c r="E92" s="29" t="str">
        <f>IFERROR(VLOOKUP(C92,Teams!$A$2:$B$21,2,0),"")</f>
        <v>Manchester City</v>
      </c>
      <c r="F92" s="29" t="str">
        <f>IFERROR(VLOOKUP(D92,Teams!$A$2:$B$21,2,0),"")</f>
        <v>Tottenham Hotspur</v>
      </c>
      <c r="G92" s="29" t="str">
        <f t="shared" si="74"/>
        <v>Manchester City v Tottenham Hotspur</v>
      </c>
      <c r="H92" s="29"/>
      <c r="I92" s="29"/>
      <c r="J92" s="29"/>
      <c r="K92" s="29"/>
      <c r="L92" s="29">
        <v>0</v>
      </c>
      <c r="M92" s="29" t="str">
        <f>IF(L92=0,"",IF(U92="","",(HLOOKUP(L92,PointsScoring!$A$10:$D$11,2,0))))</f>
        <v/>
      </c>
      <c r="N92" s="30">
        <f>PointsScoring!$C$2</f>
        <v>42034</v>
      </c>
      <c r="O92" s="30">
        <f t="shared" si="75"/>
        <v>42034</v>
      </c>
      <c r="P92" s="30">
        <v>42035</v>
      </c>
      <c r="Q92" s="31">
        <v>0</v>
      </c>
      <c r="R92" s="32">
        <v>0.58333333333333337</v>
      </c>
      <c r="S92" s="32">
        <v>0.625</v>
      </c>
      <c r="T92" s="32">
        <v>0.66666666666666663</v>
      </c>
      <c r="U92" s="30" t="str">
        <f t="shared" ca="1" si="69"/>
        <v/>
      </c>
      <c r="V92" s="48" t="str">
        <f t="shared" ca="1" si="70"/>
        <v/>
      </c>
      <c r="W92" s="32" t="str">
        <f t="shared" ca="1" si="71"/>
        <v/>
      </c>
      <c r="X92" s="32"/>
      <c r="Y92" s="30"/>
      <c r="Z92" s="48"/>
      <c r="AA92" s="32"/>
      <c r="AG92" s="29"/>
      <c r="AH92" s="29"/>
      <c r="AI92" s="29" t="str">
        <f>IF(AG92="","",IF(AG92&gt;AH92,PointsScoring!$A$11,IF(AG92=AH92,PointsScoring!$B$11,IF(AG92&lt;AH92,PointsScoring!$C$12:$D$12))))</f>
        <v/>
      </c>
      <c r="AJ92" s="29" t="str">
        <f t="shared" si="72"/>
        <v/>
      </c>
      <c r="AK92" s="29" t="str">
        <f t="shared" si="73"/>
        <v/>
      </c>
      <c r="AL92" s="29" t="str">
        <f>IF(OR(Z92="",AI92=""),"",IF(AK92="Right",VLOOKUP(Z92,PointsScoring!$A$2:$G$6,4,0),((VLOOKUP(Z92,PointsScoring!$A$1:$G$6,5,0))+(VLOOKUP(Z92,PointsScoring!$A$1:$G$6,6,0)))))</f>
        <v/>
      </c>
      <c r="AN92"/>
      <c r="AO92"/>
    </row>
    <row r="93" spans="1:41" ht="27" customHeight="1" x14ac:dyDescent="0.25">
      <c r="A93" s="31">
        <f t="shared" si="68"/>
        <v>8</v>
      </c>
      <c r="B93" s="29" t="s">
        <v>25</v>
      </c>
      <c r="C93" s="29">
        <v>12</v>
      </c>
      <c r="D93" s="29">
        <v>8</v>
      </c>
      <c r="E93" s="29" t="str">
        <f>IFERROR(VLOOKUP(C93,Teams!$A$2:$B$21,2,0),"")</f>
        <v>Newcastle United</v>
      </c>
      <c r="F93" s="29" t="str">
        <f>IFERROR(VLOOKUP(D93,Teams!$A$2:$B$21,2,0),"")</f>
        <v>Leicester City</v>
      </c>
      <c r="G93" s="29" t="str">
        <f t="shared" si="74"/>
        <v>Newcastle United v Leicester City</v>
      </c>
      <c r="H93" s="29"/>
      <c r="I93" s="29"/>
      <c r="J93" s="29"/>
      <c r="K93" s="29"/>
      <c r="L93" s="29">
        <v>0</v>
      </c>
      <c r="M93" s="29" t="str">
        <f>IF(L93=0,"",IF(U93="","",(HLOOKUP(L93,PointsScoring!$A$10:$D$11,2,0))))</f>
        <v/>
      </c>
      <c r="N93" s="30">
        <f>PointsScoring!$C$2</f>
        <v>42034</v>
      </c>
      <c r="O93" s="30">
        <f t="shared" si="75"/>
        <v>42034</v>
      </c>
      <c r="P93" s="30">
        <v>42035</v>
      </c>
      <c r="Q93" s="31">
        <v>0</v>
      </c>
      <c r="R93" s="32">
        <v>0.58333333333333337</v>
      </c>
      <c r="S93" s="32">
        <v>0.625</v>
      </c>
      <c r="T93" s="32">
        <v>0.66666666666666663</v>
      </c>
      <c r="U93" s="30" t="str">
        <f t="shared" ca="1" si="69"/>
        <v/>
      </c>
      <c r="V93" s="48" t="str">
        <f t="shared" ca="1" si="70"/>
        <v/>
      </c>
      <c r="W93" s="32" t="str">
        <f t="shared" ca="1" si="71"/>
        <v/>
      </c>
      <c r="X93" s="32"/>
      <c r="Y93" s="30"/>
      <c r="Z93" s="48"/>
      <c r="AA93" s="32"/>
      <c r="AG93" s="29"/>
      <c r="AH93" s="29"/>
      <c r="AI93" s="29" t="str">
        <f>IF(AG93="","",IF(AG93&gt;AH93,PointsScoring!$A$11,IF(AG93=AH93,PointsScoring!$B$11,IF(AG93&lt;AH93,PointsScoring!$C$12:$D$12))))</f>
        <v/>
      </c>
      <c r="AJ93" s="29" t="str">
        <f t="shared" si="72"/>
        <v/>
      </c>
      <c r="AK93" s="29" t="str">
        <f t="shared" si="73"/>
        <v/>
      </c>
      <c r="AL93" s="29" t="str">
        <f>IF(OR(Z93="",AI93=""),"",IF(AK93="Right",VLOOKUP(Z93,PointsScoring!$A$2:$G$6,4,0),((VLOOKUP(Z93,PointsScoring!$A$1:$G$6,5,0))+(VLOOKUP(Z93,PointsScoring!$A$1:$G$6,6,0)))))</f>
        <v/>
      </c>
      <c r="AN93"/>
      <c r="AO93"/>
    </row>
    <row r="94" spans="1:41" ht="27" customHeight="1" x14ac:dyDescent="0.25">
      <c r="A94" s="31">
        <f t="shared" si="68"/>
        <v>8</v>
      </c>
      <c r="B94" s="29" t="s">
        <v>26</v>
      </c>
      <c r="C94" s="29">
        <v>13</v>
      </c>
      <c r="D94" s="29">
        <v>9</v>
      </c>
      <c r="E94" s="29" t="str">
        <f>IFERROR(VLOOKUP(C94,Teams!$A$2:$B$21,2,0),"")</f>
        <v>Queens Park Rangers</v>
      </c>
      <c r="F94" s="29" t="str">
        <f>IFERROR(VLOOKUP(D94,Teams!$A$2:$B$21,2,0),"")</f>
        <v>Liverpool</v>
      </c>
      <c r="G94" s="29" t="str">
        <f t="shared" si="74"/>
        <v>Queens Park Rangers v Liverpool</v>
      </c>
      <c r="H94" s="29"/>
      <c r="I94" s="29"/>
      <c r="J94" s="29"/>
      <c r="K94" s="29"/>
      <c r="L94" s="29">
        <v>0</v>
      </c>
      <c r="M94" s="29" t="str">
        <f>IF(L94=0,"",IF(U94="","",(HLOOKUP(L94,PointsScoring!$A$10:$D$11,2,0))))</f>
        <v/>
      </c>
      <c r="N94" s="30">
        <f>PointsScoring!$C$2</f>
        <v>42034</v>
      </c>
      <c r="O94" s="30">
        <f t="shared" si="75"/>
        <v>42034</v>
      </c>
      <c r="P94" s="30">
        <v>42035</v>
      </c>
      <c r="Q94" s="31">
        <v>0</v>
      </c>
      <c r="R94" s="32">
        <v>0.58333333333333337</v>
      </c>
      <c r="S94" s="32">
        <v>0.625</v>
      </c>
      <c r="T94" s="32">
        <v>0.66666666666666663</v>
      </c>
      <c r="U94" s="30" t="str">
        <f t="shared" ca="1" si="69"/>
        <v/>
      </c>
      <c r="V94" s="48" t="str">
        <f t="shared" ca="1" si="70"/>
        <v/>
      </c>
      <c r="W94" s="32" t="str">
        <f t="shared" ca="1" si="71"/>
        <v/>
      </c>
      <c r="X94" s="32"/>
      <c r="Y94" s="30"/>
      <c r="Z94" s="48"/>
      <c r="AA94" s="32"/>
      <c r="AG94" s="29"/>
      <c r="AH94" s="29"/>
      <c r="AI94" s="29" t="str">
        <f>IF(AG94="","",IF(AG94&gt;AH94,PointsScoring!$A$11,IF(AG94=AH94,PointsScoring!$B$11,IF(AG94&lt;AH94,PointsScoring!$C$12:$D$12))))</f>
        <v/>
      </c>
      <c r="AJ94" s="29" t="str">
        <f t="shared" si="72"/>
        <v/>
      </c>
      <c r="AK94" s="29" t="str">
        <f t="shared" si="73"/>
        <v/>
      </c>
      <c r="AL94" s="29" t="str">
        <f>IF(OR(Z94="",AI94=""),"",IF(AK94="Right",VLOOKUP(Z94,PointsScoring!$A$2:$G$6,4,0),((VLOOKUP(Z94,PointsScoring!$A$1:$G$6,5,0))+(VLOOKUP(Z94,PointsScoring!$A$1:$G$6,6,0)))))</f>
        <v/>
      </c>
      <c r="AN94"/>
      <c r="AO94"/>
    </row>
    <row r="95" spans="1:41" ht="27" customHeight="1" x14ac:dyDescent="0.25">
      <c r="A95" s="31">
        <f t="shared" si="68"/>
        <v>8</v>
      </c>
      <c r="B95" s="29" t="s">
        <v>27</v>
      </c>
      <c r="C95" s="29">
        <v>14</v>
      </c>
      <c r="D95" s="29">
        <v>16</v>
      </c>
      <c r="E95" s="29" t="str">
        <f>IFERROR(VLOOKUP(C95,Teams!$A$2:$B$21,2,0),"")</f>
        <v>Southampton</v>
      </c>
      <c r="F95" s="29" t="str">
        <f>IFERROR(VLOOKUP(D95,Teams!$A$2:$B$21,2,0),"")</f>
        <v>Sunderland</v>
      </c>
      <c r="G95" s="29" t="str">
        <f t="shared" si="74"/>
        <v>Southampton v Sunderland</v>
      </c>
      <c r="H95" s="29"/>
      <c r="I95" s="29"/>
      <c r="J95" s="29"/>
      <c r="K95" s="29"/>
      <c r="L95" s="29">
        <v>0</v>
      </c>
      <c r="M95" s="29" t="str">
        <f>IF(L95=0,"",IF(U95="","",(HLOOKUP(L95,PointsScoring!$A$10:$D$11,2,0))))</f>
        <v/>
      </c>
      <c r="N95" s="30">
        <f>PointsScoring!$C$2</f>
        <v>42034</v>
      </c>
      <c r="O95" s="30">
        <f t="shared" si="75"/>
        <v>42034</v>
      </c>
      <c r="P95" s="30">
        <v>42035</v>
      </c>
      <c r="Q95" s="31">
        <v>0</v>
      </c>
      <c r="R95" s="32">
        <v>0.58333333333333337</v>
      </c>
      <c r="S95" s="32">
        <v>0.625</v>
      </c>
      <c r="T95" s="32">
        <v>0.66666666666666663</v>
      </c>
      <c r="U95" s="30" t="str">
        <f t="shared" ca="1" si="69"/>
        <v/>
      </c>
      <c r="V95" s="48" t="str">
        <f t="shared" ca="1" si="70"/>
        <v/>
      </c>
      <c r="W95" s="32" t="str">
        <f t="shared" ca="1" si="71"/>
        <v/>
      </c>
      <c r="X95" s="32"/>
      <c r="Y95" s="30"/>
      <c r="Z95" s="48"/>
      <c r="AA95" s="32"/>
      <c r="AG95" s="29"/>
      <c r="AH95" s="29"/>
      <c r="AI95" s="29" t="str">
        <f>IF(AG95="","",IF(AG95&gt;AH95,PointsScoring!$A$11,IF(AG95=AH95,PointsScoring!$B$11,IF(AG95&lt;AH95,PointsScoring!$C$12:$D$12))))</f>
        <v/>
      </c>
      <c r="AJ95" s="29" t="str">
        <f t="shared" si="72"/>
        <v/>
      </c>
      <c r="AK95" s="29" t="str">
        <f t="shared" si="73"/>
        <v/>
      </c>
      <c r="AL95" s="29" t="str">
        <f>IF(OR(Z95="",AI95=""),"",IF(AK95="Right",VLOOKUP(Z95,PointsScoring!$A$2:$G$6,4,0),((VLOOKUP(Z95,PointsScoring!$A$1:$G$6,5,0))+(VLOOKUP(Z95,PointsScoring!$A$1:$G$6,6,0)))))</f>
        <v/>
      </c>
      <c r="AN95"/>
      <c r="AO95"/>
    </row>
    <row r="96" spans="1:41" ht="27" customHeight="1" x14ac:dyDescent="0.25">
      <c r="A96" s="31">
        <f t="shared" si="68"/>
        <v>8</v>
      </c>
      <c r="B96" s="29" t="s">
        <v>31</v>
      </c>
      <c r="C96" s="29">
        <v>15</v>
      </c>
      <c r="D96" s="29">
        <v>17</v>
      </c>
      <c r="E96" s="29" t="str">
        <f>IFERROR(VLOOKUP(C96,Teams!$A$2:$B$21,2,0),"")</f>
        <v>Stoke City</v>
      </c>
      <c r="F96" s="29" t="str">
        <f>IFERROR(VLOOKUP(D96,Teams!$A$2:$B$21,2,0),"")</f>
        <v>Swansea City</v>
      </c>
      <c r="G96" s="29" t="str">
        <f t="shared" si="74"/>
        <v>Stoke City v Swansea City</v>
      </c>
      <c r="H96" s="29"/>
      <c r="I96" s="29"/>
      <c r="J96" s="29"/>
      <c r="K96" s="29"/>
      <c r="L96" s="29">
        <v>0</v>
      </c>
      <c r="M96" s="29" t="str">
        <f>IF(L96=0,"",IF(U96="","",(HLOOKUP(L96,PointsScoring!$A$10:$D$11,2,0))))</f>
        <v/>
      </c>
      <c r="N96" s="30">
        <f>PointsScoring!$C$2</f>
        <v>42034</v>
      </c>
      <c r="O96" s="30">
        <f t="shared" si="75"/>
        <v>42035</v>
      </c>
      <c r="P96" s="30">
        <v>42036</v>
      </c>
      <c r="Q96" s="31">
        <v>0</v>
      </c>
      <c r="R96" s="32">
        <v>0.58333333333333337</v>
      </c>
      <c r="S96" s="32">
        <v>0.625</v>
      </c>
      <c r="T96" s="32">
        <v>0.66666666666666663</v>
      </c>
      <c r="U96" s="30" t="str">
        <f t="shared" ca="1" si="69"/>
        <v/>
      </c>
      <c r="V96" s="48" t="str">
        <f t="shared" ca="1" si="70"/>
        <v/>
      </c>
      <c r="W96" s="32" t="str">
        <f t="shared" ca="1" si="71"/>
        <v/>
      </c>
      <c r="X96" s="32"/>
      <c r="Y96" s="30"/>
      <c r="Z96" s="48"/>
      <c r="AA96" s="32"/>
      <c r="AG96" s="29"/>
      <c r="AH96" s="29"/>
      <c r="AI96" s="29" t="str">
        <f>IF(AG96="","",IF(AG96&gt;AH96,PointsScoring!$A$11,IF(AG96=AH96,PointsScoring!$B$11,IF(AG96&lt;AH96,PointsScoring!$C$12:$D$12))))</f>
        <v/>
      </c>
      <c r="AJ96" s="29" t="str">
        <f t="shared" si="72"/>
        <v/>
      </c>
      <c r="AK96" s="29" t="str">
        <f t="shared" si="73"/>
        <v/>
      </c>
      <c r="AL96" s="29" t="str">
        <f>IF(OR(Z96="",AI96=""),"",IF(AK96="Right",VLOOKUP(Z96,PointsScoring!$A$2:$G$6,4,0),((VLOOKUP(Z96,PointsScoring!$A$1:$G$6,5,0))+(VLOOKUP(Z96,PointsScoring!$A$1:$G$6,6,0)))))</f>
        <v/>
      </c>
      <c r="AN96"/>
      <c r="AO96"/>
    </row>
    <row r="97" spans="1:41" ht="27" customHeight="1" x14ac:dyDescent="0.25">
      <c r="A97" s="31">
        <f t="shared" si="68"/>
        <v>8</v>
      </c>
      <c r="B97" s="29" t="s">
        <v>32</v>
      </c>
      <c r="C97" s="29">
        <v>19</v>
      </c>
      <c r="D97" s="29">
        <v>11</v>
      </c>
      <c r="E97" s="29" t="str">
        <f>IFERROR(VLOOKUP(C97,Teams!$A$2:$B$21,2,0),"")</f>
        <v>West Bromwich Albion</v>
      </c>
      <c r="F97" s="29" t="str">
        <f>IFERROR(VLOOKUP(D97,Teams!$A$2:$B$21,2,0),"")</f>
        <v>Manchester United</v>
      </c>
      <c r="G97" s="29" t="str">
        <f t="shared" si="74"/>
        <v>West Bromwich Albion v Manchester United</v>
      </c>
      <c r="H97" s="29"/>
      <c r="I97" s="29"/>
      <c r="J97" s="29"/>
      <c r="K97" s="29"/>
      <c r="L97" s="29">
        <v>0</v>
      </c>
      <c r="M97" s="29" t="str">
        <f>IF(L97=0,"",IF(U97="","",(HLOOKUP(L97,PointsScoring!$A$10:$D$11,2,0))))</f>
        <v/>
      </c>
      <c r="N97" s="30">
        <f>PointsScoring!$C$2</f>
        <v>42034</v>
      </c>
      <c r="O97" s="30">
        <f t="shared" si="75"/>
        <v>42035</v>
      </c>
      <c r="P97" s="30">
        <v>42036</v>
      </c>
      <c r="Q97" s="31">
        <v>0</v>
      </c>
      <c r="R97" s="32">
        <v>0.58333333333333337</v>
      </c>
      <c r="S97" s="32">
        <v>0.625</v>
      </c>
      <c r="T97" s="32">
        <v>0.66666666666666663</v>
      </c>
      <c r="U97" s="30" t="str">
        <f t="shared" ca="1" si="69"/>
        <v/>
      </c>
      <c r="V97" s="48" t="str">
        <f t="shared" ca="1" si="70"/>
        <v/>
      </c>
      <c r="W97" s="32" t="str">
        <f t="shared" ca="1" si="71"/>
        <v/>
      </c>
      <c r="X97" s="32"/>
      <c r="Y97" s="30"/>
      <c r="Z97" s="48"/>
      <c r="AA97" s="32"/>
      <c r="AG97" s="29"/>
      <c r="AH97" s="29"/>
      <c r="AI97" s="29" t="str">
        <f>IF(AG97="","",IF(AG97&gt;AH97,PointsScoring!$A$11,IF(AG97=AH97,PointsScoring!$B$11,IF(AG97&lt;AH97,PointsScoring!$C$12:$D$12))))</f>
        <v/>
      </c>
      <c r="AJ97" s="29" t="str">
        <f t="shared" si="72"/>
        <v/>
      </c>
      <c r="AK97" s="29" t="str">
        <f t="shared" si="73"/>
        <v/>
      </c>
      <c r="AL97" s="29" t="str">
        <f>IF(OR(Z97="",AI97=""),"",IF(AK97="Right",VLOOKUP(Z97,PointsScoring!$A$2:$G$6,4,0),((VLOOKUP(Z97,PointsScoring!$A$1:$G$6,5,0))+(VLOOKUP(Z97,PointsScoring!$A$1:$G$6,6,0)))))</f>
        <v/>
      </c>
      <c r="AN97"/>
      <c r="AO97"/>
    </row>
    <row r="98" spans="1:41" ht="15" customHeight="1" x14ac:dyDescent="0.25">
      <c r="A98" s="17"/>
      <c r="B98" t="s">
        <v>0</v>
      </c>
      <c r="U98"/>
      <c r="V98"/>
      <c r="Y98"/>
      <c r="Z98"/>
      <c r="AL98" s="19">
        <f>SUM(AL88:AL97)</f>
        <v>0</v>
      </c>
      <c r="AN98"/>
      <c r="AO98"/>
    </row>
    <row r="99" spans="1:41" ht="15" customHeight="1" x14ac:dyDescent="0.25">
      <c r="A99" s="17"/>
      <c r="U99"/>
      <c r="V99"/>
      <c r="Y99"/>
      <c r="Z99"/>
      <c r="AL99" s="19"/>
      <c r="AN99"/>
      <c r="AO99"/>
    </row>
    <row r="100" spans="1:41" ht="27" customHeight="1" x14ac:dyDescent="0.25">
      <c r="A100" s="42">
        <f t="shared" ref="A100:A109" si="76">A88+1</f>
        <v>9</v>
      </c>
      <c r="B100" s="40" t="s">
        <v>17</v>
      </c>
      <c r="C100" s="40">
        <v>3</v>
      </c>
      <c r="D100" s="40">
        <v>6</v>
      </c>
      <c r="E100" s="40" t="str">
        <f>IFERROR(VLOOKUP(C100,Teams!$A$2:$B$21,2,0),"")</f>
        <v>Burnley</v>
      </c>
      <c r="F100" s="40" t="str">
        <f>IFERROR(VLOOKUP(D100,Teams!$A$2:$B$21,2,0),"")</f>
        <v>Everton</v>
      </c>
      <c r="G100" s="40" t="str">
        <f>IF(C100="","",E100&amp;" v "&amp;F100)</f>
        <v>Burnley v Everton</v>
      </c>
      <c r="H100" s="40"/>
      <c r="I100" s="40"/>
      <c r="J100" s="40"/>
      <c r="K100" s="40"/>
      <c r="L100" s="40">
        <v>0</v>
      </c>
      <c r="M100" s="40" t="str">
        <f>IF(L100=0,"",IF(U100="","",(HLOOKUP(L100,PointsScoring!$A$10:$D$11,2,0))))</f>
        <v/>
      </c>
      <c r="N100" s="41">
        <f>PointsScoring!$C$2</f>
        <v>42034</v>
      </c>
      <c r="O100" s="41">
        <f>P100-1</f>
        <v>42034</v>
      </c>
      <c r="P100" s="41">
        <v>42035</v>
      </c>
      <c r="Q100" s="42">
        <v>0</v>
      </c>
      <c r="R100" s="43">
        <f>S100-(60/1440)</f>
        <v>0.58333333333333337</v>
      </c>
      <c r="S100" s="43">
        <v>0.625</v>
      </c>
      <c r="T100" s="43">
        <f>S100+(60/1440)</f>
        <v>0.66666666666666663</v>
      </c>
      <c r="U100" s="41" t="str">
        <f t="shared" ref="U100:U109" ca="1" si="77">IF(L100&gt;0,IF(P100&lt;TODAY(),"Fixture Completed",IF(L100&gt;0,TODAY(),"")),"")</f>
        <v/>
      </c>
      <c r="V100" s="49" t="str">
        <f t="shared" ref="V100:V109" ca="1" si="78">IF(U100="","",IF(W100="Fixture Completed","Fixture Completed",(IF(U100&lt;=N100,$N$1,IF(AND(U100&gt;=(N100+1),U100&lt;=O100),$O$1,IF(AND(U100=P100,W100&lt;R100),$Q$1,IF(AND(U100=P100,W100&gt;Q100,W100&lt;S100,W100&gt;R100),$R$1,IF(AND(P100=U100,W100&lt;T100,W100&gt;S100),"During Fixture","Predicitions Locked"))))))))</f>
        <v/>
      </c>
      <c r="W100" s="43" t="str">
        <f t="shared" ref="W100:W109" ca="1" si="79">IF(L100=0,"",(IF(U100="Fixture Completed","Fixture Completed",IF(U100=O100,"",(IF((IF(OR(U100="",U100&lt;P100),"",IF(P100=TODAY(),(NOW()-TODAY()),""))&gt;T100),"",IF(OR(U100="",U100&lt;P100),"",IF(P100=TODAY(),(NOW()-TODAY()),""))))))))</f>
        <v/>
      </c>
      <c r="X100" s="43"/>
      <c r="Y100" s="41"/>
      <c r="Z100" s="49"/>
      <c r="AA100" s="43"/>
      <c r="AG100" s="40"/>
      <c r="AH100" s="40"/>
      <c r="AI100" s="40" t="str">
        <f>IF(AG100="","",IF(AG100&gt;AH100,PointsScoring!$A$11,IF(AG100=AH100,PointsScoring!$B$11,IF(AG100&lt;AH100,PointsScoring!$C$12:$D$12))))</f>
        <v/>
      </c>
      <c r="AJ100" s="40" t="str">
        <f t="shared" ref="AJ100:AJ109" si="80">IFERROR((IF(AI100="HW",E100,IF(AI100="D","",IF(AI100="AW",F100,"")))),"")</f>
        <v/>
      </c>
      <c r="AK100" s="40" t="str">
        <f t="shared" ref="AK100:AK109" si="81">IF(AI100="","",(IF(X100=AI100,"Right","Wrong")))</f>
        <v/>
      </c>
      <c r="AL100" s="40" t="str">
        <f>IF(OR(Z100="",AI100=""),"",IF(AK100="Right",VLOOKUP(Z100,PointsScoring!$A$2:$G$6,4,0),((VLOOKUP(Z100,PointsScoring!$A$1:$G$6,5,0))+(VLOOKUP(Z100,PointsScoring!$A$1:$G$6,6,0)))))</f>
        <v/>
      </c>
      <c r="AN100"/>
      <c r="AO100"/>
    </row>
    <row r="101" spans="1:41" ht="27" customHeight="1" x14ac:dyDescent="0.25">
      <c r="A101" s="42">
        <f t="shared" si="76"/>
        <v>9</v>
      </c>
      <c r="B101" s="40" t="s">
        <v>19</v>
      </c>
      <c r="C101" s="40">
        <v>9</v>
      </c>
      <c r="D101" s="40">
        <v>7</v>
      </c>
      <c r="E101" s="40" t="str">
        <f>IFERROR(VLOOKUP(C101,Teams!$A$2:$B$21,2,0),"")</f>
        <v>Liverpool</v>
      </c>
      <c r="F101" s="40" t="str">
        <f>IFERROR(VLOOKUP(D101,Teams!$A$2:$B$21,2,0),"")</f>
        <v>Hull City</v>
      </c>
      <c r="G101" s="40" t="str">
        <f t="shared" ref="G101:G109" si="82">IF(C101="","",E101&amp;" v "&amp;F101)</f>
        <v>Liverpool v Hull City</v>
      </c>
      <c r="H101" s="40"/>
      <c r="I101" s="40"/>
      <c r="J101" s="40"/>
      <c r="K101" s="40"/>
      <c r="L101" s="40">
        <v>0</v>
      </c>
      <c r="M101" s="40" t="str">
        <f>IF(L101=0,"",IF(U101="","",(HLOOKUP(L101,PointsScoring!$A$10:$D$11,2,0))))</f>
        <v/>
      </c>
      <c r="N101" s="41">
        <f>PointsScoring!$C$2</f>
        <v>42034</v>
      </c>
      <c r="O101" s="41">
        <f t="shared" ref="O101:O109" si="83">P101-1</f>
        <v>42034</v>
      </c>
      <c r="P101" s="41">
        <v>42035</v>
      </c>
      <c r="Q101" s="42">
        <v>0</v>
      </c>
      <c r="R101" s="43">
        <f t="shared" ref="R101:R109" si="84">S101-(60/1440)</f>
        <v>0.58333333333333337</v>
      </c>
      <c r="S101" s="43">
        <v>0.625</v>
      </c>
      <c r="T101" s="43">
        <f t="shared" ref="T101:T109" si="85">S101+(60/1440)</f>
        <v>0.66666666666666663</v>
      </c>
      <c r="U101" s="41" t="str">
        <f t="shared" ca="1" si="77"/>
        <v/>
      </c>
      <c r="V101" s="49" t="str">
        <f t="shared" ca="1" si="78"/>
        <v/>
      </c>
      <c r="W101" s="43" t="str">
        <f t="shared" ca="1" si="79"/>
        <v/>
      </c>
      <c r="X101" s="43"/>
      <c r="Y101" s="41"/>
      <c r="Z101" s="49"/>
      <c r="AA101" s="43"/>
      <c r="AG101" s="40"/>
      <c r="AH101" s="40"/>
      <c r="AI101" s="40" t="str">
        <f>IF(AG101="","",IF(AG101&gt;AH101,PointsScoring!$A$11,IF(AG101=AH101,PointsScoring!$B$11,IF(AG101&lt;AH101,PointsScoring!$C$12:$D$12))))</f>
        <v/>
      </c>
      <c r="AJ101" s="40" t="str">
        <f t="shared" si="80"/>
        <v/>
      </c>
      <c r="AK101" s="40" t="str">
        <f t="shared" si="81"/>
        <v/>
      </c>
      <c r="AL101" s="40" t="str">
        <f>IF(OR(Z101="",AI101=""),"",IF(AK101="Right",VLOOKUP(Z101,PointsScoring!$A$2:$G$6,4,0),((VLOOKUP(Z101,PointsScoring!$A$1:$G$6,5,0))+(VLOOKUP(Z101,PointsScoring!$A$1:$G$6,6,0)))))</f>
        <v/>
      </c>
      <c r="AN101"/>
      <c r="AO101"/>
    </row>
    <row r="102" spans="1:41" ht="27" customHeight="1" x14ac:dyDescent="0.25">
      <c r="A102" s="42">
        <f t="shared" si="76"/>
        <v>9</v>
      </c>
      <c r="B102" s="40" t="s">
        <v>21</v>
      </c>
      <c r="C102" s="40">
        <v>11</v>
      </c>
      <c r="D102" s="40">
        <v>4</v>
      </c>
      <c r="E102" s="40" t="str">
        <f>IFERROR(VLOOKUP(C102,Teams!$A$2:$B$21,2,0),"")</f>
        <v>Manchester United</v>
      </c>
      <c r="F102" s="40" t="str">
        <f>IFERROR(VLOOKUP(D102,Teams!$A$2:$B$21,2,0),"")</f>
        <v>Chelsea</v>
      </c>
      <c r="G102" s="40" t="str">
        <f t="shared" si="82"/>
        <v>Manchester United v Chelsea</v>
      </c>
      <c r="H102" s="40"/>
      <c r="I102" s="40"/>
      <c r="J102" s="40"/>
      <c r="K102" s="40"/>
      <c r="L102" s="40">
        <v>0</v>
      </c>
      <c r="M102" s="40" t="str">
        <f>IF(L102=0,"",IF(U102="","",(HLOOKUP(L102,PointsScoring!$A$10:$D$11,2,0))))</f>
        <v/>
      </c>
      <c r="N102" s="41">
        <f>PointsScoring!$C$2</f>
        <v>42034</v>
      </c>
      <c r="O102" s="41">
        <f t="shared" si="83"/>
        <v>42034</v>
      </c>
      <c r="P102" s="41">
        <v>42035</v>
      </c>
      <c r="Q102" s="42">
        <v>0</v>
      </c>
      <c r="R102" s="43">
        <f t="shared" si="84"/>
        <v>0.58333333333333337</v>
      </c>
      <c r="S102" s="43">
        <v>0.625</v>
      </c>
      <c r="T102" s="43">
        <f t="shared" si="85"/>
        <v>0.66666666666666663</v>
      </c>
      <c r="U102" s="41" t="str">
        <f t="shared" ca="1" si="77"/>
        <v/>
      </c>
      <c r="V102" s="49" t="str">
        <f t="shared" ca="1" si="78"/>
        <v/>
      </c>
      <c r="W102" s="43" t="str">
        <f t="shared" ca="1" si="79"/>
        <v/>
      </c>
      <c r="X102" s="43"/>
      <c r="Y102" s="41"/>
      <c r="Z102" s="49"/>
      <c r="AA102" s="43"/>
      <c r="AG102" s="40"/>
      <c r="AH102" s="40"/>
      <c r="AI102" s="40" t="str">
        <f>IF(AG102="","",IF(AG102&gt;AH102,PointsScoring!$A$11,IF(AG102=AH102,PointsScoring!$B$11,IF(AG102&lt;AH102,PointsScoring!$C$12:$D$12))))</f>
        <v/>
      </c>
      <c r="AJ102" s="40" t="str">
        <f t="shared" si="80"/>
        <v/>
      </c>
      <c r="AK102" s="40" t="str">
        <f t="shared" si="81"/>
        <v/>
      </c>
      <c r="AL102" s="40" t="str">
        <f>IF(OR(Z102="",AI102=""),"",IF(AK102="Right",VLOOKUP(Z102,PointsScoring!$A$2:$G$6,4,0),((VLOOKUP(Z102,PointsScoring!$A$1:$G$6,5,0))+(VLOOKUP(Z102,PointsScoring!$A$1:$G$6,6,0)))))</f>
        <v/>
      </c>
      <c r="AN102"/>
      <c r="AO102"/>
    </row>
    <row r="103" spans="1:41" ht="27" customHeight="1" x14ac:dyDescent="0.25">
      <c r="A103" s="42">
        <f t="shared" si="76"/>
        <v>9</v>
      </c>
      <c r="B103" s="40" t="s">
        <v>22</v>
      </c>
      <c r="C103" s="40">
        <v>13</v>
      </c>
      <c r="D103" s="40">
        <v>2</v>
      </c>
      <c r="E103" s="40" t="str">
        <f>IFERROR(VLOOKUP(C103,Teams!$A$2:$B$21,2,0),"")</f>
        <v>Queens Park Rangers</v>
      </c>
      <c r="F103" s="40" t="str">
        <f>IFERROR(VLOOKUP(D103,Teams!$A$2:$B$21,2,0),"")</f>
        <v>Aston Villa</v>
      </c>
      <c r="G103" s="40" t="str">
        <f t="shared" si="82"/>
        <v>Queens Park Rangers v Aston Villa</v>
      </c>
      <c r="H103" s="40"/>
      <c r="I103" s="40"/>
      <c r="J103" s="40"/>
      <c r="K103" s="40"/>
      <c r="L103" s="40">
        <v>0</v>
      </c>
      <c r="M103" s="40" t="str">
        <f>IF(L103=0,"",IF(U103="","",(HLOOKUP(L103,PointsScoring!$A$10:$D$11,2,0))))</f>
        <v/>
      </c>
      <c r="N103" s="41">
        <f>PointsScoring!$C$2</f>
        <v>42034</v>
      </c>
      <c r="O103" s="41">
        <f t="shared" si="83"/>
        <v>42034</v>
      </c>
      <c r="P103" s="41">
        <v>42035</v>
      </c>
      <c r="Q103" s="42">
        <v>0</v>
      </c>
      <c r="R103" s="43">
        <f t="shared" si="84"/>
        <v>0.58333333333333337</v>
      </c>
      <c r="S103" s="43">
        <v>0.625</v>
      </c>
      <c r="T103" s="43">
        <f t="shared" si="85"/>
        <v>0.66666666666666663</v>
      </c>
      <c r="U103" s="41" t="str">
        <f t="shared" ca="1" si="77"/>
        <v/>
      </c>
      <c r="V103" s="49" t="str">
        <f t="shared" ca="1" si="78"/>
        <v/>
      </c>
      <c r="W103" s="43" t="str">
        <f t="shared" ca="1" si="79"/>
        <v/>
      </c>
      <c r="X103" s="43"/>
      <c r="Y103" s="41"/>
      <c r="Z103" s="49"/>
      <c r="AA103" s="43"/>
      <c r="AG103" s="40"/>
      <c r="AH103" s="40"/>
      <c r="AI103" s="40" t="str">
        <f>IF(AG103="","",IF(AG103&gt;AH103,PointsScoring!$A$11,IF(AG103=AH103,PointsScoring!$B$11,IF(AG103&lt;AH103,PointsScoring!$C$12:$D$12))))</f>
        <v/>
      </c>
      <c r="AJ103" s="40" t="str">
        <f t="shared" si="80"/>
        <v/>
      </c>
      <c r="AK103" s="40" t="str">
        <f t="shared" si="81"/>
        <v/>
      </c>
      <c r="AL103" s="40" t="str">
        <f>IF(OR(Z103="",AI103=""),"",IF(AK103="Right",VLOOKUP(Z103,PointsScoring!$A$2:$G$6,4,0),((VLOOKUP(Z103,PointsScoring!$A$1:$G$6,5,0))+(VLOOKUP(Z103,PointsScoring!$A$1:$G$6,6,0)))))</f>
        <v/>
      </c>
      <c r="AN103"/>
      <c r="AO103"/>
    </row>
    <row r="104" spans="1:41" ht="27" customHeight="1" x14ac:dyDescent="0.25">
      <c r="A104" s="42">
        <f t="shared" si="76"/>
        <v>9</v>
      </c>
      <c r="B104" s="40" t="s">
        <v>23</v>
      </c>
      <c r="C104" s="40">
        <v>14</v>
      </c>
      <c r="D104" s="40">
        <v>15</v>
      </c>
      <c r="E104" s="40" t="str">
        <f>IFERROR(VLOOKUP(C104,Teams!$A$2:$B$21,2,0),"")</f>
        <v>Southampton</v>
      </c>
      <c r="F104" s="40" t="str">
        <f>IFERROR(VLOOKUP(D104,Teams!$A$2:$B$21,2,0),"")</f>
        <v>Stoke City</v>
      </c>
      <c r="G104" s="40" t="str">
        <f t="shared" si="82"/>
        <v>Southampton v Stoke City</v>
      </c>
      <c r="H104" s="40"/>
      <c r="I104" s="40"/>
      <c r="J104" s="40"/>
      <c r="K104" s="40"/>
      <c r="L104" s="40">
        <v>0</v>
      </c>
      <c r="M104" s="40" t="str">
        <f>IF(L104=0,"",IF(U104="","",(HLOOKUP(L104,PointsScoring!$A$10:$D$11,2,0))))</f>
        <v/>
      </c>
      <c r="N104" s="41">
        <f>PointsScoring!$C$2</f>
        <v>42034</v>
      </c>
      <c r="O104" s="41">
        <f t="shared" si="83"/>
        <v>42034</v>
      </c>
      <c r="P104" s="41">
        <v>42035</v>
      </c>
      <c r="Q104" s="42">
        <v>0</v>
      </c>
      <c r="R104" s="43">
        <f t="shared" si="84"/>
        <v>0.58333333333333337</v>
      </c>
      <c r="S104" s="43">
        <v>0.625</v>
      </c>
      <c r="T104" s="43">
        <f t="shared" si="85"/>
        <v>0.66666666666666663</v>
      </c>
      <c r="U104" s="41" t="str">
        <f t="shared" ca="1" si="77"/>
        <v/>
      </c>
      <c r="V104" s="49" t="str">
        <f t="shared" ca="1" si="78"/>
        <v/>
      </c>
      <c r="W104" s="43" t="str">
        <f t="shared" ca="1" si="79"/>
        <v/>
      </c>
      <c r="X104" s="43"/>
      <c r="Y104" s="41"/>
      <c r="Z104" s="49"/>
      <c r="AA104" s="43"/>
      <c r="AG104" s="40"/>
      <c r="AH104" s="40"/>
      <c r="AI104" s="40" t="str">
        <f>IF(AG104="","",IF(AG104&gt;AH104,PointsScoring!$A$11,IF(AG104=AH104,PointsScoring!$B$11,IF(AG104&lt;AH104,PointsScoring!$C$12:$D$12))))</f>
        <v/>
      </c>
      <c r="AJ104" s="40" t="str">
        <f t="shared" si="80"/>
        <v/>
      </c>
      <c r="AK104" s="40" t="str">
        <f t="shared" si="81"/>
        <v/>
      </c>
      <c r="AL104" s="40" t="str">
        <f>IF(OR(Z104="",AI104=""),"",IF(AK104="Right",VLOOKUP(Z104,PointsScoring!$A$2:$G$6,4,0),((VLOOKUP(Z104,PointsScoring!$A$1:$G$6,5,0))+(VLOOKUP(Z104,PointsScoring!$A$1:$G$6,6,0)))))</f>
        <v/>
      </c>
      <c r="AN104"/>
      <c r="AO104"/>
    </row>
    <row r="105" spans="1:41" ht="27" customHeight="1" x14ac:dyDescent="0.25">
      <c r="A105" s="42">
        <f t="shared" si="76"/>
        <v>9</v>
      </c>
      <c r="B105" s="40" t="s">
        <v>25</v>
      </c>
      <c r="C105" s="40">
        <v>16</v>
      </c>
      <c r="D105" s="40">
        <v>1</v>
      </c>
      <c r="E105" s="40" t="str">
        <f>IFERROR(VLOOKUP(C105,Teams!$A$2:$B$21,2,0),"")</f>
        <v>Sunderland</v>
      </c>
      <c r="F105" s="40" t="str">
        <f>IFERROR(VLOOKUP(D105,Teams!$A$2:$B$21,2,0),"")</f>
        <v>Arsenal</v>
      </c>
      <c r="G105" s="40" t="str">
        <f t="shared" si="82"/>
        <v>Sunderland v Arsenal</v>
      </c>
      <c r="H105" s="40"/>
      <c r="I105" s="40"/>
      <c r="J105" s="40"/>
      <c r="K105" s="40"/>
      <c r="L105" s="40">
        <v>0</v>
      </c>
      <c r="M105" s="40" t="str">
        <f>IF(L105=0,"",IF(U105="","",(HLOOKUP(L105,PointsScoring!$A$10:$D$11,2,0))))</f>
        <v/>
      </c>
      <c r="N105" s="41">
        <f>PointsScoring!$C$2</f>
        <v>42034</v>
      </c>
      <c r="O105" s="41">
        <f t="shared" si="83"/>
        <v>42034</v>
      </c>
      <c r="P105" s="41">
        <v>42035</v>
      </c>
      <c r="Q105" s="42">
        <v>0</v>
      </c>
      <c r="R105" s="43">
        <f t="shared" si="84"/>
        <v>0.58333333333333337</v>
      </c>
      <c r="S105" s="43">
        <v>0.625</v>
      </c>
      <c r="T105" s="43">
        <f t="shared" si="85"/>
        <v>0.66666666666666663</v>
      </c>
      <c r="U105" s="41" t="str">
        <f t="shared" ca="1" si="77"/>
        <v/>
      </c>
      <c r="V105" s="49" t="str">
        <f t="shared" ca="1" si="78"/>
        <v/>
      </c>
      <c r="W105" s="43" t="str">
        <f t="shared" ca="1" si="79"/>
        <v/>
      </c>
      <c r="X105" s="43"/>
      <c r="Y105" s="41"/>
      <c r="Z105" s="49"/>
      <c r="AA105" s="43"/>
      <c r="AG105" s="40"/>
      <c r="AH105" s="40"/>
      <c r="AI105" s="40" t="str">
        <f>IF(AG105="","",IF(AG105&gt;AH105,PointsScoring!$A$11,IF(AG105=AH105,PointsScoring!$B$11,IF(AG105&lt;AH105,PointsScoring!$C$12:$D$12))))</f>
        <v/>
      </c>
      <c r="AJ105" s="40" t="str">
        <f t="shared" si="80"/>
        <v/>
      </c>
      <c r="AK105" s="40" t="str">
        <f t="shared" si="81"/>
        <v/>
      </c>
      <c r="AL105" s="40" t="str">
        <f>IF(OR(Z105="",AI105=""),"",IF(AK105="Right",VLOOKUP(Z105,PointsScoring!$A$2:$G$6,4,0),((VLOOKUP(Z105,PointsScoring!$A$1:$G$6,5,0))+(VLOOKUP(Z105,PointsScoring!$A$1:$G$6,6,0)))))</f>
        <v/>
      </c>
      <c r="AN105"/>
      <c r="AO105"/>
    </row>
    <row r="106" spans="1:41" ht="27" customHeight="1" x14ac:dyDescent="0.25">
      <c r="A106" s="42">
        <f t="shared" si="76"/>
        <v>9</v>
      </c>
      <c r="B106" s="40" t="s">
        <v>26</v>
      </c>
      <c r="C106" s="40">
        <v>17</v>
      </c>
      <c r="D106" s="40">
        <v>8</v>
      </c>
      <c r="E106" s="40" t="str">
        <f>IFERROR(VLOOKUP(C106,Teams!$A$2:$B$21,2,0),"")</f>
        <v>Swansea City</v>
      </c>
      <c r="F106" s="40" t="str">
        <f>IFERROR(VLOOKUP(D106,Teams!$A$2:$B$21,2,0),"")</f>
        <v>Leicester City</v>
      </c>
      <c r="G106" s="40" t="str">
        <f t="shared" si="82"/>
        <v>Swansea City v Leicester City</v>
      </c>
      <c r="H106" s="40"/>
      <c r="I106" s="40"/>
      <c r="J106" s="40"/>
      <c r="K106" s="40"/>
      <c r="L106" s="40">
        <v>0</v>
      </c>
      <c r="M106" s="40" t="str">
        <f>IF(L106=0,"",IF(U106="","",(HLOOKUP(L106,PointsScoring!$A$10:$D$11,2,0))))</f>
        <v/>
      </c>
      <c r="N106" s="41">
        <f>PointsScoring!$C$2</f>
        <v>42034</v>
      </c>
      <c r="O106" s="41">
        <f t="shared" si="83"/>
        <v>42034</v>
      </c>
      <c r="P106" s="41">
        <v>42035</v>
      </c>
      <c r="Q106" s="42">
        <v>0</v>
      </c>
      <c r="R106" s="43">
        <f t="shared" si="84"/>
        <v>0.58333333333333337</v>
      </c>
      <c r="S106" s="43">
        <v>0.625</v>
      </c>
      <c r="T106" s="43">
        <f t="shared" si="85"/>
        <v>0.66666666666666663</v>
      </c>
      <c r="U106" s="41" t="str">
        <f t="shared" ca="1" si="77"/>
        <v/>
      </c>
      <c r="V106" s="49" t="str">
        <f t="shared" ca="1" si="78"/>
        <v/>
      </c>
      <c r="W106" s="43" t="str">
        <f t="shared" ca="1" si="79"/>
        <v/>
      </c>
      <c r="X106" s="43"/>
      <c r="Y106" s="41"/>
      <c r="Z106" s="49"/>
      <c r="AA106" s="43"/>
      <c r="AG106" s="40"/>
      <c r="AH106" s="40"/>
      <c r="AI106" s="40" t="str">
        <f>IF(AG106="","",IF(AG106&gt;AH106,PointsScoring!$A$11,IF(AG106=AH106,PointsScoring!$B$11,IF(AG106&lt;AH106,PointsScoring!$C$12:$D$12))))</f>
        <v/>
      </c>
      <c r="AJ106" s="40" t="str">
        <f t="shared" si="80"/>
        <v/>
      </c>
      <c r="AK106" s="40" t="str">
        <f t="shared" si="81"/>
        <v/>
      </c>
      <c r="AL106" s="40" t="str">
        <f>IF(OR(Z106="",AI106=""),"",IF(AK106="Right",VLOOKUP(Z106,PointsScoring!$A$2:$G$6,4,0),((VLOOKUP(Z106,PointsScoring!$A$1:$G$6,5,0))+(VLOOKUP(Z106,PointsScoring!$A$1:$G$6,6,0)))))</f>
        <v/>
      </c>
      <c r="AN106"/>
      <c r="AO106"/>
    </row>
    <row r="107" spans="1:41" ht="27" customHeight="1" x14ac:dyDescent="0.25">
      <c r="A107" s="42">
        <f t="shared" si="76"/>
        <v>9</v>
      </c>
      <c r="B107" s="40" t="s">
        <v>27</v>
      </c>
      <c r="C107" s="40">
        <v>18</v>
      </c>
      <c r="D107" s="40">
        <v>12</v>
      </c>
      <c r="E107" s="40" t="str">
        <f>IFERROR(VLOOKUP(C107,Teams!$A$2:$B$21,2,0),"")</f>
        <v>Tottenham Hotspur</v>
      </c>
      <c r="F107" s="40" t="str">
        <f>IFERROR(VLOOKUP(D107,Teams!$A$2:$B$21,2,0),"")</f>
        <v>Newcastle United</v>
      </c>
      <c r="G107" s="40" t="str">
        <f t="shared" si="82"/>
        <v>Tottenham Hotspur v Newcastle United</v>
      </c>
      <c r="H107" s="40"/>
      <c r="I107" s="40"/>
      <c r="J107" s="40"/>
      <c r="K107" s="40"/>
      <c r="L107" s="40">
        <v>0</v>
      </c>
      <c r="M107" s="40" t="str">
        <f>IF(L107=0,"",IF(U107="","",(HLOOKUP(L107,PointsScoring!$A$10:$D$11,2,0))))</f>
        <v/>
      </c>
      <c r="N107" s="41">
        <f>PointsScoring!$C$2</f>
        <v>42034</v>
      </c>
      <c r="O107" s="41">
        <f t="shared" si="83"/>
        <v>42034</v>
      </c>
      <c r="P107" s="41">
        <v>42035</v>
      </c>
      <c r="Q107" s="42">
        <v>0</v>
      </c>
      <c r="R107" s="43">
        <f t="shared" si="84"/>
        <v>0.58333333333333337</v>
      </c>
      <c r="S107" s="43">
        <v>0.625</v>
      </c>
      <c r="T107" s="43">
        <f>S107+(60/1440)</f>
        <v>0.66666666666666663</v>
      </c>
      <c r="U107" s="41" t="str">
        <f t="shared" ca="1" si="77"/>
        <v/>
      </c>
      <c r="V107" s="49" t="str">
        <f t="shared" ca="1" si="78"/>
        <v/>
      </c>
      <c r="W107" s="43" t="str">
        <f t="shared" ca="1" si="79"/>
        <v/>
      </c>
      <c r="X107" s="43"/>
      <c r="Y107" s="41"/>
      <c r="Z107" s="49"/>
      <c r="AA107" s="43"/>
      <c r="AG107" s="40"/>
      <c r="AH107" s="40"/>
      <c r="AI107" s="40" t="str">
        <f>IF(AG107="","",IF(AG107&gt;AH107,PointsScoring!$A$11,IF(AG107=AH107,PointsScoring!$B$11,IF(AG107&lt;AH107,PointsScoring!$C$12:$D$12))))</f>
        <v/>
      </c>
      <c r="AJ107" s="40" t="str">
        <f t="shared" si="80"/>
        <v/>
      </c>
      <c r="AK107" s="40" t="str">
        <f t="shared" si="81"/>
        <v/>
      </c>
      <c r="AL107" s="40" t="str">
        <f>IF(OR(Z107="",AI107=""),"",IF(AK107="Right",VLOOKUP(Z107,PointsScoring!$A$2:$G$6,4,0),((VLOOKUP(Z107,PointsScoring!$A$1:$G$6,5,0))+(VLOOKUP(Z107,PointsScoring!$A$1:$G$6,6,0)))))</f>
        <v/>
      </c>
      <c r="AN107"/>
      <c r="AO107"/>
    </row>
    <row r="108" spans="1:41" ht="27" customHeight="1" x14ac:dyDescent="0.25">
      <c r="A108" s="42">
        <f t="shared" si="76"/>
        <v>9</v>
      </c>
      <c r="B108" s="40" t="s">
        <v>31</v>
      </c>
      <c r="C108" s="40">
        <v>19</v>
      </c>
      <c r="D108" s="40">
        <v>5</v>
      </c>
      <c r="E108" s="40" t="str">
        <f>IFERROR(VLOOKUP(C108,Teams!$A$2:$B$21,2,0),"")</f>
        <v>West Bromwich Albion</v>
      </c>
      <c r="F108" s="40" t="str">
        <f>IFERROR(VLOOKUP(D108,Teams!$A$2:$B$21,2,0),"")</f>
        <v>Crystal Palace</v>
      </c>
      <c r="G108" s="40" t="str">
        <f t="shared" si="82"/>
        <v>West Bromwich Albion v Crystal Palace</v>
      </c>
      <c r="H108" s="40"/>
      <c r="I108" s="40"/>
      <c r="J108" s="40"/>
      <c r="K108" s="40"/>
      <c r="L108" s="40">
        <v>0</v>
      </c>
      <c r="M108" s="40" t="str">
        <f>IF(L108=0,"",IF(U108="","",(HLOOKUP(L108,PointsScoring!$A$10:$D$11,2,0))))</f>
        <v/>
      </c>
      <c r="N108" s="41">
        <f>PointsScoring!$C$2</f>
        <v>42034</v>
      </c>
      <c r="O108" s="41">
        <f t="shared" si="83"/>
        <v>42035</v>
      </c>
      <c r="P108" s="41">
        <v>42036</v>
      </c>
      <c r="Q108" s="42">
        <v>0</v>
      </c>
      <c r="R108" s="43">
        <f t="shared" si="84"/>
        <v>0.58333333333333337</v>
      </c>
      <c r="S108" s="43">
        <v>0.625</v>
      </c>
      <c r="T108" s="43">
        <f t="shared" si="85"/>
        <v>0.66666666666666663</v>
      </c>
      <c r="U108" s="41" t="str">
        <f t="shared" ca="1" si="77"/>
        <v/>
      </c>
      <c r="V108" s="49" t="str">
        <f t="shared" ca="1" si="78"/>
        <v/>
      </c>
      <c r="W108" s="43" t="str">
        <f t="shared" ca="1" si="79"/>
        <v/>
      </c>
      <c r="X108" s="43"/>
      <c r="Y108" s="41"/>
      <c r="Z108" s="49"/>
      <c r="AA108" s="43"/>
      <c r="AG108" s="40"/>
      <c r="AH108" s="40"/>
      <c r="AI108" s="40" t="str">
        <f>IF(AG108="","",IF(AG108&gt;AH108,PointsScoring!$A$11,IF(AG108=AH108,PointsScoring!$B$11,IF(AG108&lt;AH108,PointsScoring!$C$12:$D$12))))</f>
        <v/>
      </c>
      <c r="AJ108" s="40" t="str">
        <f t="shared" si="80"/>
        <v/>
      </c>
      <c r="AK108" s="40" t="str">
        <f t="shared" si="81"/>
        <v/>
      </c>
      <c r="AL108" s="40" t="str">
        <f>IF(OR(Z108="",AI108=""),"",IF(AK108="Right",VLOOKUP(Z108,PointsScoring!$A$2:$G$6,4,0),((VLOOKUP(Z108,PointsScoring!$A$1:$G$6,5,0))+(VLOOKUP(Z108,PointsScoring!$A$1:$G$6,6,0)))))</f>
        <v/>
      </c>
      <c r="AN108"/>
      <c r="AO108"/>
    </row>
    <row r="109" spans="1:41" ht="27" customHeight="1" x14ac:dyDescent="0.25">
      <c r="A109" s="42">
        <f t="shared" si="76"/>
        <v>9</v>
      </c>
      <c r="B109" s="40" t="s">
        <v>32</v>
      </c>
      <c r="C109" s="40">
        <v>20</v>
      </c>
      <c r="D109" s="40">
        <v>10</v>
      </c>
      <c r="E109" s="40" t="str">
        <f>IFERROR(VLOOKUP(C109,Teams!$A$2:$B$21,2,0),"")</f>
        <v>West Ham United</v>
      </c>
      <c r="F109" s="40" t="str">
        <f>IFERROR(VLOOKUP(D109,Teams!$A$2:$B$21,2,0),"")</f>
        <v>Manchester City</v>
      </c>
      <c r="G109" s="40" t="str">
        <f t="shared" si="82"/>
        <v>West Ham United v Manchester City</v>
      </c>
      <c r="H109" s="40"/>
      <c r="I109" s="40"/>
      <c r="J109" s="40"/>
      <c r="K109" s="40"/>
      <c r="L109" s="40">
        <v>0</v>
      </c>
      <c r="M109" s="40" t="str">
        <f>IF(L109=0,"",IF(U109="","",(HLOOKUP(L109,PointsScoring!$A$10:$D$11,2,0))))</f>
        <v/>
      </c>
      <c r="N109" s="41">
        <f>PointsScoring!$C$2</f>
        <v>42034</v>
      </c>
      <c r="O109" s="41">
        <f t="shared" si="83"/>
        <v>42035</v>
      </c>
      <c r="P109" s="41">
        <v>42036</v>
      </c>
      <c r="Q109" s="42">
        <v>0</v>
      </c>
      <c r="R109" s="43">
        <f t="shared" si="84"/>
        <v>0.58333333333333337</v>
      </c>
      <c r="S109" s="43">
        <v>0.625</v>
      </c>
      <c r="T109" s="43">
        <f t="shared" si="85"/>
        <v>0.66666666666666663</v>
      </c>
      <c r="U109" s="41" t="str">
        <f t="shared" ca="1" si="77"/>
        <v/>
      </c>
      <c r="V109" s="49" t="str">
        <f t="shared" ca="1" si="78"/>
        <v/>
      </c>
      <c r="W109" s="43" t="str">
        <f t="shared" ca="1" si="79"/>
        <v/>
      </c>
      <c r="X109" s="43"/>
      <c r="Y109" s="41"/>
      <c r="Z109" s="49"/>
      <c r="AA109" s="43"/>
      <c r="AG109" s="40"/>
      <c r="AH109" s="40"/>
      <c r="AI109" s="40" t="str">
        <f>IF(AG109="","",IF(AG109&gt;AH109,PointsScoring!$A$11,IF(AG109=AH109,PointsScoring!$B$11,IF(AG109&lt;AH109,PointsScoring!$C$12:$D$12))))</f>
        <v/>
      </c>
      <c r="AJ109" s="40" t="str">
        <f t="shared" si="80"/>
        <v/>
      </c>
      <c r="AK109" s="40" t="str">
        <f t="shared" si="81"/>
        <v/>
      </c>
      <c r="AL109" s="40" t="str">
        <f>IF(OR(Z109="",AI109=""),"",IF(AK109="Right",VLOOKUP(Z109,PointsScoring!$A$2:$G$6,4,0),((VLOOKUP(Z109,PointsScoring!$A$1:$G$6,5,0))+(VLOOKUP(Z109,PointsScoring!$A$1:$G$6,6,0)))))</f>
        <v/>
      </c>
      <c r="AN109"/>
      <c r="AO109"/>
    </row>
    <row r="110" spans="1:41" ht="15" customHeight="1" x14ac:dyDescent="0.25">
      <c r="A110" s="17"/>
      <c r="B110" t="s">
        <v>0</v>
      </c>
      <c r="U110"/>
      <c r="V110"/>
      <c r="Y110"/>
      <c r="Z110"/>
      <c r="AL110" s="19">
        <f>SUM(AL100:AL109)</f>
        <v>0</v>
      </c>
      <c r="AN110"/>
      <c r="AO110"/>
    </row>
    <row r="111" spans="1:41" ht="15" customHeight="1" x14ac:dyDescent="0.25">
      <c r="A111" s="17"/>
      <c r="U111"/>
      <c r="V111"/>
      <c r="Y111"/>
      <c r="Z111"/>
      <c r="AL111" s="19"/>
      <c r="AN111"/>
      <c r="AO111"/>
    </row>
    <row r="112" spans="1:41" ht="27" customHeight="1" x14ac:dyDescent="0.25">
      <c r="A112" s="36">
        <f t="shared" ref="A112:A121" si="86">A100+1</f>
        <v>10</v>
      </c>
      <c r="B112" s="34" t="s">
        <v>17</v>
      </c>
      <c r="C112" s="34">
        <v>1</v>
      </c>
      <c r="D112" s="34">
        <v>3</v>
      </c>
      <c r="E112" s="34" t="str">
        <f>IFERROR(VLOOKUP(C112,Teams!$A$2:$B$21,2,0),"")</f>
        <v>Arsenal</v>
      </c>
      <c r="F112" s="34" t="str">
        <f>IFERROR(VLOOKUP(D112,Teams!$A$2:$B$21,2,0),"")</f>
        <v>Burnley</v>
      </c>
      <c r="G112" s="34" t="str">
        <f>IF(C112="","",E112&amp;" v "&amp;F112)</f>
        <v>Arsenal v Burnley</v>
      </c>
      <c r="H112" s="34"/>
      <c r="I112" s="34"/>
      <c r="J112" s="34"/>
      <c r="K112" s="34"/>
      <c r="L112" s="34">
        <v>0</v>
      </c>
      <c r="M112" s="34" t="str">
        <f>IF(L112=0,"",IF(U112="","",(HLOOKUP(L112,PointsScoring!$A$10:$D$11,2,0))))</f>
        <v/>
      </c>
      <c r="N112" s="35">
        <f>PointsScoring!$C$2</f>
        <v>42034</v>
      </c>
      <c r="O112" s="35">
        <f>P112-1</f>
        <v>42034</v>
      </c>
      <c r="P112" s="35">
        <v>42035</v>
      </c>
      <c r="Q112" s="36">
        <v>0</v>
      </c>
      <c r="R112" s="37">
        <f>S112-(60/1440)</f>
        <v>0.58333333333333337</v>
      </c>
      <c r="S112" s="37">
        <v>0.625</v>
      </c>
      <c r="T112" s="37">
        <f>S112+(60/1440)</f>
        <v>0.66666666666666663</v>
      </c>
      <c r="U112" s="35" t="str">
        <f t="shared" ref="U112:U121" ca="1" si="87">IF(L112&gt;0,IF(P112&lt;TODAY(),"Fixture Completed",IF(L112&gt;0,TODAY(),"")),"")</f>
        <v/>
      </c>
      <c r="V112" s="47" t="str">
        <f t="shared" ref="V112:V121" ca="1" si="88">IF(U112="","",IF(W112="Fixture Completed","Fixture Completed",(IF(U112&lt;=N112,$N$1,IF(AND(U112&gt;=(N112+1),U112&lt;=O112),$O$1,IF(AND(U112=P112,W112&lt;R112),$Q$1,IF(AND(U112=P112,W112&gt;Q112,W112&lt;S112,W112&gt;R112),$R$1,IF(AND(P112=U112,W112&lt;T112,W112&gt;S112),"During Fixture","Predicitions Locked"))))))))</f>
        <v/>
      </c>
      <c r="W112" s="37" t="str">
        <f t="shared" ref="W112:W121" ca="1" si="89">IF(L112=0,"",(IF(U112="Fixture Completed","Fixture Completed",IF(U112=O112,"",(IF((IF(OR(U112="",U112&lt;P112),"",IF(P112=TODAY(),(NOW()-TODAY()),""))&gt;T112),"",IF(OR(U112="",U112&lt;P112),"",IF(P112=TODAY(),(NOW()-TODAY()),""))))))))</f>
        <v/>
      </c>
      <c r="X112" s="37"/>
      <c r="Y112" s="35"/>
      <c r="Z112" s="47"/>
      <c r="AA112" s="37"/>
      <c r="AG112" s="34"/>
      <c r="AH112" s="34"/>
      <c r="AI112" s="34" t="str">
        <f>IF(AG112="","",IF(AG112&gt;AH112,PointsScoring!$A$11,IF(AG112=AH112,PointsScoring!$B$11,IF(AG112&lt;AH112,PointsScoring!$C$12:$D$12))))</f>
        <v/>
      </c>
      <c r="AJ112" s="34" t="str">
        <f t="shared" ref="AJ112:AJ121" si="90">IFERROR((IF(AI112="HW",E112,IF(AI112="D","",IF(AI112="AW",F112,"")))),"")</f>
        <v/>
      </c>
      <c r="AK112" s="34" t="str">
        <f t="shared" ref="AK112:AK121" si="91">IF(AI112="","",(IF(X112=AI112,"Right","Wrong")))</f>
        <v/>
      </c>
      <c r="AL112" s="34" t="str">
        <f>IF(OR(Z112="",AI112=""),"",IF(AK112="Right",VLOOKUP(Z112,PointsScoring!$A$2:$G$6,4,0),((VLOOKUP(Z112,PointsScoring!$A$1:$G$6,5,0))+(VLOOKUP(Z112,PointsScoring!$A$1:$G$6,6,0)))))</f>
        <v/>
      </c>
      <c r="AN112"/>
      <c r="AO112"/>
    </row>
    <row r="113" spans="1:41" ht="27" customHeight="1" x14ac:dyDescent="0.25">
      <c r="A113" s="36">
        <f t="shared" si="86"/>
        <v>10</v>
      </c>
      <c r="B113" s="34" t="s">
        <v>19</v>
      </c>
      <c r="C113" s="34">
        <v>2</v>
      </c>
      <c r="D113" s="34">
        <v>19</v>
      </c>
      <c r="E113" s="34" t="str">
        <f>IFERROR(VLOOKUP(C113,Teams!$A$2:$B$21,2,0),"")</f>
        <v>Aston Villa</v>
      </c>
      <c r="F113" s="34" t="str">
        <f>IFERROR(VLOOKUP(D113,Teams!$A$2:$B$21,2,0),"")</f>
        <v>West Bromwich Albion</v>
      </c>
      <c r="G113" s="34" t="str">
        <f t="shared" ref="G113:G121" si="92">IF(C113="","",E113&amp;" v "&amp;F113)</f>
        <v>Aston Villa v West Bromwich Albion</v>
      </c>
      <c r="H113" s="34"/>
      <c r="I113" s="34"/>
      <c r="J113" s="34"/>
      <c r="K113" s="34"/>
      <c r="L113" s="34">
        <v>0</v>
      </c>
      <c r="M113" s="34" t="str">
        <f>IF(L113=0,"",IF(U113="","",(HLOOKUP(L113,PointsScoring!$A$10:$D$11,2,0))))</f>
        <v/>
      </c>
      <c r="N113" s="35">
        <f>PointsScoring!$C$2</f>
        <v>42034</v>
      </c>
      <c r="O113" s="35">
        <f t="shared" ref="O113:O121" si="93">P113-1</f>
        <v>42034</v>
      </c>
      <c r="P113" s="35">
        <v>42035</v>
      </c>
      <c r="Q113" s="36">
        <v>0</v>
      </c>
      <c r="R113" s="37">
        <f t="shared" ref="R113:R121" si="94">S113-(60/1440)</f>
        <v>0.58333333333333337</v>
      </c>
      <c r="S113" s="37">
        <v>0.625</v>
      </c>
      <c r="T113" s="37">
        <f t="shared" ref="T113:T121" si="95">S113+(60/1440)</f>
        <v>0.66666666666666663</v>
      </c>
      <c r="U113" s="35" t="str">
        <f t="shared" ca="1" si="87"/>
        <v/>
      </c>
      <c r="V113" s="47" t="str">
        <f t="shared" ca="1" si="88"/>
        <v/>
      </c>
      <c r="W113" s="37" t="str">
        <f t="shared" ca="1" si="89"/>
        <v/>
      </c>
      <c r="X113" s="37"/>
      <c r="Y113" s="35"/>
      <c r="Z113" s="47"/>
      <c r="AA113" s="37"/>
      <c r="AG113" s="34"/>
      <c r="AH113" s="34"/>
      <c r="AI113" s="34" t="str">
        <f>IF(AG113="","",IF(AG113&gt;AH113,PointsScoring!$A$11,IF(AG113=AH113,PointsScoring!$B$11,IF(AG113&lt;AH113,PointsScoring!$C$12:$D$12))))</f>
        <v/>
      </c>
      <c r="AJ113" s="34" t="str">
        <f t="shared" si="90"/>
        <v/>
      </c>
      <c r="AK113" s="34" t="str">
        <f t="shared" si="91"/>
        <v/>
      </c>
      <c r="AL113" s="34" t="str">
        <f>IF(OR(Z113="",AI113=""),"",IF(AK113="Right",VLOOKUP(Z113,PointsScoring!$A$2:$G$6,4,0),((VLOOKUP(Z113,PointsScoring!$A$1:$G$6,5,0))+(VLOOKUP(Z113,PointsScoring!$A$1:$G$6,6,0)))))</f>
        <v/>
      </c>
      <c r="AN113"/>
      <c r="AO113"/>
    </row>
    <row r="114" spans="1:41" ht="27" customHeight="1" x14ac:dyDescent="0.25">
      <c r="A114" s="36">
        <f t="shared" si="86"/>
        <v>10</v>
      </c>
      <c r="B114" s="34" t="s">
        <v>21</v>
      </c>
      <c r="C114" s="34">
        <v>4</v>
      </c>
      <c r="D114" s="34">
        <v>13</v>
      </c>
      <c r="E114" s="34" t="str">
        <f>IFERROR(VLOOKUP(C114,Teams!$A$2:$B$21,2,0),"")</f>
        <v>Chelsea</v>
      </c>
      <c r="F114" s="34" t="str">
        <f>IFERROR(VLOOKUP(D114,Teams!$A$2:$B$21,2,0),"")</f>
        <v>Queens Park Rangers</v>
      </c>
      <c r="G114" s="34" t="str">
        <f t="shared" si="92"/>
        <v>Chelsea v Queens Park Rangers</v>
      </c>
      <c r="H114" s="34"/>
      <c r="I114" s="34"/>
      <c r="J114" s="34"/>
      <c r="K114" s="34"/>
      <c r="L114" s="34">
        <v>0</v>
      </c>
      <c r="M114" s="34" t="str">
        <f>IF(L114=0,"",IF(U114="","",(HLOOKUP(L114,PointsScoring!$A$10:$D$11,2,0))))</f>
        <v/>
      </c>
      <c r="N114" s="35">
        <f>PointsScoring!$C$2</f>
        <v>42034</v>
      </c>
      <c r="O114" s="35">
        <f t="shared" si="93"/>
        <v>42034</v>
      </c>
      <c r="P114" s="35">
        <v>42035</v>
      </c>
      <c r="Q114" s="36">
        <v>0</v>
      </c>
      <c r="R114" s="37">
        <f t="shared" si="94"/>
        <v>0.58333333333333337</v>
      </c>
      <c r="S114" s="37">
        <v>0.625</v>
      </c>
      <c r="T114" s="37">
        <f t="shared" si="95"/>
        <v>0.66666666666666663</v>
      </c>
      <c r="U114" s="35" t="str">
        <f t="shared" ca="1" si="87"/>
        <v/>
      </c>
      <c r="V114" s="47" t="str">
        <f t="shared" ca="1" si="88"/>
        <v/>
      </c>
      <c r="W114" s="37" t="str">
        <f t="shared" ca="1" si="89"/>
        <v/>
      </c>
      <c r="X114" s="37"/>
      <c r="Y114" s="35"/>
      <c r="Z114" s="47"/>
      <c r="AA114" s="37"/>
      <c r="AG114" s="34"/>
      <c r="AH114" s="34"/>
      <c r="AI114" s="34" t="str">
        <f>IF(AG114="","",IF(AG114&gt;AH114,PointsScoring!$A$11,IF(AG114=AH114,PointsScoring!$B$11,IF(AG114&lt;AH114,PointsScoring!$C$12:$D$12))))</f>
        <v/>
      </c>
      <c r="AJ114" s="34" t="str">
        <f t="shared" si="90"/>
        <v/>
      </c>
      <c r="AK114" s="34" t="str">
        <f t="shared" si="91"/>
        <v/>
      </c>
      <c r="AL114" s="34" t="str">
        <f>IF(OR(Z114="",AI114=""),"",IF(AK114="Right",VLOOKUP(Z114,PointsScoring!$A$2:$G$6,4,0),((VLOOKUP(Z114,PointsScoring!$A$1:$G$6,5,0))+(VLOOKUP(Z114,PointsScoring!$A$1:$G$6,6,0)))))</f>
        <v/>
      </c>
      <c r="AN114"/>
      <c r="AO114"/>
    </row>
    <row r="115" spans="1:41" ht="27" customHeight="1" x14ac:dyDescent="0.25">
      <c r="A115" s="36">
        <f t="shared" si="86"/>
        <v>10</v>
      </c>
      <c r="B115" s="34" t="s">
        <v>22</v>
      </c>
      <c r="C115" s="34">
        <v>5</v>
      </c>
      <c r="D115" s="34">
        <v>16</v>
      </c>
      <c r="E115" s="34" t="str">
        <f>IFERROR(VLOOKUP(C115,Teams!$A$2:$B$21,2,0),"")</f>
        <v>Crystal Palace</v>
      </c>
      <c r="F115" s="34" t="str">
        <f>IFERROR(VLOOKUP(D115,Teams!$A$2:$B$21,2,0),"")</f>
        <v>Sunderland</v>
      </c>
      <c r="G115" s="34" t="str">
        <f t="shared" si="92"/>
        <v>Crystal Palace v Sunderland</v>
      </c>
      <c r="H115" s="34"/>
      <c r="I115" s="34"/>
      <c r="J115" s="34"/>
      <c r="K115" s="34"/>
      <c r="L115" s="34">
        <v>0</v>
      </c>
      <c r="M115" s="34" t="str">
        <f>IF(L115=0,"",IF(U115="","",(HLOOKUP(L115,PointsScoring!$A$10:$D$11,2,0))))</f>
        <v/>
      </c>
      <c r="N115" s="35">
        <f>PointsScoring!$C$2</f>
        <v>42034</v>
      </c>
      <c r="O115" s="35">
        <f t="shared" si="93"/>
        <v>42034</v>
      </c>
      <c r="P115" s="35">
        <v>42035</v>
      </c>
      <c r="Q115" s="36">
        <v>0</v>
      </c>
      <c r="R115" s="37">
        <f t="shared" si="94"/>
        <v>0.58333333333333337</v>
      </c>
      <c r="S115" s="37">
        <v>0.625</v>
      </c>
      <c r="T115" s="37">
        <f t="shared" si="95"/>
        <v>0.66666666666666663</v>
      </c>
      <c r="U115" s="35" t="str">
        <f t="shared" ca="1" si="87"/>
        <v/>
      </c>
      <c r="V115" s="47" t="str">
        <f t="shared" ca="1" si="88"/>
        <v/>
      </c>
      <c r="W115" s="37" t="str">
        <f t="shared" ca="1" si="89"/>
        <v/>
      </c>
      <c r="X115" s="37"/>
      <c r="Y115" s="35"/>
      <c r="Z115" s="47"/>
      <c r="AA115" s="37"/>
      <c r="AG115" s="34"/>
      <c r="AH115" s="34"/>
      <c r="AI115" s="34" t="str">
        <f>IF(AG115="","",IF(AG115&gt;AH115,PointsScoring!$A$11,IF(AG115=AH115,PointsScoring!$B$11,IF(AG115&lt;AH115,PointsScoring!$C$12:$D$12))))</f>
        <v/>
      </c>
      <c r="AJ115" s="34" t="str">
        <f t="shared" si="90"/>
        <v/>
      </c>
      <c r="AK115" s="34" t="str">
        <f t="shared" si="91"/>
        <v/>
      </c>
      <c r="AL115" s="34" t="str">
        <f>IF(OR(Z115="",AI115=""),"",IF(AK115="Right",VLOOKUP(Z115,PointsScoring!$A$2:$G$6,4,0),((VLOOKUP(Z115,PointsScoring!$A$1:$G$6,5,0))+(VLOOKUP(Z115,PointsScoring!$A$1:$G$6,6,0)))))</f>
        <v/>
      </c>
      <c r="AN115"/>
      <c r="AO115"/>
    </row>
    <row r="116" spans="1:41" ht="27" customHeight="1" x14ac:dyDescent="0.25">
      <c r="A116" s="36">
        <f t="shared" si="86"/>
        <v>10</v>
      </c>
      <c r="B116" s="34" t="s">
        <v>23</v>
      </c>
      <c r="C116" s="34">
        <v>6</v>
      </c>
      <c r="D116" s="34">
        <v>16</v>
      </c>
      <c r="E116" s="34" t="str">
        <f>IFERROR(VLOOKUP(C116,Teams!$A$2:$B$21,2,0),"")</f>
        <v>Everton</v>
      </c>
      <c r="F116" s="34" t="str">
        <f>IFERROR(VLOOKUP(D116,Teams!$A$2:$B$21,2,0),"")</f>
        <v>Sunderland</v>
      </c>
      <c r="G116" s="34" t="str">
        <f t="shared" si="92"/>
        <v>Everton v Sunderland</v>
      </c>
      <c r="H116" s="34"/>
      <c r="I116" s="34"/>
      <c r="J116" s="34"/>
      <c r="K116" s="34"/>
      <c r="L116" s="34">
        <v>0</v>
      </c>
      <c r="M116" s="34" t="str">
        <f>IF(L116=0,"",IF(U116="","",(HLOOKUP(L116,PointsScoring!$A$10:$D$11,2,0))))</f>
        <v/>
      </c>
      <c r="N116" s="35">
        <f>PointsScoring!$C$2</f>
        <v>42034</v>
      </c>
      <c r="O116" s="35">
        <f t="shared" si="93"/>
        <v>42034</v>
      </c>
      <c r="P116" s="35">
        <v>42035</v>
      </c>
      <c r="Q116" s="36">
        <v>0</v>
      </c>
      <c r="R116" s="37">
        <f t="shared" si="94"/>
        <v>0.58333333333333337</v>
      </c>
      <c r="S116" s="37">
        <v>0.625</v>
      </c>
      <c r="T116" s="37">
        <f t="shared" si="95"/>
        <v>0.66666666666666663</v>
      </c>
      <c r="U116" s="35" t="str">
        <f t="shared" ca="1" si="87"/>
        <v/>
      </c>
      <c r="V116" s="47" t="str">
        <f t="shared" ca="1" si="88"/>
        <v/>
      </c>
      <c r="W116" s="37" t="str">
        <f t="shared" ca="1" si="89"/>
        <v/>
      </c>
      <c r="X116" s="37"/>
      <c r="Y116" s="35"/>
      <c r="Z116" s="47"/>
      <c r="AA116" s="37"/>
      <c r="AG116" s="34"/>
      <c r="AH116" s="34"/>
      <c r="AI116" s="34" t="str">
        <f>IF(AG116="","",IF(AG116&gt;AH116,PointsScoring!$A$11,IF(AG116=AH116,PointsScoring!$B$11,IF(AG116&lt;AH116,PointsScoring!$C$12:$D$12))))</f>
        <v/>
      </c>
      <c r="AJ116" s="34" t="str">
        <f t="shared" si="90"/>
        <v/>
      </c>
      <c r="AK116" s="34" t="str">
        <f t="shared" si="91"/>
        <v/>
      </c>
      <c r="AL116" s="34" t="str">
        <f>IF(OR(Z116="",AI116=""),"",IF(AK116="Right",VLOOKUP(Z116,PointsScoring!$A$2:$G$6,4,0),((VLOOKUP(Z116,PointsScoring!$A$1:$G$6,5,0))+(VLOOKUP(Z116,PointsScoring!$A$1:$G$6,6,0)))))</f>
        <v/>
      </c>
      <c r="AN116"/>
      <c r="AO116"/>
    </row>
    <row r="117" spans="1:41" ht="27" customHeight="1" x14ac:dyDescent="0.25">
      <c r="A117" s="36">
        <f t="shared" si="86"/>
        <v>10</v>
      </c>
      <c r="B117" s="34" t="s">
        <v>25</v>
      </c>
      <c r="C117" s="34">
        <v>7</v>
      </c>
      <c r="D117" s="34">
        <v>14</v>
      </c>
      <c r="E117" s="34" t="str">
        <f>IFERROR(VLOOKUP(C117,Teams!$A$2:$B$21,2,0),"")</f>
        <v>Hull City</v>
      </c>
      <c r="F117" s="34" t="str">
        <f>IFERROR(VLOOKUP(D117,Teams!$A$2:$B$21,2,0),"")</f>
        <v>Southampton</v>
      </c>
      <c r="G117" s="34" t="str">
        <f t="shared" si="92"/>
        <v>Hull City v Southampton</v>
      </c>
      <c r="H117" s="34"/>
      <c r="I117" s="34"/>
      <c r="J117" s="34"/>
      <c r="K117" s="34"/>
      <c r="L117" s="34">
        <v>0</v>
      </c>
      <c r="M117" s="34" t="str">
        <f>IF(L117=0,"",IF(U117="","",(HLOOKUP(L117,PointsScoring!$A$10:$D$11,2,0))))</f>
        <v/>
      </c>
      <c r="N117" s="35">
        <f>PointsScoring!$C$2</f>
        <v>42034</v>
      </c>
      <c r="O117" s="35">
        <f t="shared" si="93"/>
        <v>42034</v>
      </c>
      <c r="P117" s="35">
        <v>42035</v>
      </c>
      <c r="Q117" s="36">
        <v>0</v>
      </c>
      <c r="R117" s="37">
        <f t="shared" si="94"/>
        <v>0.58333333333333337</v>
      </c>
      <c r="S117" s="37">
        <v>0.625</v>
      </c>
      <c r="T117" s="37">
        <f t="shared" si="95"/>
        <v>0.66666666666666663</v>
      </c>
      <c r="U117" s="35" t="str">
        <f t="shared" ca="1" si="87"/>
        <v/>
      </c>
      <c r="V117" s="47" t="str">
        <f t="shared" ca="1" si="88"/>
        <v/>
      </c>
      <c r="W117" s="37" t="str">
        <f t="shared" ca="1" si="89"/>
        <v/>
      </c>
      <c r="X117" s="37"/>
      <c r="Y117" s="35"/>
      <c r="Z117" s="47"/>
      <c r="AA117" s="37"/>
      <c r="AG117" s="34"/>
      <c r="AH117" s="34"/>
      <c r="AI117" s="34" t="str">
        <f>IF(AG117="","",IF(AG117&gt;AH117,PointsScoring!$A$11,IF(AG117=AH117,PointsScoring!$B$11,IF(AG117&lt;AH117,PointsScoring!$C$12:$D$12))))</f>
        <v/>
      </c>
      <c r="AJ117" s="34" t="str">
        <f t="shared" si="90"/>
        <v/>
      </c>
      <c r="AK117" s="34" t="str">
        <f t="shared" si="91"/>
        <v/>
      </c>
      <c r="AL117" s="34" t="str">
        <f>IF(OR(Z117="",AI117=""),"",IF(AK117="Right",VLOOKUP(Z117,PointsScoring!$A$2:$G$6,4,0),((VLOOKUP(Z117,PointsScoring!$A$1:$G$6,5,0))+(VLOOKUP(Z117,PointsScoring!$A$1:$G$6,6,0)))))</f>
        <v/>
      </c>
      <c r="AN117"/>
      <c r="AO117"/>
    </row>
    <row r="118" spans="1:41" ht="27" customHeight="1" x14ac:dyDescent="0.25">
      <c r="A118" s="36">
        <f t="shared" si="86"/>
        <v>10</v>
      </c>
      <c r="B118" s="34" t="s">
        <v>26</v>
      </c>
      <c r="C118" s="34">
        <v>8</v>
      </c>
      <c r="D118" s="34">
        <v>19</v>
      </c>
      <c r="E118" s="34" t="str">
        <f>IFERROR(VLOOKUP(C118,Teams!$A$2:$B$21,2,0),"")</f>
        <v>Leicester City</v>
      </c>
      <c r="F118" s="34" t="str">
        <f>IFERROR(VLOOKUP(D118,Teams!$A$2:$B$21,2,0),"")</f>
        <v>West Bromwich Albion</v>
      </c>
      <c r="G118" s="34" t="str">
        <f t="shared" si="92"/>
        <v>Leicester City v West Bromwich Albion</v>
      </c>
      <c r="H118" s="34"/>
      <c r="I118" s="34"/>
      <c r="J118" s="34"/>
      <c r="K118" s="34"/>
      <c r="L118" s="34">
        <v>0</v>
      </c>
      <c r="M118" s="34" t="str">
        <f>IF(L118=0,"",IF(U118="","",(HLOOKUP(L118,PointsScoring!$A$10:$D$11,2,0))))</f>
        <v/>
      </c>
      <c r="N118" s="35">
        <f>PointsScoring!$C$2</f>
        <v>42034</v>
      </c>
      <c r="O118" s="35">
        <f t="shared" si="93"/>
        <v>42034</v>
      </c>
      <c r="P118" s="35">
        <v>42035</v>
      </c>
      <c r="Q118" s="36">
        <v>0</v>
      </c>
      <c r="R118" s="37">
        <f t="shared" si="94"/>
        <v>0.58333333333333337</v>
      </c>
      <c r="S118" s="37">
        <v>0.625</v>
      </c>
      <c r="T118" s="37">
        <f t="shared" si="95"/>
        <v>0.66666666666666663</v>
      </c>
      <c r="U118" s="35" t="str">
        <f t="shared" ca="1" si="87"/>
        <v/>
      </c>
      <c r="V118" s="47" t="str">
        <f t="shared" ca="1" si="88"/>
        <v/>
      </c>
      <c r="W118" s="37" t="str">
        <f t="shared" ca="1" si="89"/>
        <v/>
      </c>
      <c r="X118" s="37"/>
      <c r="Y118" s="35"/>
      <c r="Z118" s="47"/>
      <c r="AA118" s="37"/>
      <c r="AG118" s="34"/>
      <c r="AH118" s="34"/>
      <c r="AI118" s="34" t="str">
        <f>IF(AG118="","",IF(AG118&gt;AH118,PointsScoring!$A$11,IF(AG118=AH118,PointsScoring!$B$11,IF(AG118&lt;AH118,PointsScoring!$C$12:$D$12))))</f>
        <v/>
      </c>
      <c r="AJ118" s="34" t="str">
        <f t="shared" si="90"/>
        <v/>
      </c>
      <c r="AK118" s="34" t="str">
        <f t="shared" si="91"/>
        <v/>
      </c>
      <c r="AL118" s="34" t="str">
        <f>IF(OR(Z118="",AI118=""),"",IF(AK118="Right",VLOOKUP(Z118,PointsScoring!$A$2:$G$6,4,0),((VLOOKUP(Z118,PointsScoring!$A$1:$G$6,5,0))+(VLOOKUP(Z118,PointsScoring!$A$1:$G$6,6,0)))))</f>
        <v/>
      </c>
      <c r="AN118"/>
      <c r="AO118"/>
    </row>
    <row r="119" spans="1:41" ht="27" customHeight="1" x14ac:dyDescent="0.25">
      <c r="A119" s="36">
        <f t="shared" si="86"/>
        <v>10</v>
      </c>
      <c r="B119" s="34" t="s">
        <v>27</v>
      </c>
      <c r="C119" s="34">
        <v>10</v>
      </c>
      <c r="D119" s="34">
        <v>11</v>
      </c>
      <c r="E119" s="34" t="str">
        <f>IFERROR(VLOOKUP(C119,Teams!$A$2:$B$21,2,0),"")</f>
        <v>Manchester City</v>
      </c>
      <c r="F119" s="34" t="str">
        <f>IFERROR(VLOOKUP(D119,Teams!$A$2:$B$21,2,0),"")</f>
        <v>Manchester United</v>
      </c>
      <c r="G119" s="34" t="str">
        <f t="shared" si="92"/>
        <v>Manchester City v Manchester United</v>
      </c>
      <c r="H119" s="34"/>
      <c r="I119" s="34"/>
      <c r="J119" s="34"/>
      <c r="K119" s="34"/>
      <c r="L119" s="34">
        <v>0</v>
      </c>
      <c r="M119" s="34" t="str">
        <f>IF(L119=0,"",IF(U119="","",(HLOOKUP(L119,PointsScoring!$A$10:$D$11,2,0))))</f>
        <v/>
      </c>
      <c r="N119" s="35">
        <f>PointsScoring!$C$2</f>
        <v>42034</v>
      </c>
      <c r="O119" s="35">
        <f t="shared" si="93"/>
        <v>42034</v>
      </c>
      <c r="P119" s="35">
        <v>42035</v>
      </c>
      <c r="Q119" s="36">
        <v>0</v>
      </c>
      <c r="R119" s="37">
        <f t="shared" si="94"/>
        <v>0.58333333333333337</v>
      </c>
      <c r="S119" s="37">
        <v>0.625</v>
      </c>
      <c r="T119" s="37">
        <f>S119+(60/1440)</f>
        <v>0.66666666666666663</v>
      </c>
      <c r="U119" s="35" t="str">
        <f t="shared" ca="1" si="87"/>
        <v/>
      </c>
      <c r="V119" s="47" t="str">
        <f t="shared" ca="1" si="88"/>
        <v/>
      </c>
      <c r="W119" s="37" t="str">
        <f t="shared" ca="1" si="89"/>
        <v/>
      </c>
      <c r="X119" s="37"/>
      <c r="Y119" s="35"/>
      <c r="Z119" s="47"/>
      <c r="AA119" s="37"/>
      <c r="AG119" s="34"/>
      <c r="AH119" s="34"/>
      <c r="AI119" s="34" t="str">
        <f>IF(AG119="","",IF(AG119&gt;AH119,PointsScoring!$A$11,IF(AG119=AH119,PointsScoring!$B$11,IF(AG119&lt;AH119,PointsScoring!$C$12:$D$12))))</f>
        <v/>
      </c>
      <c r="AJ119" s="34" t="str">
        <f t="shared" si="90"/>
        <v/>
      </c>
      <c r="AK119" s="34" t="str">
        <f t="shared" si="91"/>
        <v/>
      </c>
      <c r="AL119" s="34" t="str">
        <f>IF(OR(Z119="",AI119=""),"",IF(AK119="Right",VLOOKUP(Z119,PointsScoring!$A$2:$G$6,4,0),((VLOOKUP(Z119,PointsScoring!$A$1:$G$6,5,0))+(VLOOKUP(Z119,PointsScoring!$A$1:$G$6,6,0)))))</f>
        <v/>
      </c>
      <c r="AN119"/>
      <c r="AO119"/>
    </row>
    <row r="120" spans="1:41" ht="27" customHeight="1" x14ac:dyDescent="0.25">
      <c r="A120" s="36">
        <f t="shared" si="86"/>
        <v>10</v>
      </c>
      <c r="B120" s="34" t="s">
        <v>31</v>
      </c>
      <c r="C120" s="34">
        <v>12</v>
      </c>
      <c r="D120" s="34">
        <v>9</v>
      </c>
      <c r="E120" s="34" t="str">
        <f>IFERROR(VLOOKUP(C120,Teams!$A$2:$B$21,2,0),"")</f>
        <v>Newcastle United</v>
      </c>
      <c r="F120" s="34" t="str">
        <f>IFERROR(VLOOKUP(D120,Teams!$A$2:$B$21,2,0),"")</f>
        <v>Liverpool</v>
      </c>
      <c r="G120" s="34" t="str">
        <f t="shared" si="92"/>
        <v>Newcastle United v Liverpool</v>
      </c>
      <c r="H120" s="34"/>
      <c r="I120" s="34"/>
      <c r="J120" s="34"/>
      <c r="K120" s="34"/>
      <c r="L120" s="34">
        <v>0</v>
      </c>
      <c r="M120" s="34" t="str">
        <f>IF(L120=0,"",IF(U120="","",(HLOOKUP(L120,PointsScoring!$A$10:$D$11,2,0))))</f>
        <v/>
      </c>
      <c r="N120" s="35">
        <f>PointsScoring!$C$2</f>
        <v>42034</v>
      </c>
      <c r="O120" s="35">
        <f t="shared" si="93"/>
        <v>42035</v>
      </c>
      <c r="P120" s="35">
        <v>42036</v>
      </c>
      <c r="Q120" s="36">
        <v>0</v>
      </c>
      <c r="R120" s="37">
        <f t="shared" si="94"/>
        <v>0.58333333333333337</v>
      </c>
      <c r="S120" s="37">
        <v>0.625</v>
      </c>
      <c r="T120" s="37">
        <f t="shared" si="95"/>
        <v>0.66666666666666663</v>
      </c>
      <c r="U120" s="35" t="str">
        <f t="shared" ca="1" si="87"/>
        <v/>
      </c>
      <c r="V120" s="47" t="str">
        <f t="shared" ca="1" si="88"/>
        <v/>
      </c>
      <c r="W120" s="37" t="str">
        <f t="shared" ca="1" si="89"/>
        <v/>
      </c>
      <c r="X120" s="37"/>
      <c r="Y120" s="35"/>
      <c r="Z120" s="47"/>
      <c r="AA120" s="37"/>
      <c r="AG120" s="34"/>
      <c r="AH120" s="34"/>
      <c r="AI120" s="34" t="str">
        <f>IF(AG120="","",IF(AG120&gt;AH120,PointsScoring!$A$11,IF(AG120=AH120,PointsScoring!$B$11,IF(AG120&lt;AH120,PointsScoring!$C$12:$D$12))))</f>
        <v/>
      </c>
      <c r="AJ120" s="34" t="str">
        <f t="shared" si="90"/>
        <v/>
      </c>
      <c r="AK120" s="34" t="str">
        <f t="shared" si="91"/>
        <v/>
      </c>
      <c r="AL120" s="34" t="str">
        <f>IF(OR(Z120="",AI120=""),"",IF(AK120="Right",VLOOKUP(Z120,PointsScoring!$A$2:$G$6,4,0),((VLOOKUP(Z120,PointsScoring!$A$1:$G$6,5,0))+(VLOOKUP(Z120,PointsScoring!$A$1:$G$6,6,0)))))</f>
        <v/>
      </c>
      <c r="AN120"/>
      <c r="AO120"/>
    </row>
    <row r="121" spans="1:41" ht="27" customHeight="1" x14ac:dyDescent="0.25">
      <c r="A121" s="36">
        <f t="shared" si="86"/>
        <v>10</v>
      </c>
      <c r="B121" s="34" t="s">
        <v>32</v>
      </c>
      <c r="C121" s="34">
        <v>15</v>
      </c>
      <c r="D121" s="34">
        <v>20</v>
      </c>
      <c r="E121" s="34" t="str">
        <f>IFERROR(VLOOKUP(C121,Teams!$A$2:$B$21,2,0),"")</f>
        <v>Stoke City</v>
      </c>
      <c r="F121" s="34" t="str">
        <f>IFERROR(VLOOKUP(D121,Teams!$A$2:$B$21,2,0),"")</f>
        <v>West Ham United</v>
      </c>
      <c r="G121" s="34" t="str">
        <f t="shared" si="92"/>
        <v>Stoke City v West Ham United</v>
      </c>
      <c r="H121" s="34"/>
      <c r="I121" s="34"/>
      <c r="J121" s="34"/>
      <c r="K121" s="34"/>
      <c r="L121" s="34">
        <v>0</v>
      </c>
      <c r="M121" s="34" t="str">
        <f>IF(L121=0,"",IF(U121="","",(HLOOKUP(L121,PointsScoring!$A$10:$D$11,2,0))))</f>
        <v/>
      </c>
      <c r="N121" s="35">
        <f>PointsScoring!$C$2</f>
        <v>42034</v>
      </c>
      <c r="O121" s="35">
        <f t="shared" si="93"/>
        <v>42035</v>
      </c>
      <c r="P121" s="35">
        <v>42036</v>
      </c>
      <c r="Q121" s="36">
        <v>0</v>
      </c>
      <c r="R121" s="37">
        <f t="shared" si="94"/>
        <v>0.58333333333333337</v>
      </c>
      <c r="S121" s="37">
        <v>0.625</v>
      </c>
      <c r="T121" s="37">
        <f t="shared" si="95"/>
        <v>0.66666666666666663</v>
      </c>
      <c r="U121" s="35" t="str">
        <f t="shared" ca="1" si="87"/>
        <v/>
      </c>
      <c r="V121" s="47" t="str">
        <f t="shared" ca="1" si="88"/>
        <v/>
      </c>
      <c r="W121" s="37" t="str">
        <f t="shared" ca="1" si="89"/>
        <v/>
      </c>
      <c r="X121" s="37"/>
      <c r="Y121" s="35"/>
      <c r="Z121" s="47"/>
      <c r="AA121" s="37"/>
      <c r="AG121" s="34"/>
      <c r="AH121" s="34"/>
      <c r="AI121" s="34" t="str">
        <f>IF(AG121="","",IF(AG121&gt;AH121,PointsScoring!$A$11,IF(AG121=AH121,PointsScoring!$B$11,IF(AG121&lt;AH121,PointsScoring!$C$12:$D$12))))</f>
        <v/>
      </c>
      <c r="AJ121" s="34" t="str">
        <f t="shared" si="90"/>
        <v/>
      </c>
      <c r="AK121" s="34" t="str">
        <f t="shared" si="91"/>
        <v/>
      </c>
      <c r="AL121" s="34" t="str">
        <f>IF(OR(Z121="",AI121=""),"",IF(AK121="Right",VLOOKUP(Z121,PointsScoring!$A$2:$G$6,4,0),((VLOOKUP(Z121,PointsScoring!$A$1:$G$6,5,0))+(VLOOKUP(Z121,PointsScoring!$A$1:$G$6,6,0)))))</f>
        <v/>
      </c>
      <c r="AN121"/>
      <c r="AO121"/>
    </row>
    <row r="122" spans="1:41" ht="15" customHeight="1" x14ac:dyDescent="0.25">
      <c r="A122" s="17"/>
      <c r="B122" t="s">
        <v>0</v>
      </c>
      <c r="U122"/>
      <c r="V122"/>
      <c r="Y122"/>
      <c r="Z122"/>
      <c r="AL122" s="19">
        <f>SUM(AL112:AL121)</f>
        <v>0</v>
      </c>
      <c r="AN122"/>
      <c r="AO122"/>
    </row>
    <row r="123" spans="1:41" ht="15" customHeight="1" x14ac:dyDescent="0.25">
      <c r="A123" s="17"/>
      <c r="U123"/>
      <c r="V123"/>
      <c r="Y123"/>
      <c r="Z123"/>
      <c r="AL123" s="19"/>
      <c r="AN123"/>
      <c r="AO123"/>
    </row>
    <row r="124" spans="1:41" ht="27" customHeight="1" x14ac:dyDescent="0.25">
      <c r="A124" s="11">
        <f t="shared" ref="A124:A133" si="96">A112+1</f>
        <v>11</v>
      </c>
      <c r="B124" s="9" t="s">
        <v>17</v>
      </c>
      <c r="C124" s="9">
        <v>3</v>
      </c>
      <c r="D124" s="9">
        <v>7</v>
      </c>
      <c r="E124" s="9" t="str">
        <f>IFERROR(VLOOKUP(C124,Teams!$A$2:$B$21,2,0),"")</f>
        <v>Burnley</v>
      </c>
      <c r="F124" s="9" t="str">
        <f>IFERROR(VLOOKUP(D124,Teams!$A$2:$B$21,2,0),"")</f>
        <v>Hull City</v>
      </c>
      <c r="G124" s="9" t="str">
        <f>IF(C124="","",E124&amp;" v "&amp;F124)</f>
        <v>Burnley v Hull City</v>
      </c>
      <c r="H124" s="9"/>
      <c r="I124" s="9"/>
      <c r="J124" s="9"/>
      <c r="K124" s="9"/>
      <c r="L124" s="9">
        <v>0</v>
      </c>
      <c r="M124" s="9" t="str">
        <f>IF(L124=0,"",IF(U124="","",(HLOOKUP(L124,PointsScoring!$A$10:$D$11,2,0))))</f>
        <v/>
      </c>
      <c r="N124" s="10">
        <f>PointsScoring!$C$2</f>
        <v>42034</v>
      </c>
      <c r="O124" s="10">
        <f>P124-1</f>
        <v>42034</v>
      </c>
      <c r="P124" s="10">
        <v>42035</v>
      </c>
      <c r="Q124" s="11">
        <v>0</v>
      </c>
      <c r="R124" s="12">
        <f>S124-(60/1440)</f>
        <v>0.58333333333333337</v>
      </c>
      <c r="S124" s="12">
        <v>0.625</v>
      </c>
      <c r="T124" s="12">
        <f>S124+(60/1440)</f>
        <v>0.66666666666666663</v>
      </c>
      <c r="U124" s="10" t="str">
        <f t="shared" ref="U124:U133" ca="1" si="97">IF(L124&gt;0,IF(P124&lt;TODAY(),"Fixture Completed",IF(L124&gt;0,TODAY(),"")),"")</f>
        <v/>
      </c>
      <c r="V124" s="13" t="str">
        <f t="shared" ref="V124:V133" ca="1" si="98">IF(U124="","",IF(W124="Fixture Completed","Fixture Completed",(IF(U124&lt;=N124,$N$1,IF(AND(U124&gt;=(N124+1),U124&lt;=O124),$O$1,IF(AND(U124=P124,W124&lt;R124),$Q$1,IF(AND(U124=P124,W124&gt;Q124,W124&lt;S124,W124&gt;R124),$R$1,IF(AND(P124=U124,W124&lt;T124,W124&gt;S124),"During Fixture","Predicitions Locked"))))))))</f>
        <v/>
      </c>
      <c r="W124" s="12" t="str">
        <f t="shared" ref="W124:W133" ca="1" si="99">IF(L124=0,"",(IF(U124="Fixture Completed","Fixture Completed",IF(U124=O124,"",(IF((IF(OR(U124="",U124&lt;P124),"",IF(P124=TODAY(),(NOW()-TODAY()),""))&gt;T124),"",IF(OR(U124="",U124&lt;P124),"",IF(P124=TODAY(),(NOW()-TODAY()),""))))))))</f>
        <v/>
      </c>
      <c r="X124" s="12"/>
      <c r="Y124" s="10"/>
      <c r="Z124" s="13"/>
      <c r="AA124" s="12"/>
      <c r="AG124" s="9"/>
      <c r="AH124" s="9"/>
      <c r="AI124" s="9" t="str">
        <f>IF(AG124="","",IF(AG124&gt;AH124,PointsScoring!$A$11,IF(AG124=AH124,PointsScoring!$B$11,IF(AG124&lt;AH124,PointsScoring!$C$12:$D$12))))</f>
        <v/>
      </c>
      <c r="AJ124" s="9" t="str">
        <f t="shared" ref="AJ124:AJ133" si="100">IFERROR((IF(AI124="HW",E124,IF(AI124="D","",IF(AI124="AW",F124,"")))),"")</f>
        <v/>
      </c>
      <c r="AK124" s="9" t="str">
        <f t="shared" ref="AK124:AK133" si="101">IF(AI124="","",(IF(X124=AI124,"Right","Wrong")))</f>
        <v/>
      </c>
      <c r="AL124" s="9" t="str">
        <f>IF(OR(Z124="",AI124=""),"",IF(AK124="Right",VLOOKUP(Z124,PointsScoring!$A$2:$G$6,4,0),((VLOOKUP(Z124,PointsScoring!$A$1:$G$6,5,0))+(VLOOKUP(Z124,PointsScoring!$A$1:$G$6,6,0)))))</f>
        <v/>
      </c>
      <c r="AN124"/>
      <c r="AO124"/>
    </row>
    <row r="125" spans="1:41" ht="27" customHeight="1" x14ac:dyDescent="0.25">
      <c r="A125" s="11">
        <f t="shared" si="96"/>
        <v>11</v>
      </c>
      <c r="B125" s="9" t="s">
        <v>19</v>
      </c>
      <c r="C125" s="9">
        <v>9</v>
      </c>
      <c r="D125" s="9">
        <v>4</v>
      </c>
      <c r="E125" s="9" t="str">
        <f>IFERROR(VLOOKUP(C125,Teams!$A$2:$B$21,2,0),"")</f>
        <v>Liverpool</v>
      </c>
      <c r="F125" s="9" t="str">
        <f>IFERROR(VLOOKUP(D125,Teams!$A$2:$B$21,2,0),"")</f>
        <v>Chelsea</v>
      </c>
      <c r="G125" s="9" t="str">
        <f t="shared" ref="G125:G133" si="102">IF(C125="","",E125&amp;" v "&amp;F125)</f>
        <v>Liverpool v Chelsea</v>
      </c>
      <c r="H125" s="9"/>
      <c r="I125" s="9"/>
      <c r="J125" s="9"/>
      <c r="K125" s="9"/>
      <c r="L125" s="9">
        <v>0</v>
      </c>
      <c r="M125" s="9" t="str">
        <f>IF(L125=0,"",IF(U125="","",(HLOOKUP(L125,PointsScoring!$A$10:$D$11,2,0))))</f>
        <v/>
      </c>
      <c r="N125" s="10">
        <f>PointsScoring!$C$2</f>
        <v>42034</v>
      </c>
      <c r="O125" s="10">
        <f t="shared" ref="O125:O133" si="103">P125-1</f>
        <v>42034</v>
      </c>
      <c r="P125" s="10">
        <v>42035</v>
      </c>
      <c r="Q125" s="11">
        <v>0</v>
      </c>
      <c r="R125" s="12">
        <f t="shared" ref="R125:R133" si="104">S125-(60/1440)</f>
        <v>0.58333333333333337</v>
      </c>
      <c r="S125" s="12">
        <v>0.625</v>
      </c>
      <c r="T125" s="12">
        <f t="shared" ref="T125:T133" si="105">S125+(60/1440)</f>
        <v>0.66666666666666663</v>
      </c>
      <c r="U125" s="10" t="str">
        <f t="shared" ca="1" si="97"/>
        <v/>
      </c>
      <c r="V125" s="13" t="str">
        <f t="shared" ca="1" si="98"/>
        <v/>
      </c>
      <c r="W125" s="12" t="str">
        <f t="shared" ca="1" si="99"/>
        <v/>
      </c>
      <c r="X125" s="12"/>
      <c r="Y125" s="10"/>
      <c r="Z125" s="13"/>
      <c r="AA125" s="12"/>
      <c r="AG125" s="9"/>
      <c r="AH125" s="9"/>
      <c r="AI125" s="9" t="str">
        <f>IF(AG125="","",IF(AG125&gt;AH125,PointsScoring!$A$11,IF(AG125=AH125,PointsScoring!$B$11,IF(AG125&lt;AH125,PointsScoring!$C$12:$D$12))))</f>
        <v/>
      </c>
      <c r="AJ125" s="9" t="str">
        <f t="shared" si="100"/>
        <v/>
      </c>
      <c r="AK125" s="9" t="str">
        <f t="shared" si="101"/>
        <v/>
      </c>
      <c r="AL125" s="9" t="str">
        <f>IF(OR(Z125="",AI125=""),"",IF(AK125="Right",VLOOKUP(Z125,PointsScoring!$A$2:$G$6,4,0),((VLOOKUP(Z125,PointsScoring!$A$1:$G$6,5,0))+(VLOOKUP(Z125,PointsScoring!$A$1:$G$6,6,0)))))</f>
        <v/>
      </c>
      <c r="AN125"/>
      <c r="AO125"/>
    </row>
    <row r="126" spans="1:41" ht="27" customHeight="1" x14ac:dyDescent="0.25">
      <c r="A126" s="11">
        <f t="shared" si="96"/>
        <v>11</v>
      </c>
      <c r="B126" s="9" t="s">
        <v>21</v>
      </c>
      <c r="C126" s="9">
        <v>11</v>
      </c>
      <c r="D126" s="9">
        <v>5</v>
      </c>
      <c r="E126" s="9" t="str">
        <f>IFERROR(VLOOKUP(C126,Teams!$A$2:$B$21,2,0),"")</f>
        <v>Manchester United</v>
      </c>
      <c r="F126" s="9" t="str">
        <f>IFERROR(VLOOKUP(D126,Teams!$A$2:$B$21,2,0),"")</f>
        <v>Crystal Palace</v>
      </c>
      <c r="G126" s="9" t="str">
        <f t="shared" si="102"/>
        <v>Manchester United v Crystal Palace</v>
      </c>
      <c r="H126" s="9"/>
      <c r="I126" s="9"/>
      <c r="J126" s="9"/>
      <c r="K126" s="9"/>
      <c r="L126" s="9">
        <v>0</v>
      </c>
      <c r="M126" s="9" t="str">
        <f>IF(L126=0,"",IF(U126="","",(HLOOKUP(L126,PointsScoring!$A$10:$D$11,2,0))))</f>
        <v/>
      </c>
      <c r="N126" s="10">
        <f>PointsScoring!$C$2</f>
        <v>42034</v>
      </c>
      <c r="O126" s="10">
        <f t="shared" si="103"/>
        <v>42034</v>
      </c>
      <c r="P126" s="10">
        <v>42035</v>
      </c>
      <c r="Q126" s="11">
        <v>0</v>
      </c>
      <c r="R126" s="12">
        <f t="shared" si="104"/>
        <v>0.58333333333333337</v>
      </c>
      <c r="S126" s="12">
        <v>0.625</v>
      </c>
      <c r="T126" s="12">
        <f t="shared" si="105"/>
        <v>0.66666666666666663</v>
      </c>
      <c r="U126" s="10" t="str">
        <f t="shared" ca="1" si="97"/>
        <v/>
      </c>
      <c r="V126" s="13" t="str">
        <f t="shared" ca="1" si="98"/>
        <v/>
      </c>
      <c r="W126" s="12" t="str">
        <f t="shared" ca="1" si="99"/>
        <v/>
      </c>
      <c r="X126" s="12"/>
      <c r="Y126" s="10"/>
      <c r="Z126" s="13"/>
      <c r="AA126" s="12"/>
      <c r="AG126" s="9"/>
      <c r="AH126" s="9"/>
      <c r="AI126" s="9" t="str">
        <f>IF(AG126="","",IF(AG126&gt;AH126,PointsScoring!$A$11,IF(AG126=AH126,PointsScoring!$B$11,IF(AG126&lt;AH126,PointsScoring!$C$12:$D$12))))</f>
        <v/>
      </c>
      <c r="AJ126" s="9" t="str">
        <f t="shared" si="100"/>
        <v/>
      </c>
      <c r="AK126" s="9" t="str">
        <f t="shared" si="101"/>
        <v/>
      </c>
      <c r="AL126" s="9" t="str">
        <f>IF(OR(Z126="",AI126=""),"",IF(AK126="Right",VLOOKUP(Z126,PointsScoring!$A$2:$G$6,4,0),((VLOOKUP(Z126,PointsScoring!$A$1:$G$6,5,0))+(VLOOKUP(Z126,PointsScoring!$A$1:$G$6,6,0)))))</f>
        <v/>
      </c>
      <c r="AN126"/>
      <c r="AO126"/>
    </row>
    <row r="127" spans="1:41" ht="27" customHeight="1" x14ac:dyDescent="0.25">
      <c r="A127" s="11">
        <f t="shared" si="96"/>
        <v>11</v>
      </c>
      <c r="B127" s="9" t="s">
        <v>22</v>
      </c>
      <c r="C127" s="9">
        <v>13</v>
      </c>
      <c r="D127" s="9">
        <v>10</v>
      </c>
      <c r="E127" s="9" t="str">
        <f>IFERROR(VLOOKUP(C127,Teams!$A$2:$B$21,2,0),"")</f>
        <v>Queens Park Rangers</v>
      </c>
      <c r="F127" s="9" t="str">
        <f>IFERROR(VLOOKUP(D127,Teams!$A$2:$B$21,2,0),"")</f>
        <v>Manchester City</v>
      </c>
      <c r="G127" s="9" t="str">
        <f t="shared" si="102"/>
        <v>Queens Park Rangers v Manchester City</v>
      </c>
      <c r="H127" s="9"/>
      <c r="I127" s="9"/>
      <c r="J127" s="9"/>
      <c r="K127" s="9"/>
      <c r="L127" s="9">
        <v>0</v>
      </c>
      <c r="M127" s="9" t="str">
        <f>IF(L127=0,"",IF(U127="","",(HLOOKUP(L127,PointsScoring!$A$10:$D$11,2,0))))</f>
        <v/>
      </c>
      <c r="N127" s="10">
        <f>PointsScoring!$C$2</f>
        <v>42034</v>
      </c>
      <c r="O127" s="10">
        <f t="shared" si="103"/>
        <v>42034</v>
      </c>
      <c r="P127" s="10">
        <v>42035</v>
      </c>
      <c r="Q127" s="11">
        <v>0</v>
      </c>
      <c r="R127" s="12">
        <f t="shared" si="104"/>
        <v>0.58333333333333337</v>
      </c>
      <c r="S127" s="12">
        <v>0.625</v>
      </c>
      <c r="T127" s="12">
        <f t="shared" si="105"/>
        <v>0.66666666666666663</v>
      </c>
      <c r="U127" s="10" t="str">
        <f t="shared" ca="1" si="97"/>
        <v/>
      </c>
      <c r="V127" s="13" t="str">
        <f t="shared" ca="1" si="98"/>
        <v/>
      </c>
      <c r="W127" s="12" t="str">
        <f t="shared" ca="1" si="99"/>
        <v/>
      </c>
      <c r="X127" s="12"/>
      <c r="Y127" s="10"/>
      <c r="Z127" s="13"/>
      <c r="AA127" s="12"/>
      <c r="AG127" s="9"/>
      <c r="AH127" s="9"/>
      <c r="AI127" s="9" t="str">
        <f>IF(AG127="","",IF(AG127&gt;AH127,PointsScoring!$A$11,IF(AG127=AH127,PointsScoring!$B$11,IF(AG127&lt;AH127,PointsScoring!$C$12:$D$12))))</f>
        <v/>
      </c>
      <c r="AJ127" s="9" t="str">
        <f t="shared" si="100"/>
        <v/>
      </c>
      <c r="AK127" s="9" t="str">
        <f t="shared" si="101"/>
        <v/>
      </c>
      <c r="AL127" s="9" t="str">
        <f>IF(OR(Z127="",AI127=""),"",IF(AK127="Right",VLOOKUP(Z127,PointsScoring!$A$2:$G$6,4,0),((VLOOKUP(Z127,PointsScoring!$A$1:$G$6,5,0))+(VLOOKUP(Z127,PointsScoring!$A$1:$G$6,6,0)))))</f>
        <v/>
      </c>
      <c r="AN127"/>
      <c r="AO127"/>
    </row>
    <row r="128" spans="1:41" ht="27" customHeight="1" x14ac:dyDescent="0.25">
      <c r="A128" s="11">
        <f t="shared" si="96"/>
        <v>11</v>
      </c>
      <c r="B128" s="9" t="s">
        <v>23</v>
      </c>
      <c r="C128" s="9">
        <v>14</v>
      </c>
      <c r="D128" s="9">
        <v>8</v>
      </c>
      <c r="E128" s="9" t="str">
        <f>IFERROR(VLOOKUP(C128,Teams!$A$2:$B$21,2,0),"")</f>
        <v>Southampton</v>
      </c>
      <c r="F128" s="9" t="str">
        <f>IFERROR(VLOOKUP(D128,Teams!$A$2:$B$21,2,0),"")</f>
        <v>Leicester City</v>
      </c>
      <c r="G128" s="9" t="str">
        <f t="shared" si="102"/>
        <v>Southampton v Leicester City</v>
      </c>
      <c r="H128" s="9"/>
      <c r="I128" s="9"/>
      <c r="J128" s="9"/>
      <c r="K128" s="9"/>
      <c r="L128" s="9">
        <v>0</v>
      </c>
      <c r="M128" s="9" t="str">
        <f>IF(L128=0,"",IF(U128="","",(HLOOKUP(L128,PointsScoring!$A$10:$D$11,2,0))))</f>
        <v/>
      </c>
      <c r="N128" s="10">
        <f>PointsScoring!$C$2</f>
        <v>42034</v>
      </c>
      <c r="O128" s="10">
        <f t="shared" si="103"/>
        <v>42034</v>
      </c>
      <c r="P128" s="10">
        <v>42035</v>
      </c>
      <c r="Q128" s="11">
        <v>0</v>
      </c>
      <c r="R128" s="12">
        <f t="shared" si="104"/>
        <v>0.58333333333333337</v>
      </c>
      <c r="S128" s="12">
        <v>0.625</v>
      </c>
      <c r="T128" s="12">
        <f t="shared" si="105"/>
        <v>0.66666666666666663</v>
      </c>
      <c r="U128" s="10" t="str">
        <f t="shared" ca="1" si="97"/>
        <v/>
      </c>
      <c r="V128" s="13" t="str">
        <f t="shared" ca="1" si="98"/>
        <v/>
      </c>
      <c r="W128" s="12" t="str">
        <f t="shared" ca="1" si="99"/>
        <v/>
      </c>
      <c r="X128" s="12"/>
      <c r="Y128" s="10"/>
      <c r="Z128" s="13"/>
      <c r="AA128" s="12"/>
      <c r="AG128" s="9"/>
      <c r="AH128" s="9"/>
      <c r="AI128" s="9" t="str">
        <f>IF(AG128="","",IF(AG128&gt;AH128,PointsScoring!$A$11,IF(AG128=AH128,PointsScoring!$B$11,IF(AG128&lt;AH128,PointsScoring!$C$12:$D$12))))</f>
        <v/>
      </c>
      <c r="AJ128" s="9" t="str">
        <f t="shared" si="100"/>
        <v/>
      </c>
      <c r="AK128" s="9" t="str">
        <f t="shared" si="101"/>
        <v/>
      </c>
      <c r="AL128" s="9" t="str">
        <f>IF(OR(Z128="",AI128=""),"",IF(AK128="Right",VLOOKUP(Z128,PointsScoring!$A$2:$G$6,4,0),((VLOOKUP(Z128,PointsScoring!$A$1:$G$6,5,0))+(VLOOKUP(Z128,PointsScoring!$A$1:$G$6,6,0)))))</f>
        <v/>
      </c>
      <c r="AN128"/>
      <c r="AO128"/>
    </row>
    <row r="129" spans="1:41" ht="27" customHeight="1" x14ac:dyDescent="0.25">
      <c r="A129" s="11">
        <f t="shared" si="96"/>
        <v>11</v>
      </c>
      <c r="B129" s="9" t="s">
        <v>25</v>
      </c>
      <c r="C129" s="9">
        <v>16</v>
      </c>
      <c r="D129" s="9">
        <v>6</v>
      </c>
      <c r="E129" s="9" t="str">
        <f>IFERROR(VLOOKUP(C129,Teams!$A$2:$B$21,2,0),"")</f>
        <v>Sunderland</v>
      </c>
      <c r="F129" s="9" t="str">
        <f>IFERROR(VLOOKUP(D129,Teams!$A$2:$B$21,2,0),"")</f>
        <v>Everton</v>
      </c>
      <c r="G129" s="9" t="str">
        <f t="shared" si="102"/>
        <v>Sunderland v Everton</v>
      </c>
      <c r="H129" s="9"/>
      <c r="I129" s="9"/>
      <c r="J129" s="9"/>
      <c r="K129" s="9"/>
      <c r="L129" s="9">
        <v>0</v>
      </c>
      <c r="M129" s="9" t="str">
        <f>IF(L129=0,"",IF(U129="","",(HLOOKUP(L129,PointsScoring!$A$10:$D$11,2,0))))</f>
        <v/>
      </c>
      <c r="N129" s="10">
        <f>PointsScoring!$C$2</f>
        <v>42034</v>
      </c>
      <c r="O129" s="10">
        <f t="shared" si="103"/>
        <v>42034</v>
      </c>
      <c r="P129" s="10">
        <v>42035</v>
      </c>
      <c r="Q129" s="11">
        <v>0</v>
      </c>
      <c r="R129" s="12">
        <f t="shared" si="104"/>
        <v>0.58333333333333337</v>
      </c>
      <c r="S129" s="12">
        <v>0.625</v>
      </c>
      <c r="T129" s="12">
        <f t="shared" si="105"/>
        <v>0.66666666666666663</v>
      </c>
      <c r="U129" s="10" t="str">
        <f t="shared" ca="1" si="97"/>
        <v/>
      </c>
      <c r="V129" s="13" t="str">
        <f t="shared" ca="1" si="98"/>
        <v/>
      </c>
      <c r="W129" s="12" t="str">
        <f t="shared" ca="1" si="99"/>
        <v/>
      </c>
      <c r="X129" s="12"/>
      <c r="Y129" s="10"/>
      <c r="Z129" s="13"/>
      <c r="AA129" s="12"/>
      <c r="AG129" s="9"/>
      <c r="AH129" s="9"/>
      <c r="AI129" s="9" t="str">
        <f>IF(AG129="","",IF(AG129&gt;AH129,PointsScoring!$A$11,IF(AG129=AH129,PointsScoring!$B$11,IF(AG129&lt;AH129,PointsScoring!$C$12:$D$12))))</f>
        <v/>
      </c>
      <c r="AJ129" s="9" t="str">
        <f t="shared" si="100"/>
        <v/>
      </c>
      <c r="AK129" s="9" t="str">
        <f t="shared" si="101"/>
        <v/>
      </c>
      <c r="AL129" s="9" t="str">
        <f>IF(OR(Z129="",AI129=""),"",IF(AK129="Right",VLOOKUP(Z129,PointsScoring!$A$2:$G$6,4,0),((VLOOKUP(Z129,PointsScoring!$A$1:$G$6,5,0))+(VLOOKUP(Z129,PointsScoring!$A$1:$G$6,6,0)))))</f>
        <v/>
      </c>
      <c r="AN129"/>
      <c r="AO129"/>
    </row>
    <row r="130" spans="1:41" ht="27" customHeight="1" x14ac:dyDescent="0.25">
      <c r="A130" s="11">
        <f t="shared" si="96"/>
        <v>11</v>
      </c>
      <c r="B130" s="9" t="s">
        <v>26</v>
      </c>
      <c r="C130" s="9">
        <v>17</v>
      </c>
      <c r="D130" s="9">
        <v>1</v>
      </c>
      <c r="E130" s="9" t="str">
        <f>IFERROR(VLOOKUP(C130,Teams!$A$2:$B$21,2,0),"")</f>
        <v>Swansea City</v>
      </c>
      <c r="F130" s="9" t="str">
        <f>IFERROR(VLOOKUP(D130,Teams!$A$2:$B$21,2,0),"")</f>
        <v>Arsenal</v>
      </c>
      <c r="G130" s="9" t="str">
        <f t="shared" si="102"/>
        <v>Swansea City v Arsenal</v>
      </c>
      <c r="H130" s="9"/>
      <c r="I130" s="9"/>
      <c r="J130" s="9"/>
      <c r="K130" s="9"/>
      <c r="L130" s="9">
        <v>0</v>
      </c>
      <c r="M130" s="9" t="str">
        <f>IF(L130=0,"",IF(U130="","",(HLOOKUP(L130,PointsScoring!$A$10:$D$11,2,0))))</f>
        <v/>
      </c>
      <c r="N130" s="10">
        <f>PointsScoring!$C$2</f>
        <v>42034</v>
      </c>
      <c r="O130" s="10">
        <f t="shared" si="103"/>
        <v>42034</v>
      </c>
      <c r="P130" s="10">
        <v>42035</v>
      </c>
      <c r="Q130" s="11">
        <v>0</v>
      </c>
      <c r="R130" s="12">
        <f t="shared" si="104"/>
        <v>0.58333333333333337</v>
      </c>
      <c r="S130" s="12">
        <v>0.625</v>
      </c>
      <c r="T130" s="12">
        <f t="shared" si="105"/>
        <v>0.66666666666666663</v>
      </c>
      <c r="U130" s="10" t="str">
        <f t="shared" ca="1" si="97"/>
        <v/>
      </c>
      <c r="V130" s="13" t="str">
        <f t="shared" ca="1" si="98"/>
        <v/>
      </c>
      <c r="W130" s="12" t="str">
        <f t="shared" ca="1" si="99"/>
        <v/>
      </c>
      <c r="X130" s="12"/>
      <c r="Y130" s="10"/>
      <c r="Z130" s="13"/>
      <c r="AA130" s="12"/>
      <c r="AG130" s="9"/>
      <c r="AH130" s="9"/>
      <c r="AI130" s="9" t="str">
        <f>IF(AG130="","",IF(AG130&gt;AH130,PointsScoring!$A$11,IF(AG130=AH130,PointsScoring!$B$11,IF(AG130&lt;AH130,PointsScoring!$C$12:$D$12))))</f>
        <v/>
      </c>
      <c r="AJ130" s="9" t="str">
        <f t="shared" si="100"/>
        <v/>
      </c>
      <c r="AK130" s="9" t="str">
        <f t="shared" si="101"/>
        <v/>
      </c>
      <c r="AL130" s="9" t="str">
        <f>IF(OR(Z130="",AI130=""),"",IF(AK130="Right",VLOOKUP(Z130,PointsScoring!$A$2:$G$6,4,0),((VLOOKUP(Z130,PointsScoring!$A$1:$G$6,5,0))+(VLOOKUP(Z130,PointsScoring!$A$1:$G$6,6,0)))))</f>
        <v/>
      </c>
      <c r="AN130"/>
      <c r="AO130"/>
    </row>
    <row r="131" spans="1:41" ht="27" customHeight="1" x14ac:dyDescent="0.25">
      <c r="A131" s="11">
        <f t="shared" si="96"/>
        <v>11</v>
      </c>
      <c r="B131" s="9" t="s">
        <v>27</v>
      </c>
      <c r="C131" s="9">
        <v>18</v>
      </c>
      <c r="D131" s="9">
        <v>15</v>
      </c>
      <c r="E131" s="9" t="str">
        <f>IFERROR(VLOOKUP(C131,Teams!$A$2:$B$21,2,0),"")</f>
        <v>Tottenham Hotspur</v>
      </c>
      <c r="F131" s="9" t="str">
        <f>IFERROR(VLOOKUP(D131,Teams!$A$2:$B$21,2,0),"")</f>
        <v>Stoke City</v>
      </c>
      <c r="G131" s="9" t="str">
        <f t="shared" si="102"/>
        <v>Tottenham Hotspur v Stoke City</v>
      </c>
      <c r="H131" s="9"/>
      <c r="I131" s="9"/>
      <c r="J131" s="9"/>
      <c r="K131" s="9"/>
      <c r="L131" s="9">
        <v>0</v>
      </c>
      <c r="M131" s="9" t="str">
        <f>IF(L131=0,"",IF(U131="","",(HLOOKUP(L131,PointsScoring!$A$10:$D$11,2,0))))</f>
        <v/>
      </c>
      <c r="N131" s="10">
        <f>PointsScoring!$C$2</f>
        <v>42034</v>
      </c>
      <c r="O131" s="10">
        <f t="shared" si="103"/>
        <v>42034</v>
      </c>
      <c r="P131" s="10">
        <v>42035</v>
      </c>
      <c r="Q131" s="11">
        <v>0</v>
      </c>
      <c r="R131" s="12">
        <f t="shared" si="104"/>
        <v>0.58333333333333337</v>
      </c>
      <c r="S131" s="12">
        <v>0.625</v>
      </c>
      <c r="T131" s="12">
        <f>S131+(60/1440)</f>
        <v>0.66666666666666663</v>
      </c>
      <c r="U131" s="10" t="str">
        <f t="shared" ca="1" si="97"/>
        <v/>
      </c>
      <c r="V131" s="13" t="str">
        <f t="shared" ca="1" si="98"/>
        <v/>
      </c>
      <c r="W131" s="12" t="str">
        <f t="shared" ca="1" si="99"/>
        <v/>
      </c>
      <c r="X131" s="12"/>
      <c r="Y131" s="10"/>
      <c r="Z131" s="13"/>
      <c r="AA131" s="12"/>
      <c r="AG131" s="9"/>
      <c r="AH131" s="9"/>
      <c r="AI131" s="9" t="str">
        <f>IF(AG131="","",IF(AG131&gt;AH131,PointsScoring!$A$11,IF(AG131=AH131,PointsScoring!$B$11,IF(AG131&lt;AH131,PointsScoring!$C$12:$D$12))))</f>
        <v/>
      </c>
      <c r="AJ131" s="9" t="str">
        <f t="shared" si="100"/>
        <v/>
      </c>
      <c r="AK131" s="9" t="str">
        <f t="shared" si="101"/>
        <v/>
      </c>
      <c r="AL131" s="9" t="str">
        <f>IF(OR(Z131="",AI131=""),"",IF(AK131="Right",VLOOKUP(Z131,PointsScoring!$A$2:$G$6,4,0),((VLOOKUP(Z131,PointsScoring!$A$1:$G$6,5,0))+(VLOOKUP(Z131,PointsScoring!$A$1:$G$6,6,0)))))</f>
        <v/>
      </c>
      <c r="AN131"/>
      <c r="AO131"/>
    </row>
    <row r="132" spans="1:41" ht="27" customHeight="1" x14ac:dyDescent="0.25">
      <c r="A132" s="11">
        <f t="shared" si="96"/>
        <v>11</v>
      </c>
      <c r="B132" s="9" t="s">
        <v>31</v>
      </c>
      <c r="C132" s="9">
        <v>19</v>
      </c>
      <c r="D132" s="9">
        <v>12</v>
      </c>
      <c r="E132" s="9" t="str">
        <f>IFERROR(VLOOKUP(C132,Teams!$A$2:$B$21,2,0),"")</f>
        <v>West Bromwich Albion</v>
      </c>
      <c r="F132" s="9" t="str">
        <f>IFERROR(VLOOKUP(D132,Teams!$A$2:$B$21,2,0),"")</f>
        <v>Newcastle United</v>
      </c>
      <c r="G132" s="9" t="str">
        <f t="shared" si="102"/>
        <v>West Bromwich Albion v Newcastle United</v>
      </c>
      <c r="H132" s="9"/>
      <c r="I132" s="9"/>
      <c r="J132" s="9"/>
      <c r="K132" s="9"/>
      <c r="L132" s="9">
        <v>0</v>
      </c>
      <c r="M132" s="9" t="str">
        <f>IF(L132=0,"",IF(U132="","",(HLOOKUP(L132,PointsScoring!$A$10:$D$11,2,0))))</f>
        <v/>
      </c>
      <c r="N132" s="10">
        <f>PointsScoring!$C$2</f>
        <v>42034</v>
      </c>
      <c r="O132" s="10">
        <f t="shared" si="103"/>
        <v>42035</v>
      </c>
      <c r="P132" s="10">
        <v>42036</v>
      </c>
      <c r="Q132" s="11">
        <v>0</v>
      </c>
      <c r="R132" s="12">
        <f t="shared" si="104"/>
        <v>0.58333333333333337</v>
      </c>
      <c r="S132" s="12">
        <v>0.625</v>
      </c>
      <c r="T132" s="12">
        <f t="shared" si="105"/>
        <v>0.66666666666666663</v>
      </c>
      <c r="U132" s="10" t="str">
        <f t="shared" ca="1" si="97"/>
        <v/>
      </c>
      <c r="V132" s="13" t="str">
        <f t="shared" ca="1" si="98"/>
        <v/>
      </c>
      <c r="W132" s="12" t="str">
        <f t="shared" ca="1" si="99"/>
        <v/>
      </c>
      <c r="X132" s="12"/>
      <c r="Y132" s="10"/>
      <c r="Z132" s="13"/>
      <c r="AA132" s="12"/>
      <c r="AG132" s="9"/>
      <c r="AH132" s="9"/>
      <c r="AI132" s="9" t="str">
        <f>IF(AG132="","",IF(AG132&gt;AH132,PointsScoring!$A$11,IF(AG132=AH132,PointsScoring!$B$11,IF(AG132&lt;AH132,PointsScoring!$C$12:$D$12))))</f>
        <v/>
      </c>
      <c r="AJ132" s="9" t="str">
        <f t="shared" si="100"/>
        <v/>
      </c>
      <c r="AK132" s="9" t="str">
        <f t="shared" si="101"/>
        <v/>
      </c>
      <c r="AL132" s="9" t="str">
        <f>IF(OR(Z132="",AI132=""),"",IF(AK132="Right",VLOOKUP(Z132,PointsScoring!$A$2:$G$6,4,0),((VLOOKUP(Z132,PointsScoring!$A$1:$G$6,5,0))+(VLOOKUP(Z132,PointsScoring!$A$1:$G$6,6,0)))))</f>
        <v/>
      </c>
      <c r="AN132"/>
      <c r="AO132"/>
    </row>
    <row r="133" spans="1:41" ht="27" customHeight="1" x14ac:dyDescent="0.25">
      <c r="A133" s="11">
        <f t="shared" si="96"/>
        <v>11</v>
      </c>
      <c r="B133" s="9" t="s">
        <v>32</v>
      </c>
      <c r="C133" s="9">
        <v>20</v>
      </c>
      <c r="D133" s="9">
        <v>2</v>
      </c>
      <c r="E133" s="9" t="str">
        <f>IFERROR(VLOOKUP(C133,Teams!$A$2:$B$21,2,0),"")</f>
        <v>West Ham United</v>
      </c>
      <c r="F133" s="9" t="str">
        <f>IFERROR(VLOOKUP(D133,Teams!$A$2:$B$21,2,0),"")</f>
        <v>Aston Villa</v>
      </c>
      <c r="G133" s="9" t="str">
        <f t="shared" si="102"/>
        <v>West Ham United v Aston Villa</v>
      </c>
      <c r="H133" s="9"/>
      <c r="I133" s="9"/>
      <c r="J133" s="9"/>
      <c r="K133" s="9"/>
      <c r="L133" s="9">
        <v>0</v>
      </c>
      <c r="M133" s="9" t="str">
        <f>IF(L133=0,"",IF(U133="","",(HLOOKUP(L133,PointsScoring!$A$10:$D$11,2,0))))</f>
        <v/>
      </c>
      <c r="N133" s="10">
        <f>PointsScoring!$C$2</f>
        <v>42034</v>
      </c>
      <c r="O133" s="10">
        <f t="shared" si="103"/>
        <v>42035</v>
      </c>
      <c r="P133" s="10">
        <v>42036</v>
      </c>
      <c r="Q133" s="11">
        <v>0</v>
      </c>
      <c r="R133" s="12">
        <f t="shared" si="104"/>
        <v>0.58333333333333337</v>
      </c>
      <c r="S133" s="12">
        <v>0.625</v>
      </c>
      <c r="T133" s="12">
        <f t="shared" si="105"/>
        <v>0.66666666666666663</v>
      </c>
      <c r="U133" s="10" t="str">
        <f t="shared" ca="1" si="97"/>
        <v/>
      </c>
      <c r="V133" s="13" t="str">
        <f t="shared" ca="1" si="98"/>
        <v/>
      </c>
      <c r="W133" s="12" t="str">
        <f t="shared" ca="1" si="99"/>
        <v/>
      </c>
      <c r="X133" s="12"/>
      <c r="Y133" s="10"/>
      <c r="Z133" s="13"/>
      <c r="AA133" s="12"/>
      <c r="AG133" s="9"/>
      <c r="AH133" s="9"/>
      <c r="AI133" s="9" t="str">
        <f>IF(AG133="","",IF(AG133&gt;AH133,PointsScoring!$A$11,IF(AG133=AH133,PointsScoring!$B$11,IF(AG133&lt;AH133,PointsScoring!$C$12:$D$12))))</f>
        <v/>
      </c>
      <c r="AJ133" s="9" t="str">
        <f t="shared" si="100"/>
        <v/>
      </c>
      <c r="AK133" s="9" t="str">
        <f t="shared" si="101"/>
        <v/>
      </c>
      <c r="AL133" s="9" t="str">
        <f>IF(OR(Z133="",AI133=""),"",IF(AK133="Right",VLOOKUP(Z133,PointsScoring!$A$2:$G$6,4,0),((VLOOKUP(Z133,PointsScoring!$A$1:$G$6,5,0))+(VLOOKUP(Z133,PointsScoring!$A$1:$G$6,6,0)))))</f>
        <v/>
      </c>
      <c r="AN133"/>
      <c r="AO133"/>
    </row>
    <row r="134" spans="1:41" ht="15" customHeight="1" x14ac:dyDescent="0.25">
      <c r="A134" s="17"/>
      <c r="B134" t="s">
        <v>0</v>
      </c>
      <c r="U134"/>
      <c r="V134"/>
      <c r="Y134"/>
      <c r="Z134"/>
      <c r="AL134" s="19">
        <f>SUM(AL124:AL133)</f>
        <v>0</v>
      </c>
      <c r="AN134"/>
      <c r="AO134"/>
    </row>
    <row r="135" spans="1:41" ht="15" customHeight="1" x14ac:dyDescent="0.25">
      <c r="A135" s="17"/>
      <c r="U135"/>
      <c r="V135"/>
      <c r="Y135"/>
      <c r="Z135"/>
      <c r="AL135" s="19"/>
      <c r="AN135"/>
      <c r="AO135"/>
    </row>
    <row r="136" spans="1:41" ht="27" customHeight="1" x14ac:dyDescent="0.25">
      <c r="A136" s="31">
        <f t="shared" ref="A136:A145" si="106">A124+1</f>
        <v>12</v>
      </c>
      <c r="B136" s="29" t="s">
        <v>17</v>
      </c>
      <c r="C136" s="29">
        <v>1</v>
      </c>
      <c r="D136" s="29">
        <v>11</v>
      </c>
      <c r="E136" s="29" t="str">
        <f>IFERROR(VLOOKUP(C136,Teams!$A$2:$B$21,2,0),"")</f>
        <v>Arsenal</v>
      </c>
      <c r="F136" s="29" t="str">
        <f>IFERROR(VLOOKUP(D136,Teams!$A$2:$B$21,2,0),"")</f>
        <v>Manchester United</v>
      </c>
      <c r="G136" s="29" t="str">
        <f>IF(C136="","",E136&amp;" v "&amp;F136)</f>
        <v>Arsenal v Manchester United</v>
      </c>
      <c r="H136" s="29"/>
      <c r="I136" s="29"/>
      <c r="J136" s="29"/>
      <c r="K136" s="29"/>
      <c r="L136" s="29">
        <v>0</v>
      </c>
      <c r="M136" s="29" t="str">
        <f>IF(L136=0,"",IF(U136="","",(HLOOKUP(L136,PointsScoring!$A$10:$D$11,2,0))))</f>
        <v/>
      </c>
      <c r="N136" s="30">
        <f>PointsScoring!$C$2</f>
        <v>42034</v>
      </c>
      <c r="O136" s="30">
        <f>P136-1</f>
        <v>42034</v>
      </c>
      <c r="P136" s="30">
        <v>42035</v>
      </c>
      <c r="Q136" s="31">
        <v>0</v>
      </c>
      <c r="R136" s="32">
        <f>S136-(60/1440)</f>
        <v>0.58333333333333337</v>
      </c>
      <c r="S136" s="32">
        <v>0.625</v>
      </c>
      <c r="T136" s="32">
        <f>S136+(60/1440)</f>
        <v>0.66666666666666663</v>
      </c>
      <c r="U136" s="30" t="str">
        <f t="shared" ref="U136:U145" ca="1" si="107">IF(L136&gt;0,IF(P136&lt;TODAY(),"Fixture Completed",IF(L136&gt;0,TODAY(),"")),"")</f>
        <v/>
      </c>
      <c r="V136" s="48" t="str">
        <f t="shared" ref="V136:V145" ca="1" si="108">IF(U136="","",IF(W136="Fixture Completed","Fixture Completed",(IF(U136&lt;=N136,$N$1,IF(AND(U136&gt;=(N136+1),U136&lt;=O136),$O$1,IF(AND(U136=P136,W136&lt;R136),$Q$1,IF(AND(U136=P136,W136&gt;Q136,W136&lt;S136,W136&gt;R136),$R$1,IF(AND(P136=U136,W136&lt;T136,W136&gt;S136),"During Fixture","Predicitions Locked"))))))))</f>
        <v/>
      </c>
      <c r="W136" s="32" t="str">
        <f t="shared" ref="W136:W145" ca="1" si="109">IF(L136=0,"",(IF(U136="Fixture Completed","Fixture Completed",IF(U136=O136,"",(IF((IF(OR(U136="",U136&lt;P136),"",IF(P136=TODAY(),(NOW()-TODAY()),""))&gt;T136),"",IF(OR(U136="",U136&lt;P136),"",IF(P136=TODAY(),(NOW()-TODAY()),""))))))))</f>
        <v/>
      </c>
      <c r="X136" s="32"/>
      <c r="Y136" s="30"/>
      <c r="Z136" s="48"/>
      <c r="AA136" s="32"/>
      <c r="AG136" s="29"/>
      <c r="AH136" s="29"/>
      <c r="AI136" s="29" t="str">
        <f>IF(AG136="","",IF(AG136&gt;AH136,PointsScoring!$A$11,IF(AG136=AH136,PointsScoring!$B$11,IF(AG136&lt;AH136,PointsScoring!$C$12:$D$12))))</f>
        <v/>
      </c>
      <c r="AJ136" s="29" t="str">
        <f t="shared" ref="AJ136:AJ145" si="110">IFERROR((IF(AI136="HW",E136,IF(AI136="D","",IF(AI136="AW",F136,"")))),"")</f>
        <v/>
      </c>
      <c r="AK136" s="29" t="str">
        <f t="shared" ref="AK136:AK145" si="111">IF(AI136="","",(IF(X136=AI136,"Right","Wrong")))</f>
        <v/>
      </c>
      <c r="AL136" s="29" t="str">
        <f>IF(OR(Z136="",AI136=""),"",IF(AK136="Right",VLOOKUP(Z136,PointsScoring!$A$2:$G$6,4,0),((VLOOKUP(Z136,PointsScoring!$A$1:$G$6,5,0))+(VLOOKUP(Z136,PointsScoring!$A$1:$G$6,6,0)))))</f>
        <v/>
      </c>
      <c r="AN136"/>
      <c r="AO136"/>
    </row>
    <row r="137" spans="1:41" ht="27" customHeight="1" x14ac:dyDescent="0.25">
      <c r="A137" s="31">
        <f t="shared" si="106"/>
        <v>12</v>
      </c>
      <c r="B137" s="29" t="s">
        <v>19</v>
      </c>
      <c r="C137" s="29">
        <v>2</v>
      </c>
      <c r="D137" s="29">
        <v>14</v>
      </c>
      <c r="E137" s="29" t="str">
        <f>IFERROR(VLOOKUP(C137,Teams!$A$2:$B$21,2,0),"")</f>
        <v>Aston Villa</v>
      </c>
      <c r="F137" s="29" t="str">
        <f>IFERROR(VLOOKUP(D137,Teams!$A$2:$B$21,2,0),"")</f>
        <v>Southampton</v>
      </c>
      <c r="G137" s="29" t="str">
        <f t="shared" ref="G137:G145" si="112">IF(C137="","",E137&amp;" v "&amp;F137)</f>
        <v>Aston Villa v Southampton</v>
      </c>
      <c r="H137" s="29"/>
      <c r="I137" s="29"/>
      <c r="J137" s="29"/>
      <c r="K137" s="29"/>
      <c r="L137" s="29">
        <v>0</v>
      </c>
      <c r="M137" s="29" t="str">
        <f>IF(L137=0,"",IF(U137="","",(HLOOKUP(L137,PointsScoring!$A$10:$D$11,2,0))))</f>
        <v/>
      </c>
      <c r="N137" s="30">
        <f>PointsScoring!$C$2</f>
        <v>42034</v>
      </c>
      <c r="O137" s="30">
        <f t="shared" ref="O137:O145" si="113">P137-1</f>
        <v>42034</v>
      </c>
      <c r="P137" s="30">
        <v>42035</v>
      </c>
      <c r="Q137" s="31">
        <v>0</v>
      </c>
      <c r="R137" s="32">
        <f t="shared" ref="R137:R145" si="114">S137-(60/1440)</f>
        <v>0.58333333333333337</v>
      </c>
      <c r="S137" s="32">
        <v>0.625</v>
      </c>
      <c r="T137" s="32">
        <f t="shared" ref="T137:T145" si="115">S137+(60/1440)</f>
        <v>0.66666666666666663</v>
      </c>
      <c r="U137" s="30" t="str">
        <f t="shared" ca="1" si="107"/>
        <v/>
      </c>
      <c r="V137" s="48" t="str">
        <f t="shared" ca="1" si="108"/>
        <v/>
      </c>
      <c r="W137" s="32" t="str">
        <f t="shared" ca="1" si="109"/>
        <v/>
      </c>
      <c r="X137" s="32"/>
      <c r="Y137" s="30"/>
      <c r="Z137" s="48"/>
      <c r="AA137" s="32"/>
      <c r="AG137" s="29"/>
      <c r="AH137" s="29"/>
      <c r="AI137" s="29" t="str">
        <f>IF(AG137="","",IF(AG137&gt;AH137,PointsScoring!$A$11,IF(AG137=AH137,PointsScoring!$B$11,IF(AG137&lt;AH137,PointsScoring!$C$12:$D$12))))</f>
        <v/>
      </c>
      <c r="AJ137" s="29" t="str">
        <f t="shared" si="110"/>
        <v/>
      </c>
      <c r="AK137" s="29" t="str">
        <f t="shared" si="111"/>
        <v/>
      </c>
      <c r="AL137" s="29" t="str">
        <f>IF(OR(Z137="",AI137=""),"",IF(AK137="Right",VLOOKUP(Z137,PointsScoring!$A$2:$G$6,4,0),((VLOOKUP(Z137,PointsScoring!$A$1:$G$6,5,0))+(VLOOKUP(Z137,PointsScoring!$A$1:$G$6,6,0)))))</f>
        <v/>
      </c>
      <c r="AN137"/>
      <c r="AO137"/>
    </row>
    <row r="138" spans="1:41" ht="27" customHeight="1" x14ac:dyDescent="0.25">
      <c r="A138" s="31">
        <f t="shared" si="106"/>
        <v>12</v>
      </c>
      <c r="B138" s="29" t="s">
        <v>21</v>
      </c>
      <c r="C138" s="29">
        <v>4</v>
      </c>
      <c r="D138" s="29">
        <v>20</v>
      </c>
      <c r="E138" s="29" t="str">
        <f>IFERROR(VLOOKUP(C138,Teams!$A$2:$B$21,2,0),"")</f>
        <v>Chelsea</v>
      </c>
      <c r="F138" s="29" t="str">
        <f>IFERROR(VLOOKUP(D138,Teams!$A$2:$B$21,2,0),"")</f>
        <v>West Ham United</v>
      </c>
      <c r="G138" s="29" t="str">
        <f t="shared" si="112"/>
        <v>Chelsea v West Ham United</v>
      </c>
      <c r="H138" s="29"/>
      <c r="I138" s="29"/>
      <c r="J138" s="29"/>
      <c r="K138" s="29"/>
      <c r="L138" s="29">
        <v>0</v>
      </c>
      <c r="M138" s="29" t="str">
        <f>IF(L138=0,"",IF(U138="","",(HLOOKUP(L138,PointsScoring!$A$10:$D$11,2,0))))</f>
        <v/>
      </c>
      <c r="N138" s="30">
        <f>PointsScoring!$C$2</f>
        <v>42034</v>
      </c>
      <c r="O138" s="30">
        <f t="shared" si="113"/>
        <v>42034</v>
      </c>
      <c r="P138" s="30">
        <v>42035</v>
      </c>
      <c r="Q138" s="31">
        <v>0</v>
      </c>
      <c r="R138" s="32">
        <f t="shared" si="114"/>
        <v>0.58333333333333337</v>
      </c>
      <c r="S138" s="32">
        <v>0.625</v>
      </c>
      <c r="T138" s="32">
        <f t="shared" si="115"/>
        <v>0.66666666666666663</v>
      </c>
      <c r="U138" s="30" t="str">
        <f t="shared" ca="1" si="107"/>
        <v/>
      </c>
      <c r="V138" s="48" t="str">
        <f t="shared" ca="1" si="108"/>
        <v/>
      </c>
      <c r="W138" s="32" t="str">
        <f t="shared" ca="1" si="109"/>
        <v/>
      </c>
      <c r="X138" s="32"/>
      <c r="Y138" s="30"/>
      <c r="Z138" s="48"/>
      <c r="AA138" s="32"/>
      <c r="AG138" s="29"/>
      <c r="AH138" s="29"/>
      <c r="AI138" s="29" t="str">
        <f>IF(AG138="","",IF(AG138&gt;AH138,PointsScoring!$A$11,IF(AG138=AH138,PointsScoring!$B$11,IF(AG138&lt;AH138,PointsScoring!$C$12:$D$12))))</f>
        <v/>
      </c>
      <c r="AJ138" s="29" t="str">
        <f t="shared" si="110"/>
        <v/>
      </c>
      <c r="AK138" s="29" t="str">
        <f t="shared" si="111"/>
        <v/>
      </c>
      <c r="AL138" s="29" t="str">
        <f>IF(OR(Z138="",AI138=""),"",IF(AK138="Right",VLOOKUP(Z138,PointsScoring!$A$2:$G$6,4,0),((VLOOKUP(Z138,PointsScoring!$A$1:$G$6,5,0))+(VLOOKUP(Z138,PointsScoring!$A$1:$G$6,6,0)))))</f>
        <v/>
      </c>
      <c r="AN138"/>
      <c r="AO138"/>
    </row>
    <row r="139" spans="1:41" ht="27" customHeight="1" x14ac:dyDescent="0.25">
      <c r="A139" s="31">
        <f t="shared" si="106"/>
        <v>12</v>
      </c>
      <c r="B139" s="29" t="s">
        <v>22</v>
      </c>
      <c r="C139" s="29">
        <v>5</v>
      </c>
      <c r="D139" s="29">
        <v>9</v>
      </c>
      <c r="E139" s="29" t="str">
        <f>IFERROR(VLOOKUP(C139,Teams!$A$2:$B$21,2,0),"")</f>
        <v>Crystal Palace</v>
      </c>
      <c r="F139" s="29" t="str">
        <f>IFERROR(VLOOKUP(D139,Teams!$A$2:$B$21,2,0),"")</f>
        <v>Liverpool</v>
      </c>
      <c r="G139" s="29" t="str">
        <f t="shared" si="112"/>
        <v>Crystal Palace v Liverpool</v>
      </c>
      <c r="H139" s="29"/>
      <c r="I139" s="29"/>
      <c r="J139" s="29"/>
      <c r="K139" s="29"/>
      <c r="L139" s="29">
        <v>0</v>
      </c>
      <c r="M139" s="29" t="str">
        <f>IF(L139=0,"",IF(U139="","",(HLOOKUP(L139,PointsScoring!$A$10:$D$11,2,0))))</f>
        <v/>
      </c>
      <c r="N139" s="30">
        <f>PointsScoring!$C$2</f>
        <v>42034</v>
      </c>
      <c r="O139" s="30">
        <f t="shared" si="113"/>
        <v>42034</v>
      </c>
      <c r="P139" s="30">
        <v>42035</v>
      </c>
      <c r="Q139" s="31">
        <v>0</v>
      </c>
      <c r="R139" s="32">
        <f t="shared" si="114"/>
        <v>0.58333333333333337</v>
      </c>
      <c r="S139" s="32">
        <v>0.625</v>
      </c>
      <c r="T139" s="32">
        <f t="shared" si="115"/>
        <v>0.66666666666666663</v>
      </c>
      <c r="U139" s="30" t="str">
        <f t="shared" ca="1" si="107"/>
        <v/>
      </c>
      <c r="V139" s="48" t="str">
        <f t="shared" ca="1" si="108"/>
        <v/>
      </c>
      <c r="W139" s="32" t="str">
        <f t="shared" ca="1" si="109"/>
        <v/>
      </c>
      <c r="X139" s="32"/>
      <c r="Y139" s="30"/>
      <c r="Z139" s="48"/>
      <c r="AA139" s="32"/>
      <c r="AG139" s="29"/>
      <c r="AH139" s="29"/>
      <c r="AI139" s="29" t="str">
        <f>IF(AG139="","",IF(AG139&gt;AH139,PointsScoring!$A$11,IF(AG139=AH139,PointsScoring!$B$11,IF(AG139&lt;AH139,PointsScoring!$C$12:$D$12))))</f>
        <v/>
      </c>
      <c r="AJ139" s="29" t="str">
        <f t="shared" si="110"/>
        <v/>
      </c>
      <c r="AK139" s="29" t="str">
        <f t="shared" si="111"/>
        <v/>
      </c>
      <c r="AL139" s="29" t="str">
        <f>IF(OR(Z139="",AI139=""),"",IF(AK139="Right",VLOOKUP(Z139,PointsScoring!$A$2:$G$6,4,0),((VLOOKUP(Z139,PointsScoring!$A$1:$G$6,5,0))+(VLOOKUP(Z139,PointsScoring!$A$1:$G$6,6,0)))))</f>
        <v/>
      </c>
      <c r="AN139"/>
      <c r="AO139"/>
    </row>
    <row r="140" spans="1:41" ht="27" customHeight="1" x14ac:dyDescent="0.25">
      <c r="A140" s="31">
        <f t="shared" si="106"/>
        <v>12</v>
      </c>
      <c r="B140" s="29" t="s">
        <v>23</v>
      </c>
      <c r="C140" s="29">
        <v>6</v>
      </c>
      <c r="D140" s="29">
        <v>20</v>
      </c>
      <c r="E140" s="29" t="str">
        <f>IFERROR(VLOOKUP(C140,Teams!$A$2:$B$21,2,0),"")</f>
        <v>Everton</v>
      </c>
      <c r="F140" s="29" t="str">
        <f>IFERROR(VLOOKUP(D140,Teams!$A$2:$B$21,2,0),"")</f>
        <v>West Ham United</v>
      </c>
      <c r="G140" s="29" t="str">
        <f t="shared" si="112"/>
        <v>Everton v West Ham United</v>
      </c>
      <c r="H140" s="29"/>
      <c r="I140" s="29"/>
      <c r="J140" s="29"/>
      <c r="K140" s="29"/>
      <c r="L140" s="29">
        <v>0</v>
      </c>
      <c r="M140" s="29" t="str">
        <f>IF(L140=0,"",IF(U140="","",(HLOOKUP(L140,PointsScoring!$A$10:$D$11,2,0))))</f>
        <v/>
      </c>
      <c r="N140" s="30">
        <f>PointsScoring!$C$2</f>
        <v>42034</v>
      </c>
      <c r="O140" s="30">
        <f t="shared" si="113"/>
        <v>42034</v>
      </c>
      <c r="P140" s="30">
        <v>42035</v>
      </c>
      <c r="Q140" s="31">
        <v>0</v>
      </c>
      <c r="R140" s="32">
        <f t="shared" si="114"/>
        <v>0.58333333333333337</v>
      </c>
      <c r="S140" s="32">
        <v>0.625</v>
      </c>
      <c r="T140" s="32">
        <f t="shared" si="115"/>
        <v>0.66666666666666663</v>
      </c>
      <c r="U140" s="30" t="str">
        <f t="shared" ca="1" si="107"/>
        <v/>
      </c>
      <c r="V140" s="48" t="str">
        <f t="shared" ca="1" si="108"/>
        <v/>
      </c>
      <c r="W140" s="32" t="str">
        <f t="shared" ca="1" si="109"/>
        <v/>
      </c>
      <c r="X140" s="32"/>
      <c r="Y140" s="30"/>
      <c r="Z140" s="48"/>
      <c r="AA140" s="32"/>
      <c r="AG140" s="29"/>
      <c r="AH140" s="29"/>
      <c r="AI140" s="29" t="str">
        <f>IF(AG140="","",IF(AG140&gt;AH140,PointsScoring!$A$11,IF(AG140=AH140,PointsScoring!$B$11,IF(AG140&lt;AH140,PointsScoring!$C$12:$D$12))))</f>
        <v/>
      </c>
      <c r="AJ140" s="29" t="str">
        <f t="shared" si="110"/>
        <v/>
      </c>
      <c r="AK140" s="29" t="str">
        <f t="shared" si="111"/>
        <v/>
      </c>
      <c r="AL140" s="29" t="str">
        <f>IF(OR(Z140="",AI140=""),"",IF(AK140="Right",VLOOKUP(Z140,PointsScoring!$A$2:$G$6,4,0),((VLOOKUP(Z140,PointsScoring!$A$1:$G$6,5,0))+(VLOOKUP(Z140,PointsScoring!$A$1:$G$6,6,0)))))</f>
        <v/>
      </c>
      <c r="AN140"/>
      <c r="AO140"/>
    </row>
    <row r="141" spans="1:41" ht="27" customHeight="1" x14ac:dyDescent="0.25">
      <c r="A141" s="31">
        <f t="shared" si="106"/>
        <v>12</v>
      </c>
      <c r="B141" s="29" t="s">
        <v>25</v>
      </c>
      <c r="C141" s="29">
        <v>7</v>
      </c>
      <c r="D141" s="29">
        <v>19</v>
      </c>
      <c r="E141" s="29" t="str">
        <f>IFERROR(VLOOKUP(C141,Teams!$A$2:$B$21,2,0),"")</f>
        <v>Hull City</v>
      </c>
      <c r="F141" s="29" t="str">
        <f>IFERROR(VLOOKUP(D141,Teams!$A$2:$B$21,2,0),"")</f>
        <v>West Bromwich Albion</v>
      </c>
      <c r="G141" s="29" t="str">
        <f t="shared" si="112"/>
        <v>Hull City v West Bromwich Albion</v>
      </c>
      <c r="H141" s="29"/>
      <c r="I141" s="29"/>
      <c r="J141" s="29"/>
      <c r="K141" s="29"/>
      <c r="L141" s="29">
        <v>0</v>
      </c>
      <c r="M141" s="29" t="str">
        <f>IF(L141=0,"",IF(U141="","",(HLOOKUP(L141,PointsScoring!$A$10:$D$11,2,0))))</f>
        <v/>
      </c>
      <c r="N141" s="30">
        <f>PointsScoring!$C$2</f>
        <v>42034</v>
      </c>
      <c r="O141" s="30">
        <f t="shared" si="113"/>
        <v>42034</v>
      </c>
      <c r="P141" s="30">
        <v>42035</v>
      </c>
      <c r="Q141" s="31">
        <v>0</v>
      </c>
      <c r="R141" s="32">
        <f t="shared" si="114"/>
        <v>0.58333333333333337</v>
      </c>
      <c r="S141" s="32">
        <v>0.625</v>
      </c>
      <c r="T141" s="32">
        <f t="shared" si="115"/>
        <v>0.66666666666666663</v>
      </c>
      <c r="U141" s="30" t="str">
        <f t="shared" ca="1" si="107"/>
        <v/>
      </c>
      <c r="V141" s="48" t="str">
        <f t="shared" ca="1" si="108"/>
        <v/>
      </c>
      <c r="W141" s="32" t="str">
        <f t="shared" ca="1" si="109"/>
        <v/>
      </c>
      <c r="X141" s="32"/>
      <c r="Y141" s="30"/>
      <c r="Z141" s="48"/>
      <c r="AA141" s="32"/>
      <c r="AG141" s="29"/>
      <c r="AH141" s="29"/>
      <c r="AI141" s="29" t="str">
        <f>IF(AG141="","",IF(AG141&gt;AH141,PointsScoring!$A$11,IF(AG141=AH141,PointsScoring!$B$11,IF(AG141&lt;AH141,PointsScoring!$C$12:$D$12))))</f>
        <v/>
      </c>
      <c r="AJ141" s="29" t="str">
        <f t="shared" si="110"/>
        <v/>
      </c>
      <c r="AK141" s="29" t="str">
        <f t="shared" si="111"/>
        <v/>
      </c>
      <c r="AL141" s="29" t="str">
        <f>IF(OR(Z141="",AI141=""),"",IF(AK141="Right",VLOOKUP(Z141,PointsScoring!$A$2:$G$6,4,0),((VLOOKUP(Z141,PointsScoring!$A$1:$G$6,5,0))+(VLOOKUP(Z141,PointsScoring!$A$1:$G$6,6,0)))))</f>
        <v/>
      </c>
      <c r="AN141"/>
      <c r="AO141"/>
    </row>
    <row r="142" spans="1:41" ht="27" customHeight="1" x14ac:dyDescent="0.25">
      <c r="A142" s="31">
        <f t="shared" si="106"/>
        <v>12</v>
      </c>
      <c r="B142" s="29" t="s">
        <v>26</v>
      </c>
      <c r="C142" s="29">
        <v>8</v>
      </c>
      <c r="D142" s="29">
        <v>16</v>
      </c>
      <c r="E142" s="29" t="str">
        <f>IFERROR(VLOOKUP(C142,Teams!$A$2:$B$21,2,0),"")</f>
        <v>Leicester City</v>
      </c>
      <c r="F142" s="29" t="str">
        <f>IFERROR(VLOOKUP(D142,Teams!$A$2:$B$21,2,0),"")</f>
        <v>Sunderland</v>
      </c>
      <c r="G142" s="29" t="str">
        <f t="shared" si="112"/>
        <v>Leicester City v Sunderland</v>
      </c>
      <c r="H142" s="29"/>
      <c r="I142" s="29"/>
      <c r="J142" s="29"/>
      <c r="K142" s="29"/>
      <c r="L142" s="29">
        <v>0</v>
      </c>
      <c r="M142" s="29" t="str">
        <f>IF(L142=0,"",IF(U142="","",(HLOOKUP(L142,PointsScoring!$A$10:$D$11,2,0))))</f>
        <v/>
      </c>
      <c r="N142" s="30">
        <f>PointsScoring!$C$2</f>
        <v>42034</v>
      </c>
      <c r="O142" s="30">
        <f t="shared" si="113"/>
        <v>42034</v>
      </c>
      <c r="P142" s="30">
        <v>42035</v>
      </c>
      <c r="Q142" s="31">
        <v>0</v>
      </c>
      <c r="R142" s="32">
        <f t="shared" si="114"/>
        <v>0.58333333333333337</v>
      </c>
      <c r="S142" s="32">
        <v>0.625</v>
      </c>
      <c r="T142" s="32">
        <f t="shared" si="115"/>
        <v>0.66666666666666663</v>
      </c>
      <c r="U142" s="30" t="str">
        <f t="shared" ca="1" si="107"/>
        <v/>
      </c>
      <c r="V142" s="48" t="str">
        <f t="shared" ca="1" si="108"/>
        <v/>
      </c>
      <c r="W142" s="32" t="str">
        <f t="shared" ca="1" si="109"/>
        <v/>
      </c>
      <c r="X142" s="32"/>
      <c r="Y142" s="30"/>
      <c r="Z142" s="48"/>
      <c r="AA142" s="32"/>
      <c r="AG142" s="29"/>
      <c r="AH142" s="29"/>
      <c r="AI142" s="29" t="str">
        <f>IF(AG142="","",IF(AG142&gt;AH142,PointsScoring!$A$11,IF(AG142=AH142,PointsScoring!$B$11,IF(AG142&lt;AH142,PointsScoring!$C$12:$D$12))))</f>
        <v/>
      </c>
      <c r="AJ142" s="29" t="str">
        <f t="shared" si="110"/>
        <v/>
      </c>
      <c r="AK142" s="29" t="str">
        <f t="shared" si="111"/>
        <v/>
      </c>
      <c r="AL142" s="29" t="str">
        <f>IF(OR(Z142="",AI142=""),"",IF(AK142="Right",VLOOKUP(Z142,PointsScoring!$A$2:$G$6,4,0),((VLOOKUP(Z142,PointsScoring!$A$1:$G$6,5,0))+(VLOOKUP(Z142,PointsScoring!$A$1:$G$6,6,0)))))</f>
        <v/>
      </c>
      <c r="AN142"/>
      <c r="AO142"/>
    </row>
    <row r="143" spans="1:41" ht="27" customHeight="1" x14ac:dyDescent="0.25">
      <c r="A143" s="31">
        <f t="shared" si="106"/>
        <v>12</v>
      </c>
      <c r="B143" s="29" t="s">
        <v>27</v>
      </c>
      <c r="C143" s="29">
        <v>10</v>
      </c>
      <c r="D143" s="29">
        <v>17</v>
      </c>
      <c r="E143" s="29" t="str">
        <f>IFERROR(VLOOKUP(C143,Teams!$A$2:$B$21,2,0),"")</f>
        <v>Manchester City</v>
      </c>
      <c r="F143" s="29" t="str">
        <f>IFERROR(VLOOKUP(D143,Teams!$A$2:$B$21,2,0),"")</f>
        <v>Swansea City</v>
      </c>
      <c r="G143" s="29" t="str">
        <f t="shared" si="112"/>
        <v>Manchester City v Swansea City</v>
      </c>
      <c r="H143" s="29"/>
      <c r="I143" s="29"/>
      <c r="J143" s="29"/>
      <c r="K143" s="29"/>
      <c r="L143" s="29">
        <v>0</v>
      </c>
      <c r="M143" s="29" t="str">
        <f>IF(L143=0,"",IF(U143="","",(HLOOKUP(L143,PointsScoring!$A$10:$D$11,2,0))))</f>
        <v/>
      </c>
      <c r="N143" s="30">
        <f>PointsScoring!$C$2</f>
        <v>42034</v>
      </c>
      <c r="O143" s="30">
        <f t="shared" si="113"/>
        <v>42034</v>
      </c>
      <c r="P143" s="30">
        <v>42035</v>
      </c>
      <c r="Q143" s="31">
        <v>0</v>
      </c>
      <c r="R143" s="32">
        <f t="shared" si="114"/>
        <v>0.58333333333333337</v>
      </c>
      <c r="S143" s="32">
        <v>0.625</v>
      </c>
      <c r="T143" s="32">
        <f>S143+(60/1440)</f>
        <v>0.66666666666666663</v>
      </c>
      <c r="U143" s="30" t="str">
        <f t="shared" ca="1" si="107"/>
        <v/>
      </c>
      <c r="V143" s="48" t="str">
        <f t="shared" ca="1" si="108"/>
        <v/>
      </c>
      <c r="W143" s="32" t="str">
        <f t="shared" ca="1" si="109"/>
        <v/>
      </c>
      <c r="X143" s="32"/>
      <c r="Y143" s="30"/>
      <c r="Z143" s="48"/>
      <c r="AA143" s="32"/>
      <c r="AG143" s="29"/>
      <c r="AH143" s="29"/>
      <c r="AI143" s="29" t="str">
        <f>IF(AG143="","",IF(AG143&gt;AH143,PointsScoring!$A$11,IF(AG143=AH143,PointsScoring!$B$11,IF(AG143&lt;AH143,PointsScoring!$C$12:$D$12))))</f>
        <v/>
      </c>
      <c r="AJ143" s="29" t="str">
        <f t="shared" si="110"/>
        <v/>
      </c>
      <c r="AK143" s="29" t="str">
        <f t="shared" si="111"/>
        <v/>
      </c>
      <c r="AL143" s="29" t="str">
        <f>IF(OR(Z143="",AI143=""),"",IF(AK143="Right",VLOOKUP(Z143,PointsScoring!$A$2:$G$6,4,0),((VLOOKUP(Z143,PointsScoring!$A$1:$G$6,5,0))+(VLOOKUP(Z143,PointsScoring!$A$1:$G$6,6,0)))))</f>
        <v/>
      </c>
      <c r="AN143"/>
      <c r="AO143"/>
    </row>
    <row r="144" spans="1:41" ht="27" customHeight="1" x14ac:dyDescent="0.25">
      <c r="A144" s="31">
        <f t="shared" si="106"/>
        <v>12</v>
      </c>
      <c r="B144" s="29" t="s">
        <v>31</v>
      </c>
      <c r="C144" s="29">
        <v>12</v>
      </c>
      <c r="D144" s="29">
        <v>13</v>
      </c>
      <c r="E144" s="29" t="str">
        <f>IFERROR(VLOOKUP(C144,Teams!$A$2:$B$21,2,0),"")</f>
        <v>Newcastle United</v>
      </c>
      <c r="F144" s="29" t="str">
        <f>IFERROR(VLOOKUP(D144,Teams!$A$2:$B$21,2,0),"")</f>
        <v>Queens Park Rangers</v>
      </c>
      <c r="G144" s="29" t="str">
        <f t="shared" si="112"/>
        <v>Newcastle United v Queens Park Rangers</v>
      </c>
      <c r="H144" s="29"/>
      <c r="I144" s="29"/>
      <c r="J144" s="29"/>
      <c r="K144" s="29"/>
      <c r="L144" s="29">
        <v>0</v>
      </c>
      <c r="M144" s="29" t="str">
        <f>IF(L144=0,"",IF(U144="","",(HLOOKUP(L144,PointsScoring!$A$10:$D$11,2,0))))</f>
        <v/>
      </c>
      <c r="N144" s="30">
        <f>PointsScoring!$C$2</f>
        <v>42034</v>
      </c>
      <c r="O144" s="30">
        <f t="shared" si="113"/>
        <v>42035</v>
      </c>
      <c r="P144" s="30">
        <v>42036</v>
      </c>
      <c r="Q144" s="31">
        <v>0</v>
      </c>
      <c r="R144" s="32">
        <f t="shared" si="114"/>
        <v>0.58333333333333337</v>
      </c>
      <c r="S144" s="32">
        <v>0.625</v>
      </c>
      <c r="T144" s="32">
        <f t="shared" si="115"/>
        <v>0.66666666666666663</v>
      </c>
      <c r="U144" s="30" t="str">
        <f t="shared" ca="1" si="107"/>
        <v/>
      </c>
      <c r="V144" s="48" t="str">
        <f t="shared" ca="1" si="108"/>
        <v/>
      </c>
      <c r="W144" s="32" t="str">
        <f t="shared" ca="1" si="109"/>
        <v/>
      </c>
      <c r="X144" s="32"/>
      <c r="Y144" s="30"/>
      <c r="Z144" s="48"/>
      <c r="AA144" s="32"/>
      <c r="AG144" s="29"/>
      <c r="AH144" s="29"/>
      <c r="AI144" s="29" t="str">
        <f>IF(AG144="","",IF(AG144&gt;AH144,PointsScoring!$A$11,IF(AG144=AH144,PointsScoring!$B$11,IF(AG144&lt;AH144,PointsScoring!$C$12:$D$12))))</f>
        <v/>
      </c>
      <c r="AJ144" s="29" t="str">
        <f t="shared" si="110"/>
        <v/>
      </c>
      <c r="AK144" s="29" t="str">
        <f t="shared" si="111"/>
        <v/>
      </c>
      <c r="AL144" s="29" t="str">
        <f>IF(OR(Z144="",AI144=""),"",IF(AK144="Right",VLOOKUP(Z144,PointsScoring!$A$2:$G$6,4,0),((VLOOKUP(Z144,PointsScoring!$A$1:$G$6,5,0))+(VLOOKUP(Z144,PointsScoring!$A$1:$G$6,6,0)))))</f>
        <v/>
      </c>
      <c r="AN144"/>
      <c r="AO144"/>
    </row>
    <row r="145" spans="1:41" ht="27" customHeight="1" x14ac:dyDescent="0.25">
      <c r="A145" s="31">
        <f t="shared" si="106"/>
        <v>12</v>
      </c>
      <c r="B145" s="29" t="s">
        <v>32</v>
      </c>
      <c r="C145" s="29">
        <v>15</v>
      </c>
      <c r="D145" s="29">
        <v>3</v>
      </c>
      <c r="E145" s="29" t="str">
        <f>IFERROR(VLOOKUP(C145,Teams!$A$2:$B$21,2,0),"")</f>
        <v>Stoke City</v>
      </c>
      <c r="F145" s="29" t="str">
        <f>IFERROR(VLOOKUP(D145,Teams!$A$2:$B$21,2,0),"")</f>
        <v>Burnley</v>
      </c>
      <c r="G145" s="29" t="str">
        <f t="shared" si="112"/>
        <v>Stoke City v Burnley</v>
      </c>
      <c r="H145" s="29"/>
      <c r="I145" s="29"/>
      <c r="J145" s="29"/>
      <c r="K145" s="29"/>
      <c r="L145" s="29">
        <v>0</v>
      </c>
      <c r="M145" s="29" t="str">
        <f>IF(L145=0,"",IF(U145="","",(HLOOKUP(L145,PointsScoring!$A$10:$D$11,2,0))))</f>
        <v/>
      </c>
      <c r="N145" s="30">
        <f>PointsScoring!$C$2</f>
        <v>42034</v>
      </c>
      <c r="O145" s="30">
        <f t="shared" si="113"/>
        <v>42035</v>
      </c>
      <c r="P145" s="30">
        <v>42036</v>
      </c>
      <c r="Q145" s="31">
        <v>0</v>
      </c>
      <c r="R145" s="32">
        <f t="shared" si="114"/>
        <v>0.58333333333333337</v>
      </c>
      <c r="S145" s="32">
        <v>0.625</v>
      </c>
      <c r="T145" s="32">
        <f t="shared" si="115"/>
        <v>0.66666666666666663</v>
      </c>
      <c r="U145" s="30" t="str">
        <f t="shared" ca="1" si="107"/>
        <v/>
      </c>
      <c r="V145" s="48" t="str">
        <f t="shared" ca="1" si="108"/>
        <v/>
      </c>
      <c r="W145" s="32" t="str">
        <f t="shared" ca="1" si="109"/>
        <v/>
      </c>
      <c r="X145" s="32"/>
      <c r="Y145" s="30"/>
      <c r="Z145" s="48"/>
      <c r="AA145" s="32"/>
      <c r="AG145" s="29"/>
      <c r="AH145" s="29"/>
      <c r="AI145" s="29" t="str">
        <f>IF(AG145="","",IF(AG145&gt;AH145,PointsScoring!$A$11,IF(AG145=AH145,PointsScoring!$B$11,IF(AG145&lt;AH145,PointsScoring!$C$12:$D$12))))</f>
        <v/>
      </c>
      <c r="AJ145" s="29" t="str">
        <f t="shared" si="110"/>
        <v/>
      </c>
      <c r="AK145" s="29" t="str">
        <f t="shared" si="111"/>
        <v/>
      </c>
      <c r="AL145" s="29" t="str">
        <f>IF(OR(Z145="",AI145=""),"",IF(AK145="Right",VLOOKUP(Z145,PointsScoring!$A$2:$G$6,4,0),((VLOOKUP(Z145,PointsScoring!$A$1:$G$6,5,0))+(VLOOKUP(Z145,PointsScoring!$A$1:$G$6,6,0)))))</f>
        <v/>
      </c>
      <c r="AN145"/>
      <c r="AO145"/>
    </row>
    <row r="146" spans="1:41" ht="15" customHeight="1" x14ac:dyDescent="0.25">
      <c r="A146" s="17"/>
      <c r="B146" t="s">
        <v>0</v>
      </c>
      <c r="U146"/>
      <c r="V146"/>
      <c r="Y146"/>
      <c r="Z146"/>
      <c r="AL146" s="19">
        <f>SUM(AL136:AL145)</f>
        <v>0</v>
      </c>
      <c r="AN146"/>
      <c r="AO146"/>
    </row>
    <row r="147" spans="1:41" ht="15" customHeight="1" x14ac:dyDescent="0.25">
      <c r="A147" s="17"/>
      <c r="U147"/>
      <c r="V147"/>
      <c r="Y147"/>
      <c r="Z147"/>
      <c r="AL147" s="19"/>
      <c r="AN147"/>
      <c r="AO147"/>
    </row>
    <row r="148" spans="1:41" ht="27" customHeight="1" x14ac:dyDescent="0.25">
      <c r="A148" s="42">
        <f t="shared" ref="A148:A157" si="116">A136+1</f>
        <v>13</v>
      </c>
      <c r="B148" s="40" t="s">
        <v>17</v>
      </c>
      <c r="C148" s="40">
        <v>3</v>
      </c>
      <c r="D148" s="40">
        <v>2</v>
      </c>
      <c r="E148" s="40" t="str">
        <f>IFERROR(VLOOKUP(C148,Teams!$A$2:$B$21,2,0),"")</f>
        <v>Burnley</v>
      </c>
      <c r="F148" s="40" t="str">
        <f>IFERROR(VLOOKUP(D148,Teams!$A$2:$B$21,2,0),"")</f>
        <v>Aston Villa</v>
      </c>
      <c r="G148" s="40" t="str">
        <f>IF(C148="","",E148&amp;" v "&amp;F148)</f>
        <v>Burnley v Aston Villa</v>
      </c>
      <c r="H148" s="40"/>
      <c r="I148" s="40"/>
      <c r="J148" s="40"/>
      <c r="K148" s="40"/>
      <c r="L148" s="40">
        <v>0</v>
      </c>
      <c r="M148" s="40" t="str">
        <f>IF(L148=0,"",IF(U148="","",(HLOOKUP(L148,PointsScoring!$A$10:$D$11,2,0))))</f>
        <v/>
      </c>
      <c r="N148" s="41">
        <f>PointsScoring!$C$2</f>
        <v>42034</v>
      </c>
      <c r="O148" s="41">
        <f>P148-1</f>
        <v>42034</v>
      </c>
      <c r="P148" s="41">
        <v>42035</v>
      </c>
      <c r="Q148" s="42">
        <v>0</v>
      </c>
      <c r="R148" s="43">
        <f>S148-(60/1440)</f>
        <v>0.58333333333333337</v>
      </c>
      <c r="S148" s="43">
        <v>0.625</v>
      </c>
      <c r="T148" s="43">
        <f>S148+(60/1440)</f>
        <v>0.66666666666666663</v>
      </c>
      <c r="U148" s="41" t="str">
        <f t="shared" ref="U148:U157" ca="1" si="117">IF(L148&gt;0,IF(P148&lt;TODAY(),"Fixture Completed",IF(L148&gt;0,TODAY(),"")),"")</f>
        <v/>
      </c>
      <c r="V148" s="49" t="str">
        <f t="shared" ref="V148:V157" ca="1" si="118">IF(U148="","",IF(W148="Fixture Completed","Fixture Completed",(IF(U148&lt;=N148,$N$1,IF(AND(U148&gt;=(N148+1),U148&lt;=O148),$O$1,IF(AND(U148=P148,W148&lt;R148),$Q$1,IF(AND(U148=P148,W148&gt;Q148,W148&lt;S148,W148&gt;R148),$R$1,IF(AND(P148=U148,W148&lt;T148,W148&gt;S148),"During Fixture","Predicitions Locked"))))))))</f>
        <v/>
      </c>
      <c r="W148" s="43" t="str">
        <f t="shared" ref="W148:W157" ca="1" si="119">IF(L148=0,"",(IF(U148="Fixture Completed","Fixture Completed",IF(U148=O148,"",(IF((IF(OR(U148="",U148&lt;P148),"",IF(P148=TODAY(),(NOW()-TODAY()),""))&gt;T148),"",IF(OR(U148="",U148&lt;P148),"",IF(P148=TODAY(),(NOW()-TODAY()),""))))))))</f>
        <v/>
      </c>
      <c r="X148" s="43"/>
      <c r="Y148" s="41"/>
      <c r="Z148" s="49"/>
      <c r="AA148" s="43"/>
      <c r="AG148" s="40"/>
      <c r="AH148" s="40"/>
      <c r="AI148" s="40" t="str">
        <f>IF(AG148="","",IF(AG148&gt;AH148,PointsScoring!$A$11,IF(AG148=AH148,PointsScoring!$B$11,IF(AG148&lt;AH148,PointsScoring!$C$12:$D$12))))</f>
        <v/>
      </c>
      <c r="AJ148" s="40" t="str">
        <f t="shared" ref="AJ148:AJ157" si="120">IFERROR((IF(AI148="HW",E148,IF(AI148="D","",IF(AI148="AW",F148,"")))),"")</f>
        <v/>
      </c>
      <c r="AK148" s="40" t="str">
        <f t="shared" ref="AK148:AK157" si="121">IF(AI148="","",(IF(X148=AI148,"Right","Wrong")))</f>
        <v/>
      </c>
      <c r="AL148" s="40" t="str">
        <f>IF(OR(Z148="",AI148=""),"",IF(AK148="Right",VLOOKUP(Z148,PointsScoring!$A$2:$G$6,4,0),((VLOOKUP(Z148,PointsScoring!$A$1:$G$6,5,0))+(VLOOKUP(Z148,PointsScoring!$A$1:$G$6,6,0)))))</f>
        <v/>
      </c>
      <c r="AN148"/>
      <c r="AO148"/>
    </row>
    <row r="149" spans="1:41" ht="27" customHeight="1" x14ac:dyDescent="0.25">
      <c r="A149" s="42">
        <f t="shared" si="116"/>
        <v>13</v>
      </c>
      <c r="B149" s="40" t="s">
        <v>19</v>
      </c>
      <c r="C149" s="40">
        <v>9</v>
      </c>
      <c r="D149" s="40">
        <v>15</v>
      </c>
      <c r="E149" s="40" t="str">
        <f>IFERROR(VLOOKUP(C149,Teams!$A$2:$B$21,2,0),"")</f>
        <v>Liverpool</v>
      </c>
      <c r="F149" s="40" t="str">
        <f>IFERROR(VLOOKUP(D149,Teams!$A$2:$B$21,2,0),"")</f>
        <v>Stoke City</v>
      </c>
      <c r="G149" s="40" t="str">
        <f t="shared" ref="G149:G157" si="122">IF(C149="","",E149&amp;" v "&amp;F149)</f>
        <v>Liverpool v Stoke City</v>
      </c>
      <c r="H149" s="40"/>
      <c r="I149" s="40"/>
      <c r="J149" s="40"/>
      <c r="K149" s="40"/>
      <c r="L149" s="40">
        <v>0</v>
      </c>
      <c r="M149" s="40" t="str">
        <f>IF(L149=0,"",IF(U149="","",(HLOOKUP(L149,PointsScoring!$A$10:$D$11,2,0))))</f>
        <v/>
      </c>
      <c r="N149" s="41">
        <f>PointsScoring!$C$2</f>
        <v>42034</v>
      </c>
      <c r="O149" s="41">
        <f t="shared" ref="O149:O157" si="123">P149-1</f>
        <v>42034</v>
      </c>
      <c r="P149" s="41">
        <v>42035</v>
      </c>
      <c r="Q149" s="42">
        <v>0</v>
      </c>
      <c r="R149" s="43">
        <f t="shared" ref="R149:R157" si="124">S149-(60/1440)</f>
        <v>0.58333333333333337</v>
      </c>
      <c r="S149" s="43">
        <v>0.625</v>
      </c>
      <c r="T149" s="43">
        <f t="shared" ref="T149:T157" si="125">S149+(60/1440)</f>
        <v>0.66666666666666663</v>
      </c>
      <c r="U149" s="41" t="str">
        <f t="shared" ca="1" si="117"/>
        <v/>
      </c>
      <c r="V149" s="49" t="str">
        <f t="shared" ca="1" si="118"/>
        <v/>
      </c>
      <c r="W149" s="43" t="str">
        <f t="shared" ca="1" si="119"/>
        <v/>
      </c>
      <c r="X149" s="43"/>
      <c r="Y149" s="41"/>
      <c r="Z149" s="49"/>
      <c r="AA149" s="43"/>
      <c r="AG149" s="40"/>
      <c r="AH149" s="40"/>
      <c r="AI149" s="40" t="str">
        <f>IF(AG149="","",IF(AG149&gt;AH149,PointsScoring!$A$11,IF(AG149=AH149,PointsScoring!$B$11,IF(AG149&lt;AH149,PointsScoring!$C$12:$D$12))))</f>
        <v/>
      </c>
      <c r="AJ149" s="40" t="str">
        <f t="shared" si="120"/>
        <v/>
      </c>
      <c r="AK149" s="40" t="str">
        <f t="shared" si="121"/>
        <v/>
      </c>
      <c r="AL149" s="40" t="str">
        <f>IF(OR(Z149="",AI149=""),"",IF(AK149="Right",VLOOKUP(Z149,PointsScoring!$A$2:$G$6,4,0),((VLOOKUP(Z149,PointsScoring!$A$1:$G$6,5,0))+(VLOOKUP(Z149,PointsScoring!$A$1:$G$6,6,0)))))</f>
        <v/>
      </c>
      <c r="AN149"/>
      <c r="AO149"/>
    </row>
    <row r="150" spans="1:41" ht="27" customHeight="1" x14ac:dyDescent="0.25">
      <c r="A150" s="42">
        <f t="shared" si="116"/>
        <v>13</v>
      </c>
      <c r="B150" s="40" t="s">
        <v>21</v>
      </c>
      <c r="C150" s="40">
        <v>11</v>
      </c>
      <c r="D150" s="40">
        <v>7</v>
      </c>
      <c r="E150" s="40" t="str">
        <f>IFERROR(VLOOKUP(C150,Teams!$A$2:$B$21,2,0),"")</f>
        <v>Manchester United</v>
      </c>
      <c r="F150" s="40" t="str">
        <f>IFERROR(VLOOKUP(D150,Teams!$A$2:$B$21,2,0),"")</f>
        <v>Hull City</v>
      </c>
      <c r="G150" s="40" t="str">
        <f t="shared" si="122"/>
        <v>Manchester United v Hull City</v>
      </c>
      <c r="H150" s="40"/>
      <c r="I150" s="40"/>
      <c r="J150" s="40"/>
      <c r="K150" s="40"/>
      <c r="L150" s="40">
        <v>0</v>
      </c>
      <c r="M150" s="40" t="str">
        <f>IF(L150=0,"",IF(U150="","",(HLOOKUP(L150,PointsScoring!$A$10:$D$11,2,0))))</f>
        <v/>
      </c>
      <c r="N150" s="41">
        <f>PointsScoring!$C$2</f>
        <v>42034</v>
      </c>
      <c r="O150" s="41">
        <f t="shared" si="123"/>
        <v>42034</v>
      </c>
      <c r="P150" s="41">
        <v>42035</v>
      </c>
      <c r="Q150" s="42">
        <v>0</v>
      </c>
      <c r="R150" s="43">
        <f t="shared" si="124"/>
        <v>0.58333333333333337</v>
      </c>
      <c r="S150" s="43">
        <v>0.625</v>
      </c>
      <c r="T150" s="43">
        <f t="shared" si="125"/>
        <v>0.66666666666666663</v>
      </c>
      <c r="U150" s="41" t="str">
        <f t="shared" ca="1" si="117"/>
        <v/>
      </c>
      <c r="V150" s="49" t="str">
        <f t="shared" ca="1" si="118"/>
        <v/>
      </c>
      <c r="W150" s="43" t="str">
        <f t="shared" ca="1" si="119"/>
        <v/>
      </c>
      <c r="X150" s="43"/>
      <c r="Y150" s="41"/>
      <c r="Z150" s="49"/>
      <c r="AA150" s="43"/>
      <c r="AG150" s="40"/>
      <c r="AH150" s="40"/>
      <c r="AI150" s="40" t="str">
        <f>IF(AG150="","",IF(AG150&gt;AH150,PointsScoring!$A$11,IF(AG150=AH150,PointsScoring!$B$11,IF(AG150&lt;AH150,PointsScoring!$C$12:$D$12))))</f>
        <v/>
      </c>
      <c r="AJ150" s="40" t="str">
        <f t="shared" si="120"/>
        <v/>
      </c>
      <c r="AK150" s="40" t="str">
        <f t="shared" si="121"/>
        <v/>
      </c>
      <c r="AL150" s="40" t="str">
        <f>IF(OR(Z150="",AI150=""),"",IF(AK150="Right",VLOOKUP(Z150,PointsScoring!$A$2:$G$6,4,0),((VLOOKUP(Z150,PointsScoring!$A$1:$G$6,5,0))+(VLOOKUP(Z150,PointsScoring!$A$1:$G$6,6,0)))))</f>
        <v/>
      </c>
      <c r="AN150"/>
      <c r="AO150"/>
    </row>
    <row r="151" spans="1:41" ht="27" customHeight="1" x14ac:dyDescent="0.25">
      <c r="A151" s="42">
        <f t="shared" si="116"/>
        <v>13</v>
      </c>
      <c r="B151" s="40" t="s">
        <v>22</v>
      </c>
      <c r="C151" s="40">
        <v>13</v>
      </c>
      <c r="D151" s="40">
        <v>8</v>
      </c>
      <c r="E151" s="40" t="str">
        <f>IFERROR(VLOOKUP(C151,Teams!$A$2:$B$21,2,0),"")</f>
        <v>Queens Park Rangers</v>
      </c>
      <c r="F151" s="40" t="str">
        <f>IFERROR(VLOOKUP(D151,Teams!$A$2:$B$21,2,0),"")</f>
        <v>Leicester City</v>
      </c>
      <c r="G151" s="40" t="str">
        <f t="shared" si="122"/>
        <v>Queens Park Rangers v Leicester City</v>
      </c>
      <c r="H151" s="40"/>
      <c r="I151" s="40"/>
      <c r="J151" s="40"/>
      <c r="K151" s="40"/>
      <c r="L151" s="40">
        <v>0</v>
      </c>
      <c r="M151" s="40" t="str">
        <f>IF(L151=0,"",IF(U151="","",(HLOOKUP(L151,PointsScoring!$A$10:$D$11,2,0))))</f>
        <v/>
      </c>
      <c r="N151" s="41">
        <f>PointsScoring!$C$2</f>
        <v>42034</v>
      </c>
      <c r="O151" s="41">
        <f t="shared" si="123"/>
        <v>42034</v>
      </c>
      <c r="P151" s="41">
        <v>42035</v>
      </c>
      <c r="Q151" s="42">
        <v>0</v>
      </c>
      <c r="R151" s="43">
        <f t="shared" si="124"/>
        <v>0.58333333333333337</v>
      </c>
      <c r="S151" s="43">
        <v>0.625</v>
      </c>
      <c r="T151" s="43">
        <f t="shared" si="125"/>
        <v>0.66666666666666663</v>
      </c>
      <c r="U151" s="41" t="str">
        <f t="shared" ca="1" si="117"/>
        <v/>
      </c>
      <c r="V151" s="49" t="str">
        <f t="shared" ca="1" si="118"/>
        <v/>
      </c>
      <c r="W151" s="43" t="str">
        <f t="shared" ca="1" si="119"/>
        <v/>
      </c>
      <c r="X151" s="43"/>
      <c r="Y151" s="41"/>
      <c r="Z151" s="49"/>
      <c r="AA151" s="43"/>
      <c r="AG151" s="40"/>
      <c r="AH151" s="40"/>
      <c r="AI151" s="40" t="str">
        <f>IF(AG151="","",IF(AG151&gt;AH151,PointsScoring!$A$11,IF(AG151=AH151,PointsScoring!$B$11,IF(AG151&lt;AH151,PointsScoring!$C$12:$D$12))))</f>
        <v/>
      </c>
      <c r="AJ151" s="40" t="str">
        <f t="shared" si="120"/>
        <v/>
      </c>
      <c r="AK151" s="40" t="str">
        <f t="shared" si="121"/>
        <v/>
      </c>
      <c r="AL151" s="40" t="str">
        <f>IF(OR(Z151="",AI151=""),"",IF(AK151="Right",VLOOKUP(Z151,PointsScoring!$A$2:$G$6,4,0),((VLOOKUP(Z151,PointsScoring!$A$1:$G$6,5,0))+(VLOOKUP(Z151,PointsScoring!$A$1:$G$6,6,0)))))</f>
        <v/>
      </c>
      <c r="AN151"/>
      <c r="AO151"/>
    </row>
    <row r="152" spans="1:41" ht="27" customHeight="1" x14ac:dyDescent="0.25">
      <c r="A152" s="42">
        <f t="shared" si="116"/>
        <v>13</v>
      </c>
      <c r="B152" s="40" t="s">
        <v>23</v>
      </c>
      <c r="C152" s="40">
        <v>14</v>
      </c>
      <c r="D152" s="40">
        <v>10</v>
      </c>
      <c r="E152" s="40" t="str">
        <f>IFERROR(VLOOKUP(C152,Teams!$A$2:$B$21,2,0),"")</f>
        <v>Southampton</v>
      </c>
      <c r="F152" s="40" t="str">
        <f>IFERROR(VLOOKUP(D152,Teams!$A$2:$B$21,2,0),"")</f>
        <v>Manchester City</v>
      </c>
      <c r="G152" s="40" t="str">
        <f t="shared" si="122"/>
        <v>Southampton v Manchester City</v>
      </c>
      <c r="H152" s="40"/>
      <c r="I152" s="40"/>
      <c r="J152" s="40"/>
      <c r="K152" s="40"/>
      <c r="L152" s="40">
        <v>0</v>
      </c>
      <c r="M152" s="40" t="str">
        <f>IF(L152=0,"",IF(U152="","",(HLOOKUP(L152,PointsScoring!$A$10:$D$11,2,0))))</f>
        <v/>
      </c>
      <c r="N152" s="41">
        <f>PointsScoring!$C$2</f>
        <v>42034</v>
      </c>
      <c r="O152" s="41">
        <f t="shared" si="123"/>
        <v>42034</v>
      </c>
      <c r="P152" s="41">
        <v>42035</v>
      </c>
      <c r="Q152" s="42">
        <v>0</v>
      </c>
      <c r="R152" s="43">
        <f t="shared" si="124"/>
        <v>0.58333333333333337</v>
      </c>
      <c r="S152" s="43">
        <v>0.625</v>
      </c>
      <c r="T152" s="43">
        <f t="shared" si="125"/>
        <v>0.66666666666666663</v>
      </c>
      <c r="U152" s="41" t="str">
        <f t="shared" ca="1" si="117"/>
        <v/>
      </c>
      <c r="V152" s="49" t="str">
        <f t="shared" ca="1" si="118"/>
        <v/>
      </c>
      <c r="W152" s="43" t="str">
        <f t="shared" ca="1" si="119"/>
        <v/>
      </c>
      <c r="X152" s="43"/>
      <c r="Y152" s="41"/>
      <c r="Z152" s="49"/>
      <c r="AA152" s="43"/>
      <c r="AG152" s="40"/>
      <c r="AH152" s="40"/>
      <c r="AI152" s="40" t="str">
        <f>IF(AG152="","",IF(AG152&gt;AH152,PointsScoring!$A$11,IF(AG152=AH152,PointsScoring!$B$11,IF(AG152&lt;AH152,PointsScoring!$C$12:$D$12))))</f>
        <v/>
      </c>
      <c r="AJ152" s="40" t="str">
        <f t="shared" si="120"/>
        <v/>
      </c>
      <c r="AK152" s="40" t="str">
        <f t="shared" si="121"/>
        <v/>
      </c>
      <c r="AL152" s="40" t="str">
        <f>IF(OR(Z152="",AI152=""),"",IF(AK152="Right",VLOOKUP(Z152,PointsScoring!$A$2:$G$6,4,0),((VLOOKUP(Z152,PointsScoring!$A$1:$G$6,5,0))+(VLOOKUP(Z152,PointsScoring!$A$1:$G$6,6,0)))))</f>
        <v/>
      </c>
      <c r="AN152"/>
      <c r="AO152"/>
    </row>
    <row r="153" spans="1:41" ht="27" customHeight="1" x14ac:dyDescent="0.25">
      <c r="A153" s="42">
        <f t="shared" si="116"/>
        <v>13</v>
      </c>
      <c r="B153" s="40" t="s">
        <v>25</v>
      </c>
      <c r="C153" s="40">
        <v>16</v>
      </c>
      <c r="D153" s="40">
        <v>4</v>
      </c>
      <c r="E153" s="40" t="str">
        <f>IFERROR(VLOOKUP(C153,Teams!$A$2:$B$21,2,0),"")</f>
        <v>Sunderland</v>
      </c>
      <c r="F153" s="40" t="str">
        <f>IFERROR(VLOOKUP(D153,Teams!$A$2:$B$21,2,0),"")</f>
        <v>Chelsea</v>
      </c>
      <c r="G153" s="40" t="str">
        <f t="shared" si="122"/>
        <v>Sunderland v Chelsea</v>
      </c>
      <c r="H153" s="40"/>
      <c r="I153" s="40"/>
      <c r="J153" s="40"/>
      <c r="K153" s="40"/>
      <c r="L153" s="40">
        <v>0</v>
      </c>
      <c r="M153" s="40" t="str">
        <f>IF(L153=0,"",IF(U153="","",(HLOOKUP(L153,PointsScoring!$A$10:$D$11,2,0))))</f>
        <v/>
      </c>
      <c r="N153" s="41">
        <f>PointsScoring!$C$2</f>
        <v>42034</v>
      </c>
      <c r="O153" s="41">
        <f t="shared" si="123"/>
        <v>42034</v>
      </c>
      <c r="P153" s="41">
        <v>42035</v>
      </c>
      <c r="Q153" s="42">
        <v>0</v>
      </c>
      <c r="R153" s="43">
        <f t="shared" si="124"/>
        <v>0.58333333333333337</v>
      </c>
      <c r="S153" s="43">
        <v>0.625</v>
      </c>
      <c r="T153" s="43">
        <f t="shared" si="125"/>
        <v>0.66666666666666663</v>
      </c>
      <c r="U153" s="41" t="str">
        <f t="shared" ca="1" si="117"/>
        <v/>
      </c>
      <c r="V153" s="49" t="str">
        <f t="shared" ca="1" si="118"/>
        <v/>
      </c>
      <c r="W153" s="43" t="str">
        <f t="shared" ca="1" si="119"/>
        <v/>
      </c>
      <c r="X153" s="43"/>
      <c r="Y153" s="41"/>
      <c r="Z153" s="49"/>
      <c r="AA153" s="43"/>
      <c r="AG153" s="40"/>
      <c r="AH153" s="40"/>
      <c r="AI153" s="40" t="str">
        <f>IF(AG153="","",IF(AG153&gt;AH153,PointsScoring!$A$11,IF(AG153=AH153,PointsScoring!$B$11,IF(AG153&lt;AH153,PointsScoring!$C$12:$D$12))))</f>
        <v/>
      </c>
      <c r="AJ153" s="40" t="str">
        <f t="shared" si="120"/>
        <v/>
      </c>
      <c r="AK153" s="40" t="str">
        <f t="shared" si="121"/>
        <v/>
      </c>
      <c r="AL153" s="40" t="str">
        <f>IF(OR(Z153="",AI153=""),"",IF(AK153="Right",VLOOKUP(Z153,PointsScoring!$A$2:$G$6,4,0),((VLOOKUP(Z153,PointsScoring!$A$1:$G$6,5,0))+(VLOOKUP(Z153,PointsScoring!$A$1:$G$6,6,0)))))</f>
        <v/>
      </c>
      <c r="AN153"/>
      <c r="AO153"/>
    </row>
    <row r="154" spans="1:41" ht="27" customHeight="1" x14ac:dyDescent="0.25">
      <c r="A154" s="42">
        <f t="shared" si="116"/>
        <v>13</v>
      </c>
      <c r="B154" s="40" t="s">
        <v>26</v>
      </c>
      <c r="C154" s="40">
        <v>17</v>
      </c>
      <c r="D154" s="40">
        <v>5</v>
      </c>
      <c r="E154" s="40" t="str">
        <f>IFERROR(VLOOKUP(C154,Teams!$A$2:$B$21,2,0),"")</f>
        <v>Swansea City</v>
      </c>
      <c r="F154" s="40" t="str">
        <f>IFERROR(VLOOKUP(D154,Teams!$A$2:$B$21,2,0),"")</f>
        <v>Crystal Palace</v>
      </c>
      <c r="G154" s="40" t="str">
        <f t="shared" si="122"/>
        <v>Swansea City v Crystal Palace</v>
      </c>
      <c r="H154" s="40"/>
      <c r="I154" s="40"/>
      <c r="J154" s="40"/>
      <c r="K154" s="40"/>
      <c r="L154" s="40">
        <v>0</v>
      </c>
      <c r="M154" s="40" t="str">
        <f>IF(L154=0,"",IF(U154="","",(HLOOKUP(L154,PointsScoring!$A$10:$D$11,2,0))))</f>
        <v/>
      </c>
      <c r="N154" s="41">
        <f>PointsScoring!$C$2</f>
        <v>42034</v>
      </c>
      <c r="O154" s="41">
        <f t="shared" si="123"/>
        <v>42034</v>
      </c>
      <c r="P154" s="41">
        <v>42035</v>
      </c>
      <c r="Q154" s="42">
        <v>0</v>
      </c>
      <c r="R154" s="43">
        <f t="shared" si="124"/>
        <v>0.58333333333333337</v>
      </c>
      <c r="S154" s="43">
        <v>0.625</v>
      </c>
      <c r="T154" s="43">
        <f t="shared" si="125"/>
        <v>0.66666666666666663</v>
      </c>
      <c r="U154" s="41" t="str">
        <f t="shared" ca="1" si="117"/>
        <v/>
      </c>
      <c r="V154" s="49" t="str">
        <f t="shared" ca="1" si="118"/>
        <v/>
      </c>
      <c r="W154" s="43" t="str">
        <f t="shared" ca="1" si="119"/>
        <v/>
      </c>
      <c r="X154" s="43"/>
      <c r="Y154" s="41"/>
      <c r="Z154" s="49"/>
      <c r="AA154" s="43"/>
      <c r="AG154" s="40"/>
      <c r="AH154" s="40"/>
      <c r="AI154" s="40" t="str">
        <f>IF(AG154="","",IF(AG154&gt;AH154,PointsScoring!$A$11,IF(AG154=AH154,PointsScoring!$B$11,IF(AG154&lt;AH154,PointsScoring!$C$12:$D$12))))</f>
        <v/>
      </c>
      <c r="AJ154" s="40" t="str">
        <f t="shared" si="120"/>
        <v/>
      </c>
      <c r="AK154" s="40" t="str">
        <f t="shared" si="121"/>
        <v/>
      </c>
      <c r="AL154" s="40" t="str">
        <f>IF(OR(Z154="",AI154=""),"",IF(AK154="Right",VLOOKUP(Z154,PointsScoring!$A$2:$G$6,4,0),((VLOOKUP(Z154,PointsScoring!$A$1:$G$6,5,0))+(VLOOKUP(Z154,PointsScoring!$A$1:$G$6,6,0)))))</f>
        <v/>
      </c>
      <c r="AN154"/>
      <c r="AO154"/>
    </row>
    <row r="155" spans="1:41" ht="27" customHeight="1" x14ac:dyDescent="0.25">
      <c r="A155" s="42">
        <f t="shared" si="116"/>
        <v>13</v>
      </c>
      <c r="B155" s="40" t="s">
        <v>27</v>
      </c>
      <c r="C155" s="40">
        <v>18</v>
      </c>
      <c r="D155" s="40">
        <v>6</v>
      </c>
      <c r="E155" s="40" t="str">
        <f>IFERROR(VLOOKUP(C155,Teams!$A$2:$B$21,2,0),"")</f>
        <v>Tottenham Hotspur</v>
      </c>
      <c r="F155" s="40" t="str">
        <f>IFERROR(VLOOKUP(D155,Teams!$A$2:$B$21,2,0),"")</f>
        <v>Everton</v>
      </c>
      <c r="G155" s="40" t="str">
        <f t="shared" si="122"/>
        <v>Tottenham Hotspur v Everton</v>
      </c>
      <c r="H155" s="40"/>
      <c r="I155" s="40"/>
      <c r="J155" s="40"/>
      <c r="K155" s="40"/>
      <c r="L155" s="40">
        <v>0</v>
      </c>
      <c r="M155" s="40" t="str">
        <f>IF(L155=0,"",IF(U155="","",(HLOOKUP(L155,PointsScoring!$A$10:$D$11,2,0))))</f>
        <v/>
      </c>
      <c r="N155" s="41">
        <f>PointsScoring!$C$2</f>
        <v>42034</v>
      </c>
      <c r="O155" s="41">
        <f t="shared" si="123"/>
        <v>42034</v>
      </c>
      <c r="P155" s="41">
        <v>42035</v>
      </c>
      <c r="Q155" s="42">
        <v>0</v>
      </c>
      <c r="R155" s="43">
        <f t="shared" si="124"/>
        <v>0.58333333333333337</v>
      </c>
      <c r="S155" s="43">
        <v>0.625</v>
      </c>
      <c r="T155" s="43">
        <f>S155+(60/1440)</f>
        <v>0.66666666666666663</v>
      </c>
      <c r="U155" s="41" t="str">
        <f t="shared" ca="1" si="117"/>
        <v/>
      </c>
      <c r="V155" s="49" t="str">
        <f t="shared" ca="1" si="118"/>
        <v/>
      </c>
      <c r="W155" s="43" t="str">
        <f t="shared" ca="1" si="119"/>
        <v/>
      </c>
      <c r="X155" s="43"/>
      <c r="Y155" s="41"/>
      <c r="Z155" s="49"/>
      <c r="AA155" s="43"/>
      <c r="AG155" s="40"/>
      <c r="AH155" s="40"/>
      <c r="AI155" s="40" t="str">
        <f>IF(AG155="","",IF(AG155&gt;AH155,PointsScoring!$A$11,IF(AG155=AH155,PointsScoring!$B$11,IF(AG155&lt;AH155,PointsScoring!$C$12:$D$12))))</f>
        <v/>
      </c>
      <c r="AJ155" s="40" t="str">
        <f t="shared" si="120"/>
        <v/>
      </c>
      <c r="AK155" s="40" t="str">
        <f t="shared" si="121"/>
        <v/>
      </c>
      <c r="AL155" s="40" t="str">
        <f>IF(OR(Z155="",AI155=""),"",IF(AK155="Right",VLOOKUP(Z155,PointsScoring!$A$2:$G$6,4,0),((VLOOKUP(Z155,PointsScoring!$A$1:$G$6,5,0))+(VLOOKUP(Z155,PointsScoring!$A$1:$G$6,6,0)))))</f>
        <v/>
      </c>
      <c r="AN155"/>
      <c r="AO155"/>
    </row>
    <row r="156" spans="1:41" ht="27" customHeight="1" x14ac:dyDescent="0.25">
      <c r="A156" s="42">
        <f t="shared" si="116"/>
        <v>13</v>
      </c>
      <c r="B156" s="40" t="s">
        <v>31</v>
      </c>
      <c r="C156" s="40">
        <v>19</v>
      </c>
      <c r="D156" s="40">
        <v>1</v>
      </c>
      <c r="E156" s="40" t="str">
        <f>IFERROR(VLOOKUP(C156,Teams!$A$2:$B$21,2,0),"")</f>
        <v>West Bromwich Albion</v>
      </c>
      <c r="F156" s="40" t="str">
        <f>IFERROR(VLOOKUP(D156,Teams!$A$2:$B$21,2,0),"")</f>
        <v>Arsenal</v>
      </c>
      <c r="G156" s="40" t="str">
        <f t="shared" si="122"/>
        <v>West Bromwich Albion v Arsenal</v>
      </c>
      <c r="H156" s="40"/>
      <c r="I156" s="40"/>
      <c r="J156" s="40"/>
      <c r="K156" s="40"/>
      <c r="L156" s="40">
        <v>0</v>
      </c>
      <c r="M156" s="40" t="str">
        <f>IF(L156=0,"",IF(U156="","",(HLOOKUP(L156,PointsScoring!$A$10:$D$11,2,0))))</f>
        <v/>
      </c>
      <c r="N156" s="41">
        <f>PointsScoring!$C$2</f>
        <v>42034</v>
      </c>
      <c r="O156" s="41">
        <f t="shared" si="123"/>
        <v>42035</v>
      </c>
      <c r="P156" s="41">
        <v>42036</v>
      </c>
      <c r="Q156" s="42">
        <v>0</v>
      </c>
      <c r="R156" s="43">
        <f t="shared" si="124"/>
        <v>0.58333333333333337</v>
      </c>
      <c r="S156" s="43">
        <v>0.625</v>
      </c>
      <c r="T156" s="43">
        <f t="shared" si="125"/>
        <v>0.66666666666666663</v>
      </c>
      <c r="U156" s="41" t="str">
        <f t="shared" ca="1" si="117"/>
        <v/>
      </c>
      <c r="V156" s="49" t="str">
        <f t="shared" ca="1" si="118"/>
        <v/>
      </c>
      <c r="W156" s="43" t="str">
        <f t="shared" ca="1" si="119"/>
        <v/>
      </c>
      <c r="X156" s="43"/>
      <c r="Y156" s="41"/>
      <c r="Z156" s="49"/>
      <c r="AA156" s="43"/>
      <c r="AG156" s="40"/>
      <c r="AH156" s="40"/>
      <c r="AI156" s="40" t="str">
        <f>IF(AG156="","",IF(AG156&gt;AH156,PointsScoring!$A$11,IF(AG156=AH156,PointsScoring!$B$11,IF(AG156&lt;AH156,PointsScoring!$C$12:$D$12))))</f>
        <v/>
      </c>
      <c r="AJ156" s="40" t="str">
        <f t="shared" si="120"/>
        <v/>
      </c>
      <c r="AK156" s="40" t="str">
        <f t="shared" si="121"/>
        <v/>
      </c>
      <c r="AL156" s="40" t="str">
        <f>IF(OR(Z156="",AI156=""),"",IF(AK156="Right",VLOOKUP(Z156,PointsScoring!$A$2:$G$6,4,0),((VLOOKUP(Z156,PointsScoring!$A$1:$G$6,5,0))+(VLOOKUP(Z156,PointsScoring!$A$1:$G$6,6,0)))))</f>
        <v/>
      </c>
      <c r="AN156"/>
      <c r="AO156"/>
    </row>
    <row r="157" spans="1:41" ht="27" customHeight="1" x14ac:dyDescent="0.25">
      <c r="A157" s="42">
        <f t="shared" si="116"/>
        <v>13</v>
      </c>
      <c r="B157" s="40" t="s">
        <v>32</v>
      </c>
      <c r="C157" s="40">
        <v>20</v>
      </c>
      <c r="D157" s="40">
        <v>12</v>
      </c>
      <c r="E157" s="40" t="str">
        <f>IFERROR(VLOOKUP(C157,Teams!$A$2:$B$21,2,0),"")</f>
        <v>West Ham United</v>
      </c>
      <c r="F157" s="40" t="str">
        <f>IFERROR(VLOOKUP(D157,Teams!$A$2:$B$21,2,0),"")</f>
        <v>Newcastle United</v>
      </c>
      <c r="G157" s="40" t="str">
        <f t="shared" si="122"/>
        <v>West Ham United v Newcastle United</v>
      </c>
      <c r="H157" s="40"/>
      <c r="I157" s="40"/>
      <c r="J157" s="40"/>
      <c r="K157" s="40"/>
      <c r="L157" s="40">
        <v>0</v>
      </c>
      <c r="M157" s="40" t="str">
        <f>IF(L157=0,"",IF(U157="","",(HLOOKUP(L157,PointsScoring!$A$10:$D$11,2,0))))</f>
        <v/>
      </c>
      <c r="N157" s="41">
        <f>PointsScoring!$C$2</f>
        <v>42034</v>
      </c>
      <c r="O157" s="41">
        <f t="shared" si="123"/>
        <v>42035</v>
      </c>
      <c r="P157" s="41">
        <v>42036</v>
      </c>
      <c r="Q157" s="42">
        <v>0</v>
      </c>
      <c r="R157" s="43">
        <f t="shared" si="124"/>
        <v>0.58333333333333337</v>
      </c>
      <c r="S157" s="43">
        <v>0.625</v>
      </c>
      <c r="T157" s="43">
        <f t="shared" si="125"/>
        <v>0.66666666666666663</v>
      </c>
      <c r="U157" s="41" t="str">
        <f t="shared" ca="1" si="117"/>
        <v/>
      </c>
      <c r="V157" s="49" t="str">
        <f t="shared" ca="1" si="118"/>
        <v/>
      </c>
      <c r="W157" s="43" t="str">
        <f t="shared" ca="1" si="119"/>
        <v/>
      </c>
      <c r="X157" s="43"/>
      <c r="Y157" s="41"/>
      <c r="Z157" s="49"/>
      <c r="AA157" s="43"/>
      <c r="AG157" s="40"/>
      <c r="AH157" s="40"/>
      <c r="AI157" s="40" t="str">
        <f>IF(AG157="","",IF(AG157&gt;AH157,PointsScoring!$A$11,IF(AG157=AH157,PointsScoring!$B$11,IF(AG157&lt;AH157,PointsScoring!$C$12:$D$12))))</f>
        <v/>
      </c>
      <c r="AJ157" s="40" t="str">
        <f t="shared" si="120"/>
        <v/>
      </c>
      <c r="AK157" s="40" t="str">
        <f t="shared" si="121"/>
        <v/>
      </c>
      <c r="AL157" s="40" t="str">
        <f>IF(OR(Z157="",AI157=""),"",IF(AK157="Right",VLOOKUP(Z157,PointsScoring!$A$2:$G$6,4,0),((VLOOKUP(Z157,PointsScoring!$A$1:$G$6,5,0))+(VLOOKUP(Z157,PointsScoring!$A$1:$G$6,6,0)))))</f>
        <v/>
      </c>
      <c r="AN157"/>
      <c r="AO157"/>
    </row>
    <row r="158" spans="1:41" ht="15" customHeight="1" x14ac:dyDescent="0.25">
      <c r="A158" s="17"/>
      <c r="B158" t="s">
        <v>0</v>
      </c>
      <c r="U158"/>
      <c r="V158"/>
      <c r="Y158"/>
      <c r="Z158"/>
      <c r="AL158" s="19">
        <f>SUM(AL148:AL157)</f>
        <v>0</v>
      </c>
      <c r="AN158"/>
      <c r="AO158"/>
    </row>
    <row r="159" spans="1:41" ht="15" customHeight="1" x14ac:dyDescent="0.25">
      <c r="A159" s="17"/>
      <c r="U159"/>
      <c r="V159"/>
      <c r="Y159"/>
      <c r="Z159"/>
      <c r="AL159" s="19"/>
      <c r="AN159"/>
      <c r="AO159"/>
    </row>
    <row r="160" spans="1:41" ht="27" customHeight="1" x14ac:dyDescent="0.25">
      <c r="A160" s="36">
        <f t="shared" ref="A160:A169" si="126">A148+1</f>
        <v>14</v>
      </c>
      <c r="B160" s="34" t="s">
        <v>17</v>
      </c>
      <c r="C160" s="34">
        <v>1</v>
      </c>
      <c r="D160" s="34">
        <v>14</v>
      </c>
      <c r="E160" s="34" t="str">
        <f>IFERROR(VLOOKUP(C160,Teams!$A$2:$B$21,2,0),"")</f>
        <v>Arsenal</v>
      </c>
      <c r="F160" s="34" t="str">
        <f>IFERROR(VLOOKUP(D160,Teams!$A$2:$B$21,2,0),"")</f>
        <v>Southampton</v>
      </c>
      <c r="G160" s="34" t="str">
        <f>IF(C160="","",E160&amp;" v "&amp;F160)</f>
        <v>Arsenal v Southampton</v>
      </c>
      <c r="H160" s="34"/>
      <c r="I160" s="34"/>
      <c r="J160" s="34"/>
      <c r="K160" s="34"/>
      <c r="L160" s="34">
        <v>0</v>
      </c>
      <c r="M160" s="34" t="str">
        <f>IF(L160=0,"",IF(U160="","",(HLOOKUP(L160,PointsScoring!$A$10:$D$11,2,0))))</f>
        <v/>
      </c>
      <c r="N160" s="35">
        <f>PointsScoring!$C$2</f>
        <v>42034</v>
      </c>
      <c r="O160" s="35">
        <f>P160-1</f>
        <v>42034</v>
      </c>
      <c r="P160" s="35">
        <v>42035</v>
      </c>
      <c r="Q160" s="36">
        <v>0</v>
      </c>
      <c r="R160" s="37">
        <f>S160-(60/1440)</f>
        <v>0.58333333333333337</v>
      </c>
      <c r="S160" s="37">
        <v>0.625</v>
      </c>
      <c r="T160" s="37">
        <f>S160+(60/1440)</f>
        <v>0.66666666666666663</v>
      </c>
      <c r="U160" s="35" t="str">
        <f t="shared" ref="U160:U169" ca="1" si="127">IF(L160&gt;0,IF(P160&lt;TODAY(),"Fixture Completed",IF(L160&gt;0,TODAY(),"")),"")</f>
        <v/>
      </c>
      <c r="V160" s="47" t="str">
        <f t="shared" ref="V160:V169" ca="1" si="128">IF(U160="","",IF(W160="Fixture Completed","Fixture Completed",(IF(U160&lt;=N160,$N$1,IF(AND(U160&gt;=(N160+1),U160&lt;=O160),$O$1,IF(AND(U160=P160,W160&lt;R160),$Q$1,IF(AND(U160=P160,W160&gt;Q160,W160&lt;S160,W160&gt;R160),$R$1,IF(AND(P160=U160,W160&lt;T160,W160&gt;S160),"During Fixture","Predicitions Locked"))))))))</f>
        <v/>
      </c>
      <c r="W160" s="37" t="str">
        <f t="shared" ref="W160:W169" ca="1" si="129">IF(L160=0,"",(IF(U160="Fixture Completed","Fixture Completed",IF(U160=O160,"",(IF((IF(OR(U160="",U160&lt;P160),"",IF(P160=TODAY(),(NOW()-TODAY()),""))&gt;T160),"",IF(OR(U160="",U160&lt;P160),"",IF(P160=TODAY(),(NOW()-TODAY()),""))))))))</f>
        <v/>
      </c>
      <c r="X160" s="37"/>
      <c r="Y160" s="35"/>
      <c r="Z160" s="47"/>
      <c r="AA160" s="37"/>
      <c r="AG160" s="34"/>
      <c r="AH160" s="34"/>
      <c r="AI160" s="34" t="str">
        <f>IF(AG160="","",IF(AG160&gt;AH160,PointsScoring!$A$11,IF(AG160=AH160,PointsScoring!$B$11,IF(AG160&lt;AH160,PointsScoring!$C$12:$D$12))))</f>
        <v/>
      </c>
      <c r="AJ160" s="34" t="str">
        <f t="shared" ref="AJ160:AJ169" si="130">IFERROR((IF(AI160="HW",E160,IF(AI160="D","",IF(AI160="AW",F160,"")))),"")</f>
        <v/>
      </c>
      <c r="AK160" s="34" t="str">
        <f t="shared" ref="AK160:AK169" si="131">IF(AI160="","",(IF(X160=AI160,"Right","Wrong")))</f>
        <v/>
      </c>
      <c r="AL160" s="34" t="str">
        <f>IF(OR(Z160="",AI160=""),"",IF(AK160="Right",VLOOKUP(Z160,PointsScoring!$A$2:$G$6,4,0),((VLOOKUP(Z160,PointsScoring!$A$1:$G$6,5,0))+(VLOOKUP(Z160,PointsScoring!$A$1:$G$6,6,0)))))</f>
        <v/>
      </c>
      <c r="AN160"/>
      <c r="AO160"/>
    </row>
    <row r="161" spans="1:41" ht="27" customHeight="1" x14ac:dyDescent="0.25">
      <c r="A161" s="36">
        <f t="shared" si="126"/>
        <v>14</v>
      </c>
      <c r="B161" s="34" t="s">
        <v>19</v>
      </c>
      <c r="C161" s="34">
        <v>3</v>
      </c>
      <c r="D161" s="34">
        <v>12</v>
      </c>
      <c r="E161" s="34" t="str">
        <f>IFERROR(VLOOKUP(C161,Teams!$A$2:$B$21,2,0),"")</f>
        <v>Burnley</v>
      </c>
      <c r="F161" s="34" t="str">
        <f>IFERROR(VLOOKUP(D161,Teams!$A$2:$B$21,2,0),"")</f>
        <v>Newcastle United</v>
      </c>
      <c r="G161" s="34" t="str">
        <f t="shared" ref="G161:G169" si="132">IF(C161="","",E161&amp;" v "&amp;F161)</f>
        <v>Burnley v Newcastle United</v>
      </c>
      <c r="H161" s="34"/>
      <c r="I161" s="34"/>
      <c r="J161" s="34"/>
      <c r="K161" s="34"/>
      <c r="L161" s="34">
        <v>0</v>
      </c>
      <c r="M161" s="34" t="str">
        <f>IF(L161=0,"",IF(U161="","",(HLOOKUP(L161,PointsScoring!$A$10:$D$11,2,0))))</f>
        <v/>
      </c>
      <c r="N161" s="35">
        <f>PointsScoring!$C$2</f>
        <v>42034</v>
      </c>
      <c r="O161" s="35">
        <f t="shared" ref="O161:O169" si="133">P161-1</f>
        <v>42034</v>
      </c>
      <c r="P161" s="35">
        <v>42035</v>
      </c>
      <c r="Q161" s="36">
        <v>0</v>
      </c>
      <c r="R161" s="37">
        <f t="shared" ref="R161:R169" si="134">S161-(60/1440)</f>
        <v>0.58333333333333337</v>
      </c>
      <c r="S161" s="37">
        <v>0.625</v>
      </c>
      <c r="T161" s="37">
        <f t="shared" ref="T161:T169" si="135">S161+(60/1440)</f>
        <v>0.66666666666666663</v>
      </c>
      <c r="U161" s="35" t="str">
        <f t="shared" ca="1" si="127"/>
        <v/>
      </c>
      <c r="V161" s="47" t="str">
        <f t="shared" ca="1" si="128"/>
        <v/>
      </c>
      <c r="W161" s="37" t="str">
        <f t="shared" ca="1" si="129"/>
        <v/>
      </c>
      <c r="X161" s="37"/>
      <c r="Y161" s="35"/>
      <c r="Z161" s="47"/>
      <c r="AA161" s="37"/>
      <c r="AG161" s="34"/>
      <c r="AH161" s="34"/>
      <c r="AI161" s="34" t="str">
        <f>IF(AG161="","",IF(AG161&gt;AH161,PointsScoring!$A$11,IF(AG161=AH161,PointsScoring!$B$11,IF(AG161&lt;AH161,PointsScoring!$C$12:$D$12))))</f>
        <v/>
      </c>
      <c r="AJ161" s="34" t="str">
        <f t="shared" si="130"/>
        <v/>
      </c>
      <c r="AK161" s="34" t="str">
        <f t="shared" si="131"/>
        <v/>
      </c>
      <c r="AL161" s="34" t="str">
        <f>IF(OR(Z161="",AI161=""),"",IF(AK161="Right",VLOOKUP(Z161,PointsScoring!$A$2:$G$6,4,0),((VLOOKUP(Z161,PointsScoring!$A$1:$G$6,5,0))+(VLOOKUP(Z161,PointsScoring!$A$1:$G$6,6,0)))))</f>
        <v/>
      </c>
      <c r="AN161"/>
      <c r="AO161"/>
    </row>
    <row r="162" spans="1:41" ht="27" customHeight="1" x14ac:dyDescent="0.25">
      <c r="A162" s="36">
        <f t="shared" si="126"/>
        <v>14</v>
      </c>
      <c r="B162" s="34" t="s">
        <v>21</v>
      </c>
      <c r="C162" s="34">
        <v>5</v>
      </c>
      <c r="D162" s="34">
        <v>2</v>
      </c>
      <c r="E162" s="34" t="str">
        <f>IFERROR(VLOOKUP(C162,Teams!$A$2:$B$21,2,0),"")</f>
        <v>Crystal Palace</v>
      </c>
      <c r="F162" s="34" t="str">
        <f>IFERROR(VLOOKUP(D162,Teams!$A$2:$B$21,2,0),"")</f>
        <v>Aston Villa</v>
      </c>
      <c r="G162" s="34" t="str">
        <f t="shared" si="132"/>
        <v>Crystal Palace v Aston Villa</v>
      </c>
      <c r="H162" s="34"/>
      <c r="I162" s="34"/>
      <c r="J162" s="34"/>
      <c r="K162" s="34"/>
      <c r="L162" s="34">
        <v>0</v>
      </c>
      <c r="M162" s="34" t="str">
        <f>IF(L162=0,"",IF(U162="","",(HLOOKUP(L162,PointsScoring!$A$10:$D$11,2,0))))</f>
        <v/>
      </c>
      <c r="N162" s="35">
        <f>PointsScoring!$C$2</f>
        <v>42034</v>
      </c>
      <c r="O162" s="35">
        <f t="shared" si="133"/>
        <v>42034</v>
      </c>
      <c r="P162" s="35">
        <v>42035</v>
      </c>
      <c r="Q162" s="36">
        <v>0</v>
      </c>
      <c r="R162" s="37">
        <f t="shared" si="134"/>
        <v>0.58333333333333337</v>
      </c>
      <c r="S162" s="37">
        <v>0.625</v>
      </c>
      <c r="T162" s="37">
        <f t="shared" si="135"/>
        <v>0.66666666666666663</v>
      </c>
      <c r="U162" s="35" t="str">
        <f t="shared" ca="1" si="127"/>
        <v/>
      </c>
      <c r="V162" s="47" t="str">
        <f t="shared" ca="1" si="128"/>
        <v/>
      </c>
      <c r="W162" s="37" t="str">
        <f t="shared" ca="1" si="129"/>
        <v/>
      </c>
      <c r="X162" s="37"/>
      <c r="Y162" s="35"/>
      <c r="Z162" s="47"/>
      <c r="AA162" s="37"/>
      <c r="AG162" s="34"/>
      <c r="AH162" s="34"/>
      <c r="AI162" s="34" t="str">
        <f>IF(AG162="","",IF(AG162&gt;AH162,PointsScoring!$A$11,IF(AG162=AH162,PointsScoring!$B$11,IF(AG162&lt;AH162,PointsScoring!$C$12:$D$12))))</f>
        <v/>
      </c>
      <c r="AJ162" s="34" t="str">
        <f t="shared" si="130"/>
        <v/>
      </c>
      <c r="AK162" s="34" t="str">
        <f t="shared" si="131"/>
        <v/>
      </c>
      <c r="AL162" s="34" t="str">
        <f>IF(OR(Z162="",AI162=""),"",IF(AK162="Right",VLOOKUP(Z162,PointsScoring!$A$2:$G$6,4,0),((VLOOKUP(Z162,PointsScoring!$A$1:$G$6,5,0))+(VLOOKUP(Z162,PointsScoring!$A$1:$G$6,6,0)))))</f>
        <v/>
      </c>
      <c r="AN162"/>
      <c r="AO162"/>
    </row>
    <row r="163" spans="1:41" ht="27" customHeight="1" x14ac:dyDescent="0.25">
      <c r="A163" s="36">
        <f t="shared" si="126"/>
        <v>14</v>
      </c>
      <c r="B163" s="34" t="s">
        <v>22</v>
      </c>
      <c r="C163" s="34">
        <v>8</v>
      </c>
      <c r="D163" s="34">
        <v>9</v>
      </c>
      <c r="E163" s="34" t="str">
        <f>IFERROR(VLOOKUP(C163,Teams!$A$2:$B$21,2,0),"")</f>
        <v>Leicester City</v>
      </c>
      <c r="F163" s="34" t="str">
        <f>IFERROR(VLOOKUP(D163,Teams!$A$2:$B$21,2,0),"")</f>
        <v>Liverpool</v>
      </c>
      <c r="G163" s="34" t="str">
        <f t="shared" si="132"/>
        <v>Leicester City v Liverpool</v>
      </c>
      <c r="H163" s="34"/>
      <c r="I163" s="34"/>
      <c r="J163" s="34"/>
      <c r="K163" s="34"/>
      <c r="L163" s="34">
        <v>0</v>
      </c>
      <c r="M163" s="34" t="str">
        <f>IF(L163=0,"",IF(U163="","",(HLOOKUP(L163,PointsScoring!$A$10:$D$11,2,0))))</f>
        <v/>
      </c>
      <c r="N163" s="35">
        <f>PointsScoring!$C$2</f>
        <v>42034</v>
      </c>
      <c r="O163" s="35">
        <f t="shared" si="133"/>
        <v>42034</v>
      </c>
      <c r="P163" s="35">
        <v>42035</v>
      </c>
      <c r="Q163" s="36">
        <v>0</v>
      </c>
      <c r="R163" s="37">
        <f t="shared" si="134"/>
        <v>0.58333333333333337</v>
      </c>
      <c r="S163" s="37">
        <v>0.625</v>
      </c>
      <c r="T163" s="37">
        <f t="shared" si="135"/>
        <v>0.66666666666666663</v>
      </c>
      <c r="U163" s="35" t="str">
        <f t="shared" ca="1" si="127"/>
        <v/>
      </c>
      <c r="V163" s="47" t="str">
        <f t="shared" ca="1" si="128"/>
        <v/>
      </c>
      <c r="W163" s="37" t="str">
        <f t="shared" ca="1" si="129"/>
        <v/>
      </c>
      <c r="X163" s="37"/>
      <c r="Y163" s="35"/>
      <c r="Z163" s="47"/>
      <c r="AA163" s="37"/>
      <c r="AG163" s="34"/>
      <c r="AH163" s="34"/>
      <c r="AI163" s="34" t="str">
        <f>IF(AG163="","",IF(AG163&gt;AH163,PointsScoring!$A$11,IF(AG163=AH163,PointsScoring!$B$11,IF(AG163&lt;AH163,PointsScoring!$C$12:$D$12))))</f>
        <v/>
      </c>
      <c r="AJ163" s="34" t="str">
        <f t="shared" si="130"/>
        <v/>
      </c>
      <c r="AK163" s="34" t="str">
        <f t="shared" si="131"/>
        <v/>
      </c>
      <c r="AL163" s="34" t="str">
        <f>IF(OR(Z163="",AI163=""),"",IF(AK163="Right",VLOOKUP(Z163,PointsScoring!$A$2:$G$6,4,0),((VLOOKUP(Z163,PointsScoring!$A$1:$G$6,5,0))+(VLOOKUP(Z163,PointsScoring!$A$1:$G$6,6,0)))))</f>
        <v/>
      </c>
      <c r="AN163"/>
      <c r="AO163"/>
    </row>
    <row r="164" spans="1:41" ht="27" customHeight="1" x14ac:dyDescent="0.25">
      <c r="A164" s="36">
        <f t="shared" si="126"/>
        <v>14</v>
      </c>
      <c r="B164" s="34" t="s">
        <v>23</v>
      </c>
      <c r="C164" s="34">
        <v>11</v>
      </c>
      <c r="D164" s="34">
        <v>15</v>
      </c>
      <c r="E164" s="34" t="str">
        <f>IFERROR(VLOOKUP(C164,Teams!$A$2:$B$21,2,0),"")</f>
        <v>Manchester United</v>
      </c>
      <c r="F164" s="34" t="str">
        <f>IFERROR(VLOOKUP(D164,Teams!$A$2:$B$21,2,0),"")</f>
        <v>Stoke City</v>
      </c>
      <c r="G164" s="34" t="str">
        <f t="shared" si="132"/>
        <v>Manchester United v Stoke City</v>
      </c>
      <c r="H164" s="34"/>
      <c r="I164" s="34"/>
      <c r="J164" s="34"/>
      <c r="K164" s="34"/>
      <c r="L164" s="34">
        <v>0</v>
      </c>
      <c r="M164" s="34" t="str">
        <f>IF(L164=0,"",IF(U164="","",(HLOOKUP(L164,PointsScoring!$A$10:$D$11,2,0))))</f>
        <v/>
      </c>
      <c r="N164" s="35">
        <f>PointsScoring!$C$2</f>
        <v>42034</v>
      </c>
      <c r="O164" s="35">
        <f t="shared" si="133"/>
        <v>42034</v>
      </c>
      <c r="P164" s="35">
        <v>42035</v>
      </c>
      <c r="Q164" s="36">
        <v>0</v>
      </c>
      <c r="R164" s="37">
        <f t="shared" si="134"/>
        <v>0.58333333333333337</v>
      </c>
      <c r="S164" s="37">
        <v>0.625</v>
      </c>
      <c r="T164" s="37">
        <f t="shared" si="135"/>
        <v>0.66666666666666663</v>
      </c>
      <c r="U164" s="35" t="str">
        <f t="shared" ca="1" si="127"/>
        <v/>
      </c>
      <c r="V164" s="47" t="str">
        <f t="shared" ca="1" si="128"/>
        <v/>
      </c>
      <c r="W164" s="37" t="str">
        <f t="shared" ca="1" si="129"/>
        <v/>
      </c>
      <c r="X164" s="37"/>
      <c r="Y164" s="35"/>
      <c r="Z164" s="47"/>
      <c r="AA164" s="37"/>
      <c r="AG164" s="34"/>
      <c r="AH164" s="34"/>
      <c r="AI164" s="34" t="str">
        <f>IF(AG164="","",IF(AG164&gt;AH164,PointsScoring!$A$11,IF(AG164=AH164,PointsScoring!$B$11,IF(AG164&lt;AH164,PointsScoring!$C$12:$D$12))))</f>
        <v/>
      </c>
      <c r="AJ164" s="34" t="str">
        <f t="shared" si="130"/>
        <v/>
      </c>
      <c r="AK164" s="34" t="str">
        <f t="shared" si="131"/>
        <v/>
      </c>
      <c r="AL164" s="34" t="str">
        <f>IF(OR(Z164="",AI164=""),"",IF(AK164="Right",VLOOKUP(Z164,PointsScoring!$A$2:$G$6,4,0),((VLOOKUP(Z164,PointsScoring!$A$1:$G$6,5,0))+(VLOOKUP(Z164,PointsScoring!$A$1:$G$6,6,0)))))</f>
        <v/>
      </c>
      <c r="AN164"/>
      <c r="AO164"/>
    </row>
    <row r="165" spans="1:41" ht="27" customHeight="1" x14ac:dyDescent="0.25">
      <c r="A165" s="36">
        <f t="shared" si="126"/>
        <v>14</v>
      </c>
      <c r="B165" s="34" t="s">
        <v>25</v>
      </c>
      <c r="C165" s="34">
        <v>17</v>
      </c>
      <c r="D165" s="34">
        <v>13</v>
      </c>
      <c r="E165" s="34" t="str">
        <f>IFERROR(VLOOKUP(C165,Teams!$A$2:$B$21,2,0),"")</f>
        <v>Swansea City</v>
      </c>
      <c r="F165" s="34" t="str">
        <f>IFERROR(VLOOKUP(D165,Teams!$A$2:$B$21,2,0),"")</f>
        <v>Queens Park Rangers</v>
      </c>
      <c r="G165" s="34" t="str">
        <f t="shared" si="132"/>
        <v>Swansea City v Queens Park Rangers</v>
      </c>
      <c r="H165" s="34"/>
      <c r="I165" s="34"/>
      <c r="J165" s="34"/>
      <c r="K165" s="34"/>
      <c r="L165" s="34">
        <v>0</v>
      </c>
      <c r="M165" s="34" t="str">
        <f>IF(L165=0,"",IF(U165="","",(HLOOKUP(L165,PointsScoring!$A$10:$D$11,2,0))))</f>
        <v/>
      </c>
      <c r="N165" s="35">
        <f>PointsScoring!$C$2</f>
        <v>42034</v>
      </c>
      <c r="O165" s="35">
        <f t="shared" si="133"/>
        <v>42034</v>
      </c>
      <c r="P165" s="35">
        <v>42035</v>
      </c>
      <c r="Q165" s="36">
        <v>0</v>
      </c>
      <c r="R165" s="37">
        <f t="shared" si="134"/>
        <v>0.58333333333333337</v>
      </c>
      <c r="S165" s="37">
        <v>0.625</v>
      </c>
      <c r="T165" s="37">
        <f t="shared" si="135"/>
        <v>0.66666666666666663</v>
      </c>
      <c r="U165" s="35" t="str">
        <f t="shared" ca="1" si="127"/>
        <v/>
      </c>
      <c r="V165" s="47" t="str">
        <f t="shared" ca="1" si="128"/>
        <v/>
      </c>
      <c r="W165" s="37" t="str">
        <f t="shared" ca="1" si="129"/>
        <v/>
      </c>
      <c r="X165" s="37"/>
      <c r="Y165" s="35"/>
      <c r="Z165" s="47"/>
      <c r="AA165" s="37"/>
      <c r="AG165" s="34"/>
      <c r="AH165" s="34"/>
      <c r="AI165" s="34" t="str">
        <f>IF(AG165="","",IF(AG165&gt;AH165,PointsScoring!$A$11,IF(AG165=AH165,PointsScoring!$B$11,IF(AG165&lt;AH165,PointsScoring!$C$12:$D$12))))</f>
        <v/>
      </c>
      <c r="AJ165" s="34" t="str">
        <f t="shared" si="130"/>
        <v/>
      </c>
      <c r="AK165" s="34" t="str">
        <f t="shared" si="131"/>
        <v/>
      </c>
      <c r="AL165" s="34" t="str">
        <f>IF(OR(Z165="",AI165=""),"",IF(AK165="Right",VLOOKUP(Z165,PointsScoring!$A$2:$G$6,4,0),((VLOOKUP(Z165,PointsScoring!$A$1:$G$6,5,0))+(VLOOKUP(Z165,PointsScoring!$A$1:$G$6,6,0)))))</f>
        <v/>
      </c>
      <c r="AN165"/>
      <c r="AO165"/>
    </row>
    <row r="166" spans="1:41" ht="27" customHeight="1" x14ac:dyDescent="0.25">
      <c r="A166" s="36">
        <f t="shared" si="126"/>
        <v>14</v>
      </c>
      <c r="B166" s="34" t="s">
        <v>26</v>
      </c>
      <c r="C166" s="34">
        <v>19</v>
      </c>
      <c r="D166" s="34">
        <v>20</v>
      </c>
      <c r="E166" s="34" t="str">
        <f>IFERROR(VLOOKUP(C166,Teams!$A$2:$B$21,2,0),"")</f>
        <v>West Bromwich Albion</v>
      </c>
      <c r="F166" s="34" t="str">
        <f>IFERROR(VLOOKUP(D166,Teams!$A$2:$B$21,2,0),"")</f>
        <v>West Ham United</v>
      </c>
      <c r="G166" s="34" t="str">
        <f t="shared" si="132"/>
        <v>West Bromwich Albion v West Ham United</v>
      </c>
      <c r="H166" s="34"/>
      <c r="I166" s="34"/>
      <c r="J166" s="34"/>
      <c r="K166" s="34"/>
      <c r="L166" s="34">
        <v>0</v>
      </c>
      <c r="M166" s="34" t="str">
        <f>IF(L166=0,"",IF(U166="","",(HLOOKUP(L166,PointsScoring!$A$10:$D$11,2,0))))</f>
        <v/>
      </c>
      <c r="N166" s="35">
        <f>PointsScoring!$C$2</f>
        <v>42034</v>
      </c>
      <c r="O166" s="35">
        <f t="shared" si="133"/>
        <v>42034</v>
      </c>
      <c r="P166" s="35">
        <v>42035</v>
      </c>
      <c r="Q166" s="36">
        <v>0</v>
      </c>
      <c r="R166" s="37">
        <f t="shared" si="134"/>
        <v>0.58333333333333337</v>
      </c>
      <c r="S166" s="37">
        <v>0.625</v>
      </c>
      <c r="T166" s="37">
        <f t="shared" si="135"/>
        <v>0.66666666666666663</v>
      </c>
      <c r="U166" s="35" t="str">
        <f t="shared" ca="1" si="127"/>
        <v/>
      </c>
      <c r="V166" s="47" t="str">
        <f t="shared" ca="1" si="128"/>
        <v/>
      </c>
      <c r="W166" s="37" t="str">
        <f t="shared" ca="1" si="129"/>
        <v/>
      </c>
      <c r="X166" s="37"/>
      <c r="Y166" s="35"/>
      <c r="Z166" s="47"/>
      <c r="AA166" s="37"/>
      <c r="AG166" s="34"/>
      <c r="AH166" s="34"/>
      <c r="AI166" s="34" t="str">
        <f>IF(AG166="","",IF(AG166&gt;AH166,PointsScoring!$A$11,IF(AG166=AH166,PointsScoring!$B$11,IF(AG166&lt;AH166,PointsScoring!$C$12:$D$12))))</f>
        <v/>
      </c>
      <c r="AJ166" s="34" t="str">
        <f t="shared" si="130"/>
        <v/>
      </c>
      <c r="AK166" s="34" t="str">
        <f t="shared" si="131"/>
        <v/>
      </c>
      <c r="AL166" s="34" t="str">
        <f>IF(OR(Z166="",AI166=""),"",IF(AK166="Right",VLOOKUP(Z166,PointsScoring!$A$2:$G$6,4,0),((VLOOKUP(Z166,PointsScoring!$A$1:$G$6,5,0))+(VLOOKUP(Z166,PointsScoring!$A$1:$G$6,6,0)))))</f>
        <v/>
      </c>
      <c r="AN166"/>
      <c r="AO166"/>
    </row>
    <row r="167" spans="1:41" ht="27" customHeight="1" x14ac:dyDescent="0.25">
      <c r="A167" s="36">
        <f t="shared" si="126"/>
        <v>14</v>
      </c>
      <c r="B167" s="34" t="s">
        <v>27</v>
      </c>
      <c r="C167" s="34">
        <v>4</v>
      </c>
      <c r="D167" s="34">
        <v>18</v>
      </c>
      <c r="E167" s="34" t="str">
        <f>IFERROR(VLOOKUP(C167,Teams!$A$2:$B$21,2,0),"")</f>
        <v>Chelsea</v>
      </c>
      <c r="F167" s="34" t="str">
        <f>IFERROR(VLOOKUP(D167,Teams!$A$2:$B$21,2,0),"")</f>
        <v>Tottenham Hotspur</v>
      </c>
      <c r="G167" s="34" t="str">
        <f t="shared" si="132"/>
        <v>Chelsea v Tottenham Hotspur</v>
      </c>
      <c r="H167" s="34"/>
      <c r="I167" s="34"/>
      <c r="J167" s="34"/>
      <c r="K167" s="34"/>
      <c r="L167" s="34">
        <v>0</v>
      </c>
      <c r="M167" s="34" t="str">
        <f>IF(L167=0,"",IF(U167="","",(HLOOKUP(L167,PointsScoring!$A$10:$D$11,2,0))))</f>
        <v/>
      </c>
      <c r="N167" s="35">
        <f>PointsScoring!$C$2</f>
        <v>42034</v>
      </c>
      <c r="O167" s="35">
        <f t="shared" si="133"/>
        <v>42034</v>
      </c>
      <c r="P167" s="35">
        <v>42035</v>
      </c>
      <c r="Q167" s="36">
        <v>0</v>
      </c>
      <c r="R167" s="37">
        <f t="shared" si="134"/>
        <v>0.58333333333333337</v>
      </c>
      <c r="S167" s="37">
        <v>0.625</v>
      </c>
      <c r="T167" s="37">
        <f>S167+(60/1440)</f>
        <v>0.66666666666666663</v>
      </c>
      <c r="U167" s="35" t="str">
        <f t="shared" ca="1" si="127"/>
        <v/>
      </c>
      <c r="V167" s="47" t="str">
        <f t="shared" ca="1" si="128"/>
        <v/>
      </c>
      <c r="W167" s="37" t="str">
        <f t="shared" ca="1" si="129"/>
        <v/>
      </c>
      <c r="X167" s="37"/>
      <c r="Y167" s="35"/>
      <c r="Z167" s="47"/>
      <c r="AA167" s="37"/>
      <c r="AG167" s="34"/>
      <c r="AH167" s="34"/>
      <c r="AI167" s="34" t="str">
        <f>IF(AG167="","",IF(AG167&gt;AH167,PointsScoring!$A$11,IF(AG167=AH167,PointsScoring!$B$11,IF(AG167&lt;AH167,PointsScoring!$C$12:$D$12))))</f>
        <v/>
      </c>
      <c r="AJ167" s="34" t="str">
        <f t="shared" si="130"/>
        <v/>
      </c>
      <c r="AK167" s="34" t="str">
        <f t="shared" si="131"/>
        <v/>
      </c>
      <c r="AL167" s="34" t="str">
        <f>IF(OR(Z167="",AI167=""),"",IF(AK167="Right",VLOOKUP(Z167,PointsScoring!$A$2:$G$6,4,0),((VLOOKUP(Z167,PointsScoring!$A$1:$G$6,5,0))+(VLOOKUP(Z167,PointsScoring!$A$1:$G$6,6,0)))))</f>
        <v/>
      </c>
      <c r="AN167"/>
      <c r="AO167"/>
    </row>
    <row r="168" spans="1:41" ht="27" customHeight="1" x14ac:dyDescent="0.25">
      <c r="A168" s="36">
        <f t="shared" si="126"/>
        <v>14</v>
      </c>
      <c r="B168" s="34" t="s">
        <v>31</v>
      </c>
      <c r="C168" s="34">
        <v>6</v>
      </c>
      <c r="D168" s="34">
        <v>7</v>
      </c>
      <c r="E168" s="34" t="str">
        <f>IFERROR(VLOOKUP(C168,Teams!$A$2:$B$21,2,0),"")</f>
        <v>Everton</v>
      </c>
      <c r="F168" s="34" t="str">
        <f>IFERROR(VLOOKUP(D168,Teams!$A$2:$B$21,2,0),"")</f>
        <v>Hull City</v>
      </c>
      <c r="G168" s="34" t="str">
        <f t="shared" si="132"/>
        <v>Everton v Hull City</v>
      </c>
      <c r="H168" s="34"/>
      <c r="I168" s="34"/>
      <c r="J168" s="34"/>
      <c r="K168" s="34"/>
      <c r="L168" s="34">
        <v>0</v>
      </c>
      <c r="M168" s="34" t="str">
        <f>IF(L168=0,"",IF(U168="","",(HLOOKUP(L168,PointsScoring!$A$10:$D$11,2,0))))</f>
        <v/>
      </c>
      <c r="N168" s="35">
        <f>PointsScoring!$C$2</f>
        <v>42034</v>
      </c>
      <c r="O168" s="35">
        <f t="shared" si="133"/>
        <v>42035</v>
      </c>
      <c r="P168" s="35">
        <v>42036</v>
      </c>
      <c r="Q168" s="36">
        <v>0</v>
      </c>
      <c r="R168" s="37">
        <f t="shared" si="134"/>
        <v>0.58333333333333337</v>
      </c>
      <c r="S168" s="37">
        <v>0.625</v>
      </c>
      <c r="T168" s="37">
        <f t="shared" si="135"/>
        <v>0.66666666666666663</v>
      </c>
      <c r="U168" s="35" t="str">
        <f t="shared" ca="1" si="127"/>
        <v/>
      </c>
      <c r="V168" s="47" t="str">
        <f t="shared" ca="1" si="128"/>
        <v/>
      </c>
      <c r="W168" s="37" t="str">
        <f t="shared" ca="1" si="129"/>
        <v/>
      </c>
      <c r="X168" s="37"/>
      <c r="Y168" s="35"/>
      <c r="Z168" s="47"/>
      <c r="AA168" s="37"/>
      <c r="AG168" s="34"/>
      <c r="AH168" s="34"/>
      <c r="AI168" s="34" t="str">
        <f>IF(AG168="","",IF(AG168&gt;AH168,PointsScoring!$A$11,IF(AG168=AH168,PointsScoring!$B$11,IF(AG168&lt;AH168,PointsScoring!$C$12:$D$12))))</f>
        <v/>
      </c>
      <c r="AJ168" s="34" t="str">
        <f t="shared" si="130"/>
        <v/>
      </c>
      <c r="AK168" s="34" t="str">
        <f t="shared" si="131"/>
        <v/>
      </c>
      <c r="AL168" s="34" t="str">
        <f>IF(OR(Z168="",AI168=""),"",IF(AK168="Right",VLOOKUP(Z168,PointsScoring!$A$2:$G$6,4,0),((VLOOKUP(Z168,PointsScoring!$A$1:$G$6,5,0))+(VLOOKUP(Z168,PointsScoring!$A$1:$G$6,6,0)))))</f>
        <v/>
      </c>
      <c r="AN168"/>
      <c r="AO168"/>
    </row>
    <row r="169" spans="1:41" ht="27" customHeight="1" x14ac:dyDescent="0.25">
      <c r="A169" s="36">
        <f t="shared" si="126"/>
        <v>14</v>
      </c>
      <c r="B169" s="34" t="s">
        <v>32</v>
      </c>
      <c r="C169" s="34">
        <v>16</v>
      </c>
      <c r="D169" s="34">
        <v>10</v>
      </c>
      <c r="E169" s="34" t="str">
        <f>IFERROR(VLOOKUP(C169,Teams!$A$2:$B$21,2,0),"")</f>
        <v>Sunderland</v>
      </c>
      <c r="F169" s="34" t="str">
        <f>IFERROR(VLOOKUP(D169,Teams!$A$2:$B$21,2,0),"")</f>
        <v>Manchester City</v>
      </c>
      <c r="G169" s="34" t="str">
        <f t="shared" si="132"/>
        <v>Sunderland v Manchester City</v>
      </c>
      <c r="H169" s="34"/>
      <c r="I169" s="34"/>
      <c r="J169" s="34"/>
      <c r="K169" s="34"/>
      <c r="L169" s="34">
        <v>0</v>
      </c>
      <c r="M169" s="34" t="str">
        <f>IF(L169=0,"",IF(U169="","",(HLOOKUP(L169,PointsScoring!$A$10:$D$11,2,0))))</f>
        <v/>
      </c>
      <c r="N169" s="35">
        <f>PointsScoring!$C$2</f>
        <v>42034</v>
      </c>
      <c r="O169" s="35">
        <f t="shared" si="133"/>
        <v>42035</v>
      </c>
      <c r="P169" s="35">
        <v>42036</v>
      </c>
      <c r="Q169" s="36">
        <v>0</v>
      </c>
      <c r="R169" s="37">
        <f t="shared" si="134"/>
        <v>0.58333333333333337</v>
      </c>
      <c r="S169" s="37">
        <v>0.625</v>
      </c>
      <c r="T169" s="37">
        <f t="shared" si="135"/>
        <v>0.66666666666666663</v>
      </c>
      <c r="U169" s="35" t="str">
        <f t="shared" ca="1" si="127"/>
        <v/>
      </c>
      <c r="V169" s="47" t="str">
        <f t="shared" ca="1" si="128"/>
        <v/>
      </c>
      <c r="W169" s="37" t="str">
        <f t="shared" ca="1" si="129"/>
        <v/>
      </c>
      <c r="X169" s="37"/>
      <c r="Y169" s="35"/>
      <c r="Z169" s="47"/>
      <c r="AA169" s="37"/>
      <c r="AG169" s="34"/>
      <c r="AH169" s="34"/>
      <c r="AI169" s="34" t="str">
        <f>IF(AG169="","",IF(AG169&gt;AH169,PointsScoring!$A$11,IF(AG169=AH169,PointsScoring!$B$11,IF(AG169&lt;AH169,PointsScoring!$C$12:$D$12))))</f>
        <v/>
      </c>
      <c r="AJ169" s="34" t="str">
        <f t="shared" si="130"/>
        <v/>
      </c>
      <c r="AK169" s="34" t="str">
        <f t="shared" si="131"/>
        <v/>
      </c>
      <c r="AL169" s="34" t="str">
        <f>IF(OR(Z169="",AI169=""),"",IF(AK169="Right",VLOOKUP(Z169,PointsScoring!$A$2:$G$6,4,0),((VLOOKUP(Z169,PointsScoring!$A$1:$G$6,5,0))+(VLOOKUP(Z169,PointsScoring!$A$1:$G$6,6,0)))))</f>
        <v/>
      </c>
      <c r="AN169"/>
      <c r="AO169"/>
    </row>
    <row r="170" spans="1:41" ht="15" customHeight="1" x14ac:dyDescent="0.25">
      <c r="A170" s="17"/>
      <c r="B170" t="s">
        <v>0</v>
      </c>
      <c r="U170"/>
      <c r="V170"/>
      <c r="Y170"/>
      <c r="Z170"/>
      <c r="AL170" s="19">
        <f>SUM(AL160:AL169)</f>
        <v>0</v>
      </c>
      <c r="AN170"/>
      <c r="AO170"/>
    </row>
    <row r="171" spans="1:41" ht="15" customHeight="1" x14ac:dyDescent="0.25">
      <c r="A171" s="17"/>
      <c r="U171"/>
      <c r="V171"/>
      <c r="Y171"/>
      <c r="Z171"/>
      <c r="AL171" s="19"/>
      <c r="AN171"/>
      <c r="AO171"/>
    </row>
    <row r="172" spans="1:41" ht="27" customHeight="1" x14ac:dyDescent="0.25">
      <c r="A172" s="11">
        <f t="shared" ref="A172:A181" si="136">A160+1</f>
        <v>15</v>
      </c>
      <c r="B172" s="9" t="s">
        <v>17</v>
      </c>
      <c r="C172" s="9">
        <v>2</v>
      </c>
      <c r="D172" s="9">
        <v>8</v>
      </c>
      <c r="E172" s="9" t="str">
        <f>IFERROR(VLOOKUP(C172,Teams!$A$2:$B$21,2,0),"")</f>
        <v>Aston Villa</v>
      </c>
      <c r="F172" s="9" t="str">
        <f>IFERROR(VLOOKUP(D172,Teams!$A$2:$B$21,2,0),"")</f>
        <v>Leicester City</v>
      </c>
      <c r="G172" s="9" t="str">
        <f>IF(C172="","",E172&amp;" v "&amp;F172)</f>
        <v>Aston Villa v Leicester City</v>
      </c>
      <c r="H172" s="9"/>
      <c r="I172" s="9"/>
      <c r="J172" s="9"/>
      <c r="K172" s="9"/>
      <c r="L172" s="9">
        <v>0</v>
      </c>
      <c r="M172" s="9" t="str">
        <f>IF(L172=0,"",IF(U172="","",(HLOOKUP(L172,PointsScoring!$A$10:$D$11,2,0))))</f>
        <v/>
      </c>
      <c r="N172" s="10">
        <f>PointsScoring!$C$2</f>
        <v>42034</v>
      </c>
      <c r="O172" s="10">
        <f>P172-1</f>
        <v>42034</v>
      </c>
      <c r="P172" s="10">
        <v>42035</v>
      </c>
      <c r="Q172" s="11">
        <v>0</v>
      </c>
      <c r="R172" s="12">
        <f>S172-(60/1440)</f>
        <v>0.58333333333333337</v>
      </c>
      <c r="S172" s="12">
        <v>0.625</v>
      </c>
      <c r="T172" s="12">
        <f>S172+(60/1440)</f>
        <v>0.66666666666666663</v>
      </c>
      <c r="U172" s="10" t="str">
        <f t="shared" ref="U172:U181" ca="1" si="137">IF(L172&gt;0,IF(P172&lt;TODAY(),"Fixture Completed",IF(L172&gt;0,TODAY(),"")),"")</f>
        <v/>
      </c>
      <c r="V172" s="13" t="str">
        <f t="shared" ref="V172:V181" ca="1" si="138">IF(U172="","",IF(W172="Fixture Completed","Fixture Completed",(IF(U172&lt;=N172,$N$1,IF(AND(U172&gt;=(N172+1),U172&lt;=O172),$O$1,IF(AND(U172=P172,W172&lt;R172),$Q$1,IF(AND(U172=P172,W172&gt;Q172,W172&lt;S172,W172&gt;R172),$R$1,IF(AND(P172=U172,W172&lt;T172,W172&gt;S172),"During Fixture","Predicitions Locked"))))))))</f>
        <v/>
      </c>
      <c r="W172" s="12" t="str">
        <f t="shared" ref="W172:W181" ca="1" si="139">IF(L172=0,"",(IF(U172="Fixture Completed","Fixture Completed",IF(U172=O172,"",(IF((IF(OR(U172="",U172&lt;P172),"",IF(P172=TODAY(),(NOW()-TODAY()),""))&gt;T172),"",IF(OR(U172="",U172&lt;P172),"",IF(P172=TODAY(),(NOW()-TODAY()),""))))))))</f>
        <v/>
      </c>
      <c r="X172" s="12"/>
      <c r="Y172" s="10"/>
      <c r="Z172" s="13"/>
      <c r="AA172" s="12"/>
      <c r="AG172" s="9"/>
      <c r="AH172" s="9"/>
      <c r="AI172" s="9" t="str">
        <f>IF(AG172="","",IF(AG172&gt;AH172,PointsScoring!$A$11,IF(AG172=AH172,PointsScoring!$B$11,IF(AG172&lt;AH172,PointsScoring!$C$12:$D$12))))</f>
        <v/>
      </c>
      <c r="AJ172" s="9" t="str">
        <f t="shared" ref="AJ172:AJ181" si="140">IFERROR((IF(AI172="HW",E172,IF(AI172="D","",IF(AI172="AW",F172,"")))),"")</f>
        <v/>
      </c>
      <c r="AK172" s="9" t="str">
        <f t="shared" ref="AK172:AK181" si="141">IF(AI172="","",(IF(X172=AI172,"Right","Wrong")))</f>
        <v/>
      </c>
      <c r="AL172" s="9" t="str">
        <f>IF(OR(Z172="",AI172=""),"",IF(AK172="Right",VLOOKUP(Z172,PointsScoring!$A$2:$G$6,4,0),((VLOOKUP(Z172,PointsScoring!$A$1:$G$6,5,0))+(VLOOKUP(Z172,PointsScoring!$A$1:$G$6,6,0)))))</f>
        <v/>
      </c>
      <c r="AN172"/>
      <c r="AO172"/>
    </row>
    <row r="173" spans="1:41" ht="27" customHeight="1" x14ac:dyDescent="0.25">
      <c r="A173" s="11">
        <f t="shared" si="136"/>
        <v>15</v>
      </c>
      <c r="B173" s="9" t="s">
        <v>19</v>
      </c>
      <c r="C173" s="9">
        <v>7</v>
      </c>
      <c r="D173" s="9">
        <v>19</v>
      </c>
      <c r="E173" s="9" t="str">
        <f>IFERROR(VLOOKUP(C173,Teams!$A$2:$B$21,2,0),"")</f>
        <v>Hull City</v>
      </c>
      <c r="F173" s="9" t="str">
        <f>IFERROR(VLOOKUP(D173,Teams!$A$2:$B$21,2,0),"")</f>
        <v>West Bromwich Albion</v>
      </c>
      <c r="G173" s="9" t="str">
        <f t="shared" ref="G173:G181" si="142">IF(C173="","",E173&amp;" v "&amp;F173)</f>
        <v>Hull City v West Bromwich Albion</v>
      </c>
      <c r="H173" s="9"/>
      <c r="I173" s="9"/>
      <c r="J173" s="9"/>
      <c r="K173" s="9"/>
      <c r="L173" s="9">
        <v>0</v>
      </c>
      <c r="M173" s="9" t="str">
        <f>IF(L173=0,"",IF(U173="","",(HLOOKUP(L173,PointsScoring!$A$10:$D$11,2,0))))</f>
        <v/>
      </c>
      <c r="N173" s="10">
        <f>PointsScoring!$C$2</f>
        <v>42034</v>
      </c>
      <c r="O173" s="10">
        <f t="shared" ref="O173:O181" si="143">P173-1</f>
        <v>42034</v>
      </c>
      <c r="P173" s="10">
        <v>42035</v>
      </c>
      <c r="Q173" s="11">
        <v>0</v>
      </c>
      <c r="R173" s="12">
        <f t="shared" ref="R173:R181" si="144">S173-(60/1440)</f>
        <v>0.58333333333333337</v>
      </c>
      <c r="S173" s="12">
        <v>0.625</v>
      </c>
      <c r="T173" s="12">
        <f t="shared" ref="T173:T181" si="145">S173+(60/1440)</f>
        <v>0.66666666666666663</v>
      </c>
      <c r="U173" s="10" t="str">
        <f t="shared" ca="1" si="137"/>
        <v/>
      </c>
      <c r="V173" s="13" t="str">
        <f t="shared" ca="1" si="138"/>
        <v/>
      </c>
      <c r="W173" s="12" t="str">
        <f t="shared" ca="1" si="139"/>
        <v/>
      </c>
      <c r="X173" s="12"/>
      <c r="Y173" s="10"/>
      <c r="Z173" s="13"/>
      <c r="AA173" s="12"/>
      <c r="AG173" s="9"/>
      <c r="AH173" s="9"/>
      <c r="AI173" s="9" t="str">
        <f>IF(AG173="","",IF(AG173&gt;AH173,PointsScoring!$A$11,IF(AG173=AH173,PointsScoring!$B$11,IF(AG173&lt;AH173,PointsScoring!$C$12:$D$12))))</f>
        <v/>
      </c>
      <c r="AJ173" s="9" t="str">
        <f t="shared" si="140"/>
        <v/>
      </c>
      <c r="AK173" s="9" t="str">
        <f t="shared" si="141"/>
        <v/>
      </c>
      <c r="AL173" s="9" t="str">
        <f>IF(OR(Z173="",AI173=""),"",IF(AK173="Right",VLOOKUP(Z173,PointsScoring!$A$2:$G$6,4,0),((VLOOKUP(Z173,PointsScoring!$A$1:$G$6,5,0))+(VLOOKUP(Z173,PointsScoring!$A$1:$G$6,6,0)))))</f>
        <v/>
      </c>
      <c r="AN173"/>
      <c r="AO173"/>
    </row>
    <row r="174" spans="1:41" ht="27" customHeight="1" x14ac:dyDescent="0.25">
      <c r="A174" s="11">
        <f t="shared" si="136"/>
        <v>15</v>
      </c>
      <c r="B174" s="9" t="s">
        <v>21</v>
      </c>
      <c r="C174" s="9">
        <v>9</v>
      </c>
      <c r="D174" s="9">
        <v>16</v>
      </c>
      <c r="E174" s="9" t="str">
        <f>IFERROR(VLOOKUP(C174,Teams!$A$2:$B$21,2,0),"")</f>
        <v>Liverpool</v>
      </c>
      <c r="F174" s="9" t="str">
        <f>IFERROR(VLOOKUP(D174,Teams!$A$2:$B$21,2,0),"")</f>
        <v>Sunderland</v>
      </c>
      <c r="G174" s="9" t="str">
        <f t="shared" si="142"/>
        <v>Liverpool v Sunderland</v>
      </c>
      <c r="H174" s="9"/>
      <c r="I174" s="9"/>
      <c r="J174" s="9"/>
      <c r="K174" s="9"/>
      <c r="L174" s="9">
        <v>0</v>
      </c>
      <c r="M174" s="9" t="str">
        <f>IF(L174=0,"",IF(U174="","",(HLOOKUP(L174,PointsScoring!$A$10:$D$11,2,0))))</f>
        <v/>
      </c>
      <c r="N174" s="10">
        <f>PointsScoring!$C$2</f>
        <v>42034</v>
      </c>
      <c r="O174" s="10">
        <f t="shared" si="143"/>
        <v>42034</v>
      </c>
      <c r="P174" s="10">
        <v>42035</v>
      </c>
      <c r="Q174" s="11">
        <v>0</v>
      </c>
      <c r="R174" s="12">
        <f t="shared" si="144"/>
        <v>0.58333333333333337</v>
      </c>
      <c r="S174" s="12">
        <v>0.625</v>
      </c>
      <c r="T174" s="12">
        <f t="shared" si="145"/>
        <v>0.66666666666666663</v>
      </c>
      <c r="U174" s="10" t="str">
        <f t="shared" ca="1" si="137"/>
        <v/>
      </c>
      <c r="V174" s="13" t="str">
        <f t="shared" ca="1" si="138"/>
        <v/>
      </c>
      <c r="W174" s="12" t="str">
        <f t="shared" ca="1" si="139"/>
        <v/>
      </c>
      <c r="X174" s="12"/>
      <c r="Y174" s="10"/>
      <c r="Z174" s="13"/>
      <c r="AA174" s="12"/>
      <c r="AG174" s="9"/>
      <c r="AH174" s="9"/>
      <c r="AI174" s="9" t="str">
        <f>IF(AG174="","",IF(AG174&gt;AH174,PointsScoring!$A$11,IF(AG174=AH174,PointsScoring!$B$11,IF(AG174&lt;AH174,PointsScoring!$C$12:$D$12))))</f>
        <v/>
      </c>
      <c r="AJ174" s="9" t="str">
        <f t="shared" si="140"/>
        <v/>
      </c>
      <c r="AK174" s="9" t="str">
        <f t="shared" si="141"/>
        <v/>
      </c>
      <c r="AL174" s="9" t="str">
        <f>IF(OR(Z174="",AI174=""),"",IF(AK174="Right",VLOOKUP(Z174,PointsScoring!$A$2:$G$6,4,0),((VLOOKUP(Z174,PointsScoring!$A$1:$G$6,5,0))+(VLOOKUP(Z174,PointsScoring!$A$1:$G$6,6,0)))))</f>
        <v/>
      </c>
      <c r="AN174"/>
      <c r="AO174"/>
    </row>
    <row r="175" spans="1:41" ht="27" customHeight="1" x14ac:dyDescent="0.25">
      <c r="A175" s="11">
        <f t="shared" si="136"/>
        <v>15</v>
      </c>
      <c r="B175" s="9" t="s">
        <v>22</v>
      </c>
      <c r="C175" s="9">
        <v>10</v>
      </c>
      <c r="D175" s="9">
        <v>6</v>
      </c>
      <c r="E175" s="9" t="str">
        <f>IFERROR(VLOOKUP(C175,Teams!$A$2:$B$21,2,0),"")</f>
        <v>Manchester City</v>
      </c>
      <c r="F175" s="9" t="str">
        <f>IFERROR(VLOOKUP(D175,Teams!$A$2:$B$21,2,0),"")</f>
        <v>Everton</v>
      </c>
      <c r="G175" s="9" t="str">
        <f t="shared" si="142"/>
        <v>Manchester City v Everton</v>
      </c>
      <c r="H175" s="9"/>
      <c r="I175" s="9"/>
      <c r="J175" s="9"/>
      <c r="K175" s="9"/>
      <c r="L175" s="9">
        <v>0</v>
      </c>
      <c r="M175" s="9" t="str">
        <f>IF(L175=0,"",IF(U175="","",(HLOOKUP(L175,PointsScoring!$A$10:$D$11,2,0))))</f>
        <v/>
      </c>
      <c r="N175" s="10">
        <f>PointsScoring!$C$2</f>
        <v>42034</v>
      </c>
      <c r="O175" s="10">
        <f t="shared" si="143"/>
        <v>42034</v>
      </c>
      <c r="P175" s="10">
        <v>42035</v>
      </c>
      <c r="Q175" s="11">
        <v>0</v>
      </c>
      <c r="R175" s="12">
        <f t="shared" si="144"/>
        <v>0.58333333333333337</v>
      </c>
      <c r="S175" s="12">
        <v>0.625</v>
      </c>
      <c r="T175" s="12">
        <f t="shared" si="145"/>
        <v>0.66666666666666663</v>
      </c>
      <c r="U175" s="10" t="str">
        <f t="shared" ca="1" si="137"/>
        <v/>
      </c>
      <c r="V175" s="13" t="str">
        <f t="shared" ca="1" si="138"/>
        <v/>
      </c>
      <c r="W175" s="12" t="str">
        <f t="shared" ca="1" si="139"/>
        <v/>
      </c>
      <c r="X175" s="12"/>
      <c r="Y175" s="10"/>
      <c r="Z175" s="13"/>
      <c r="AA175" s="12"/>
      <c r="AG175" s="9"/>
      <c r="AH175" s="9"/>
      <c r="AI175" s="9" t="str">
        <f>IF(AG175="","",IF(AG175&gt;AH175,PointsScoring!$A$11,IF(AG175=AH175,PointsScoring!$B$11,IF(AG175&lt;AH175,PointsScoring!$C$12:$D$12))))</f>
        <v/>
      </c>
      <c r="AJ175" s="9" t="str">
        <f t="shared" si="140"/>
        <v/>
      </c>
      <c r="AK175" s="9" t="str">
        <f t="shared" si="141"/>
        <v/>
      </c>
      <c r="AL175" s="9" t="str">
        <f>IF(OR(Z175="",AI175=""),"",IF(AK175="Right",VLOOKUP(Z175,PointsScoring!$A$2:$G$6,4,0),((VLOOKUP(Z175,PointsScoring!$A$1:$G$6,5,0))+(VLOOKUP(Z175,PointsScoring!$A$1:$G$6,6,0)))))</f>
        <v/>
      </c>
      <c r="AN175"/>
      <c r="AO175"/>
    </row>
    <row r="176" spans="1:41" ht="27" customHeight="1" x14ac:dyDescent="0.25">
      <c r="A176" s="11">
        <f t="shared" si="136"/>
        <v>15</v>
      </c>
      <c r="B176" s="9" t="s">
        <v>23</v>
      </c>
      <c r="C176" s="9">
        <v>12</v>
      </c>
      <c r="D176" s="9">
        <v>4</v>
      </c>
      <c r="E176" s="9" t="str">
        <f>IFERROR(VLOOKUP(C176,Teams!$A$2:$B$21,2,0),"")</f>
        <v>Newcastle United</v>
      </c>
      <c r="F176" s="9" t="str">
        <f>IFERROR(VLOOKUP(D176,Teams!$A$2:$B$21,2,0),"")</f>
        <v>Chelsea</v>
      </c>
      <c r="G176" s="9" t="str">
        <f t="shared" si="142"/>
        <v>Newcastle United v Chelsea</v>
      </c>
      <c r="H176" s="9"/>
      <c r="I176" s="9"/>
      <c r="J176" s="9"/>
      <c r="K176" s="9"/>
      <c r="L176" s="9">
        <v>0</v>
      </c>
      <c r="M176" s="9" t="str">
        <f>IF(L176=0,"",IF(U176="","",(HLOOKUP(L176,PointsScoring!$A$10:$D$11,2,0))))</f>
        <v/>
      </c>
      <c r="N176" s="10">
        <f>PointsScoring!$C$2</f>
        <v>42034</v>
      </c>
      <c r="O176" s="10">
        <f t="shared" si="143"/>
        <v>42034</v>
      </c>
      <c r="P176" s="10">
        <v>42035</v>
      </c>
      <c r="Q176" s="11">
        <v>0</v>
      </c>
      <c r="R176" s="12">
        <f t="shared" si="144"/>
        <v>0.58333333333333337</v>
      </c>
      <c r="S176" s="12">
        <v>0.625</v>
      </c>
      <c r="T176" s="12">
        <f t="shared" si="145"/>
        <v>0.66666666666666663</v>
      </c>
      <c r="U176" s="10" t="str">
        <f t="shared" ca="1" si="137"/>
        <v/>
      </c>
      <c r="V176" s="13" t="str">
        <f t="shared" ca="1" si="138"/>
        <v/>
      </c>
      <c r="W176" s="12" t="str">
        <f t="shared" ca="1" si="139"/>
        <v/>
      </c>
      <c r="X176" s="12"/>
      <c r="Y176" s="10"/>
      <c r="Z176" s="13"/>
      <c r="AA176" s="12"/>
      <c r="AG176" s="9"/>
      <c r="AH176" s="9"/>
      <c r="AI176" s="9" t="str">
        <f>IF(AG176="","",IF(AG176&gt;AH176,PointsScoring!$A$11,IF(AG176=AH176,PointsScoring!$B$11,IF(AG176&lt;AH176,PointsScoring!$C$12:$D$12))))</f>
        <v/>
      </c>
      <c r="AJ176" s="9" t="str">
        <f t="shared" si="140"/>
        <v/>
      </c>
      <c r="AK176" s="9" t="str">
        <f t="shared" si="141"/>
        <v/>
      </c>
      <c r="AL176" s="9" t="str">
        <f>IF(OR(Z176="",AI176=""),"",IF(AK176="Right",VLOOKUP(Z176,PointsScoring!$A$2:$G$6,4,0),((VLOOKUP(Z176,PointsScoring!$A$1:$G$6,5,0))+(VLOOKUP(Z176,PointsScoring!$A$1:$G$6,6,0)))))</f>
        <v/>
      </c>
      <c r="AN176"/>
      <c r="AO176"/>
    </row>
    <row r="177" spans="1:41" ht="27" customHeight="1" x14ac:dyDescent="0.25">
      <c r="A177" s="11">
        <f t="shared" si="136"/>
        <v>15</v>
      </c>
      <c r="B177" s="9" t="s">
        <v>25</v>
      </c>
      <c r="C177" s="9">
        <v>13</v>
      </c>
      <c r="D177" s="9">
        <v>3</v>
      </c>
      <c r="E177" s="9" t="str">
        <f>IFERROR(VLOOKUP(C177,Teams!$A$2:$B$21,2,0),"")</f>
        <v>Queens Park Rangers</v>
      </c>
      <c r="F177" s="9" t="str">
        <f>IFERROR(VLOOKUP(D177,Teams!$A$2:$B$21,2,0),"")</f>
        <v>Burnley</v>
      </c>
      <c r="G177" s="9" t="str">
        <f t="shared" si="142"/>
        <v>Queens Park Rangers v Burnley</v>
      </c>
      <c r="H177" s="9"/>
      <c r="I177" s="9"/>
      <c r="J177" s="9"/>
      <c r="K177" s="9"/>
      <c r="L177" s="9">
        <v>0</v>
      </c>
      <c r="M177" s="9" t="str">
        <f>IF(L177=0,"",IF(U177="","",(HLOOKUP(L177,PointsScoring!$A$10:$D$11,2,0))))</f>
        <v/>
      </c>
      <c r="N177" s="10">
        <f>PointsScoring!$C$2</f>
        <v>42034</v>
      </c>
      <c r="O177" s="10">
        <f t="shared" si="143"/>
        <v>42034</v>
      </c>
      <c r="P177" s="10">
        <v>42035</v>
      </c>
      <c r="Q177" s="11">
        <v>0</v>
      </c>
      <c r="R177" s="12">
        <f t="shared" si="144"/>
        <v>0.58333333333333337</v>
      </c>
      <c r="S177" s="12">
        <v>0.625</v>
      </c>
      <c r="T177" s="12">
        <f t="shared" si="145"/>
        <v>0.66666666666666663</v>
      </c>
      <c r="U177" s="10" t="str">
        <f t="shared" ca="1" si="137"/>
        <v/>
      </c>
      <c r="V177" s="13" t="str">
        <f t="shared" ca="1" si="138"/>
        <v/>
      </c>
      <c r="W177" s="12" t="str">
        <f t="shared" ca="1" si="139"/>
        <v/>
      </c>
      <c r="X177" s="12"/>
      <c r="Y177" s="10"/>
      <c r="Z177" s="13"/>
      <c r="AA177" s="12"/>
      <c r="AG177" s="9"/>
      <c r="AH177" s="9"/>
      <c r="AI177" s="9" t="str">
        <f>IF(AG177="","",IF(AG177&gt;AH177,PointsScoring!$A$11,IF(AG177=AH177,PointsScoring!$B$11,IF(AG177&lt;AH177,PointsScoring!$C$12:$D$12))))</f>
        <v/>
      </c>
      <c r="AJ177" s="9" t="str">
        <f t="shared" si="140"/>
        <v/>
      </c>
      <c r="AK177" s="9" t="str">
        <f t="shared" si="141"/>
        <v/>
      </c>
      <c r="AL177" s="9" t="str">
        <f>IF(OR(Z177="",AI177=""),"",IF(AK177="Right",VLOOKUP(Z177,PointsScoring!$A$2:$G$6,4,0),((VLOOKUP(Z177,PointsScoring!$A$1:$G$6,5,0))+(VLOOKUP(Z177,PointsScoring!$A$1:$G$6,6,0)))))</f>
        <v/>
      </c>
      <c r="AN177"/>
      <c r="AO177"/>
    </row>
    <row r="178" spans="1:41" ht="27" customHeight="1" x14ac:dyDescent="0.25">
      <c r="A178" s="11">
        <f t="shared" si="136"/>
        <v>15</v>
      </c>
      <c r="B178" s="9" t="s">
        <v>26</v>
      </c>
      <c r="C178" s="9">
        <v>14</v>
      </c>
      <c r="D178" s="9">
        <v>11</v>
      </c>
      <c r="E178" s="9" t="str">
        <f>IFERROR(VLOOKUP(C178,Teams!$A$2:$B$21,2,0),"")</f>
        <v>Southampton</v>
      </c>
      <c r="F178" s="9" t="str">
        <f>IFERROR(VLOOKUP(D178,Teams!$A$2:$B$21,2,0),"")</f>
        <v>Manchester United</v>
      </c>
      <c r="G178" s="9" t="str">
        <f t="shared" si="142"/>
        <v>Southampton v Manchester United</v>
      </c>
      <c r="H178" s="9"/>
      <c r="I178" s="9"/>
      <c r="J178" s="9"/>
      <c r="K178" s="9"/>
      <c r="L178" s="9">
        <v>0</v>
      </c>
      <c r="M178" s="9" t="str">
        <f>IF(L178=0,"",IF(U178="","",(HLOOKUP(L178,PointsScoring!$A$10:$D$11,2,0))))</f>
        <v/>
      </c>
      <c r="N178" s="10">
        <f>PointsScoring!$C$2</f>
        <v>42034</v>
      </c>
      <c r="O178" s="10">
        <f t="shared" si="143"/>
        <v>42034</v>
      </c>
      <c r="P178" s="10">
        <v>42035</v>
      </c>
      <c r="Q178" s="11">
        <v>0</v>
      </c>
      <c r="R178" s="12">
        <f t="shared" si="144"/>
        <v>0.58333333333333337</v>
      </c>
      <c r="S178" s="12">
        <v>0.625</v>
      </c>
      <c r="T178" s="12">
        <f t="shared" si="145"/>
        <v>0.66666666666666663</v>
      </c>
      <c r="U178" s="10" t="str">
        <f t="shared" ca="1" si="137"/>
        <v/>
      </c>
      <c r="V178" s="13" t="str">
        <f t="shared" ca="1" si="138"/>
        <v/>
      </c>
      <c r="W178" s="12" t="str">
        <f t="shared" ca="1" si="139"/>
        <v/>
      </c>
      <c r="X178" s="12"/>
      <c r="Y178" s="10"/>
      <c r="Z178" s="13"/>
      <c r="AA178" s="12"/>
      <c r="AG178" s="9"/>
      <c r="AH178" s="9"/>
      <c r="AI178" s="9" t="str">
        <f>IF(AG178="","",IF(AG178&gt;AH178,PointsScoring!$A$11,IF(AG178=AH178,PointsScoring!$B$11,IF(AG178&lt;AH178,PointsScoring!$C$12:$D$12))))</f>
        <v/>
      </c>
      <c r="AJ178" s="9" t="str">
        <f t="shared" si="140"/>
        <v/>
      </c>
      <c r="AK178" s="9" t="str">
        <f t="shared" si="141"/>
        <v/>
      </c>
      <c r="AL178" s="9" t="str">
        <f>IF(OR(Z178="",AI178=""),"",IF(AK178="Right",VLOOKUP(Z178,PointsScoring!$A$2:$G$6,4,0),((VLOOKUP(Z178,PointsScoring!$A$1:$G$6,5,0))+(VLOOKUP(Z178,PointsScoring!$A$1:$G$6,6,0)))))</f>
        <v/>
      </c>
      <c r="AN178"/>
      <c r="AO178"/>
    </row>
    <row r="179" spans="1:41" ht="27" customHeight="1" x14ac:dyDescent="0.25">
      <c r="A179" s="11">
        <f t="shared" si="136"/>
        <v>15</v>
      </c>
      <c r="B179" s="9" t="s">
        <v>27</v>
      </c>
      <c r="C179" s="9">
        <v>15</v>
      </c>
      <c r="D179" s="9">
        <v>1</v>
      </c>
      <c r="E179" s="9" t="str">
        <f>IFERROR(VLOOKUP(C179,Teams!$A$2:$B$21,2,0),"")</f>
        <v>Stoke City</v>
      </c>
      <c r="F179" s="9" t="str">
        <f>IFERROR(VLOOKUP(D179,Teams!$A$2:$B$21,2,0),"")</f>
        <v>Arsenal</v>
      </c>
      <c r="G179" s="9" t="str">
        <f t="shared" si="142"/>
        <v>Stoke City v Arsenal</v>
      </c>
      <c r="H179" s="9"/>
      <c r="I179" s="9"/>
      <c r="J179" s="9"/>
      <c r="K179" s="9"/>
      <c r="L179" s="9">
        <v>0</v>
      </c>
      <c r="M179" s="9" t="str">
        <f>IF(L179=0,"",IF(U179="","",(HLOOKUP(L179,PointsScoring!$A$10:$D$11,2,0))))</f>
        <v/>
      </c>
      <c r="N179" s="10">
        <f>PointsScoring!$C$2</f>
        <v>42034</v>
      </c>
      <c r="O179" s="10">
        <f t="shared" si="143"/>
        <v>42034</v>
      </c>
      <c r="P179" s="10">
        <v>42035</v>
      </c>
      <c r="Q179" s="11">
        <v>0</v>
      </c>
      <c r="R179" s="12">
        <f t="shared" si="144"/>
        <v>0.58333333333333337</v>
      </c>
      <c r="S179" s="12">
        <v>0.625</v>
      </c>
      <c r="T179" s="12">
        <f>S179+(60/1440)</f>
        <v>0.66666666666666663</v>
      </c>
      <c r="U179" s="10" t="str">
        <f t="shared" ca="1" si="137"/>
        <v/>
      </c>
      <c r="V179" s="13" t="str">
        <f t="shared" ca="1" si="138"/>
        <v/>
      </c>
      <c r="W179" s="12" t="str">
        <f t="shared" ca="1" si="139"/>
        <v/>
      </c>
      <c r="X179" s="12"/>
      <c r="Y179" s="10"/>
      <c r="Z179" s="13"/>
      <c r="AA179" s="12"/>
      <c r="AG179" s="9"/>
      <c r="AH179" s="9"/>
      <c r="AI179" s="9" t="str">
        <f>IF(AG179="","",IF(AG179&gt;AH179,PointsScoring!$A$11,IF(AG179=AH179,PointsScoring!$B$11,IF(AG179&lt;AH179,PointsScoring!$C$12:$D$12))))</f>
        <v/>
      </c>
      <c r="AJ179" s="9" t="str">
        <f t="shared" si="140"/>
        <v/>
      </c>
      <c r="AK179" s="9" t="str">
        <f t="shared" si="141"/>
        <v/>
      </c>
      <c r="AL179" s="9" t="str">
        <f>IF(OR(Z179="",AI179=""),"",IF(AK179="Right",VLOOKUP(Z179,PointsScoring!$A$2:$G$6,4,0),((VLOOKUP(Z179,PointsScoring!$A$1:$G$6,5,0))+(VLOOKUP(Z179,PointsScoring!$A$1:$G$6,6,0)))))</f>
        <v/>
      </c>
      <c r="AN179"/>
      <c r="AO179"/>
    </row>
    <row r="180" spans="1:41" ht="27" customHeight="1" x14ac:dyDescent="0.25">
      <c r="A180" s="11">
        <f t="shared" si="136"/>
        <v>15</v>
      </c>
      <c r="B180" s="9" t="s">
        <v>31</v>
      </c>
      <c r="C180" s="9">
        <v>18</v>
      </c>
      <c r="D180" s="9">
        <v>5</v>
      </c>
      <c r="E180" s="9" t="str">
        <f>IFERROR(VLOOKUP(C180,Teams!$A$2:$B$21,2,0),"")</f>
        <v>Tottenham Hotspur</v>
      </c>
      <c r="F180" s="9" t="str">
        <f>IFERROR(VLOOKUP(D180,Teams!$A$2:$B$21,2,0),"")</f>
        <v>Crystal Palace</v>
      </c>
      <c r="G180" s="9" t="str">
        <f t="shared" si="142"/>
        <v>Tottenham Hotspur v Crystal Palace</v>
      </c>
      <c r="H180" s="9"/>
      <c r="I180" s="9"/>
      <c r="J180" s="9"/>
      <c r="K180" s="9"/>
      <c r="L180" s="9">
        <v>0</v>
      </c>
      <c r="M180" s="9" t="str">
        <f>IF(L180=0,"",IF(U180="","",(HLOOKUP(L180,PointsScoring!$A$10:$D$11,2,0))))</f>
        <v/>
      </c>
      <c r="N180" s="10">
        <f>PointsScoring!$C$2</f>
        <v>42034</v>
      </c>
      <c r="O180" s="10">
        <f t="shared" si="143"/>
        <v>42035</v>
      </c>
      <c r="P180" s="10">
        <v>42036</v>
      </c>
      <c r="Q180" s="11">
        <v>0</v>
      </c>
      <c r="R180" s="12">
        <f t="shared" si="144"/>
        <v>0.58333333333333337</v>
      </c>
      <c r="S180" s="12">
        <v>0.625</v>
      </c>
      <c r="T180" s="12">
        <f t="shared" si="145"/>
        <v>0.66666666666666663</v>
      </c>
      <c r="U180" s="10" t="str">
        <f t="shared" ca="1" si="137"/>
        <v/>
      </c>
      <c r="V180" s="13" t="str">
        <f t="shared" ca="1" si="138"/>
        <v/>
      </c>
      <c r="W180" s="12" t="str">
        <f t="shared" ca="1" si="139"/>
        <v/>
      </c>
      <c r="X180" s="12"/>
      <c r="Y180" s="10"/>
      <c r="Z180" s="13"/>
      <c r="AA180" s="12"/>
      <c r="AG180" s="9"/>
      <c r="AH180" s="9"/>
      <c r="AI180" s="9" t="str">
        <f>IF(AG180="","",IF(AG180&gt;AH180,PointsScoring!$A$11,IF(AG180=AH180,PointsScoring!$B$11,IF(AG180&lt;AH180,PointsScoring!$C$12:$D$12))))</f>
        <v/>
      </c>
      <c r="AJ180" s="9" t="str">
        <f t="shared" si="140"/>
        <v/>
      </c>
      <c r="AK180" s="9" t="str">
        <f t="shared" si="141"/>
        <v/>
      </c>
      <c r="AL180" s="9" t="str">
        <f>IF(OR(Z180="",AI180=""),"",IF(AK180="Right",VLOOKUP(Z180,PointsScoring!$A$2:$G$6,4,0),((VLOOKUP(Z180,PointsScoring!$A$1:$G$6,5,0))+(VLOOKUP(Z180,PointsScoring!$A$1:$G$6,6,0)))))</f>
        <v/>
      </c>
      <c r="AN180"/>
      <c r="AO180"/>
    </row>
    <row r="181" spans="1:41" ht="27" customHeight="1" x14ac:dyDescent="0.25">
      <c r="A181" s="11">
        <f t="shared" si="136"/>
        <v>15</v>
      </c>
      <c r="B181" s="9" t="s">
        <v>32</v>
      </c>
      <c r="C181" s="9">
        <v>20</v>
      </c>
      <c r="D181" s="9">
        <v>17</v>
      </c>
      <c r="E181" s="9" t="str">
        <f>IFERROR(VLOOKUP(C181,Teams!$A$2:$B$21,2,0),"")</f>
        <v>West Ham United</v>
      </c>
      <c r="F181" s="9" t="str">
        <f>IFERROR(VLOOKUP(D181,Teams!$A$2:$B$21,2,0),"")</f>
        <v>Swansea City</v>
      </c>
      <c r="G181" s="9" t="str">
        <f t="shared" si="142"/>
        <v>West Ham United v Swansea City</v>
      </c>
      <c r="H181" s="9"/>
      <c r="I181" s="9"/>
      <c r="J181" s="9"/>
      <c r="K181" s="9"/>
      <c r="L181" s="9">
        <v>0</v>
      </c>
      <c r="M181" s="9" t="str">
        <f>IF(L181=0,"",IF(U181="","",(HLOOKUP(L181,PointsScoring!$A$10:$D$11,2,0))))</f>
        <v/>
      </c>
      <c r="N181" s="10">
        <f>PointsScoring!$C$2</f>
        <v>42034</v>
      </c>
      <c r="O181" s="10">
        <f t="shared" si="143"/>
        <v>42035</v>
      </c>
      <c r="P181" s="10">
        <v>42036</v>
      </c>
      <c r="Q181" s="11">
        <v>0</v>
      </c>
      <c r="R181" s="12">
        <f t="shared" si="144"/>
        <v>0.58333333333333337</v>
      </c>
      <c r="S181" s="12">
        <v>0.625</v>
      </c>
      <c r="T181" s="12">
        <f t="shared" si="145"/>
        <v>0.66666666666666663</v>
      </c>
      <c r="U181" s="10" t="str">
        <f t="shared" ca="1" si="137"/>
        <v/>
      </c>
      <c r="V181" s="13" t="str">
        <f t="shared" ca="1" si="138"/>
        <v/>
      </c>
      <c r="W181" s="12" t="str">
        <f t="shared" ca="1" si="139"/>
        <v/>
      </c>
      <c r="X181" s="12"/>
      <c r="Y181" s="10"/>
      <c r="Z181" s="13"/>
      <c r="AA181" s="12"/>
      <c r="AG181" s="9"/>
      <c r="AH181" s="9"/>
      <c r="AI181" s="9" t="str">
        <f>IF(AG181="","",IF(AG181&gt;AH181,PointsScoring!$A$11,IF(AG181=AH181,PointsScoring!$B$11,IF(AG181&lt;AH181,PointsScoring!$C$12:$D$12))))</f>
        <v/>
      </c>
      <c r="AJ181" s="9" t="str">
        <f t="shared" si="140"/>
        <v/>
      </c>
      <c r="AK181" s="9" t="str">
        <f t="shared" si="141"/>
        <v/>
      </c>
      <c r="AL181" s="9" t="str">
        <f>IF(OR(Z181="",AI181=""),"",IF(AK181="Right",VLOOKUP(Z181,PointsScoring!$A$2:$G$6,4,0),((VLOOKUP(Z181,PointsScoring!$A$1:$G$6,5,0))+(VLOOKUP(Z181,PointsScoring!$A$1:$G$6,6,0)))))</f>
        <v/>
      </c>
      <c r="AN181"/>
      <c r="AO181"/>
    </row>
    <row r="182" spans="1:41" ht="15" customHeight="1" x14ac:dyDescent="0.25">
      <c r="A182" s="17"/>
      <c r="B182" t="s">
        <v>0</v>
      </c>
      <c r="U182"/>
      <c r="V182"/>
      <c r="Y182"/>
      <c r="Z182"/>
      <c r="AL182" s="19">
        <f>SUM(AL172:AL181)</f>
        <v>0</v>
      </c>
      <c r="AN182"/>
      <c r="AO182"/>
    </row>
    <row r="183" spans="1:41" ht="15" customHeight="1" x14ac:dyDescent="0.25">
      <c r="A183" s="17"/>
      <c r="U183"/>
      <c r="V183"/>
      <c r="Y183"/>
      <c r="Z183"/>
      <c r="AL183" s="19"/>
      <c r="AN183"/>
      <c r="AO183"/>
    </row>
    <row r="184" spans="1:41" ht="27" customHeight="1" x14ac:dyDescent="0.25">
      <c r="A184" s="31">
        <f t="shared" ref="A184:A193" si="146">A172+1</f>
        <v>16</v>
      </c>
      <c r="B184" s="29" t="s">
        <v>17</v>
      </c>
      <c r="C184" s="29">
        <v>1</v>
      </c>
      <c r="D184" s="29">
        <v>12</v>
      </c>
      <c r="E184" s="29" t="str">
        <f>IFERROR(VLOOKUP(C184,Teams!$A$2:$B$21,2,0),"")</f>
        <v>Arsenal</v>
      </c>
      <c r="F184" s="29" t="str">
        <f>IFERROR(VLOOKUP(D184,Teams!$A$2:$B$21,2,0),"")</f>
        <v>Newcastle United</v>
      </c>
      <c r="G184" s="29" t="str">
        <f>IF(C184="","",E184&amp;" v "&amp;F184)</f>
        <v>Arsenal v Newcastle United</v>
      </c>
      <c r="H184" s="29"/>
      <c r="I184" s="29"/>
      <c r="J184" s="29"/>
      <c r="K184" s="29"/>
      <c r="L184" s="29">
        <v>0</v>
      </c>
      <c r="M184" s="29" t="str">
        <f>IF(L184=0,"",IF(U184="","",(HLOOKUP(L184,PointsScoring!$A$10:$D$11,2,0))))</f>
        <v/>
      </c>
      <c r="N184" s="30">
        <f>PointsScoring!$C$2</f>
        <v>42034</v>
      </c>
      <c r="O184" s="30">
        <f>P184-1</f>
        <v>42034</v>
      </c>
      <c r="P184" s="30">
        <v>42035</v>
      </c>
      <c r="Q184" s="31">
        <v>0</v>
      </c>
      <c r="R184" s="32">
        <f>S184-(60/1440)</f>
        <v>0.58333333333333337</v>
      </c>
      <c r="S184" s="32">
        <v>0.625</v>
      </c>
      <c r="T184" s="32">
        <f>S184+(60/1440)</f>
        <v>0.66666666666666663</v>
      </c>
      <c r="U184" s="30" t="str">
        <f t="shared" ref="U184:U193" ca="1" si="147">IF(L184&gt;0,IF(P184&lt;TODAY(),"Fixture Completed",IF(L184&gt;0,TODAY(),"")),"")</f>
        <v/>
      </c>
      <c r="V184" s="48" t="str">
        <f t="shared" ref="V184:V193" ca="1" si="148">IF(U184="","",IF(W184="Fixture Completed","Fixture Completed",(IF(U184&lt;=N184,$N$1,IF(AND(U184&gt;=(N184+1),U184&lt;=O184),$O$1,IF(AND(U184=P184,W184&lt;R184),$Q$1,IF(AND(U184=P184,W184&gt;Q184,W184&lt;S184,W184&gt;R184),$R$1,IF(AND(P184=U184,W184&lt;T184,W184&gt;S184),"During Fixture","Predicitions Locked"))))))))</f>
        <v/>
      </c>
      <c r="W184" s="32" t="str">
        <f t="shared" ref="W184:W193" ca="1" si="149">IF(L184=0,"",(IF(U184="Fixture Completed","Fixture Completed",IF(U184=O184,"",(IF((IF(OR(U184="",U184&lt;P184),"",IF(P184=TODAY(),(NOW()-TODAY()),""))&gt;T184),"",IF(OR(U184="",U184&lt;P184),"",IF(P184=TODAY(),(NOW()-TODAY()),""))))))))</f>
        <v/>
      </c>
      <c r="X184" s="32"/>
      <c r="Y184" s="30"/>
      <c r="Z184" s="48"/>
      <c r="AA184" s="32"/>
      <c r="AG184" s="29"/>
      <c r="AH184" s="29"/>
      <c r="AI184" s="29" t="str">
        <f>IF(AG184="","",IF(AG184&gt;AH184,PointsScoring!$A$11,IF(AG184=AH184,PointsScoring!$B$11,IF(AG184&lt;AH184,PointsScoring!$C$12:$D$12))))</f>
        <v/>
      </c>
      <c r="AJ184" s="29" t="str">
        <f t="shared" ref="AJ184:AJ193" si="150">IFERROR((IF(AI184="HW",E184,IF(AI184="D","",IF(AI184="AW",F184,"")))),"")</f>
        <v/>
      </c>
      <c r="AK184" s="29" t="str">
        <f t="shared" ref="AK184:AK193" si="151">IF(AI184="","",(IF(X184=AI184,"Right","Wrong")))</f>
        <v/>
      </c>
      <c r="AL184" s="29" t="str">
        <f>IF(OR(Z184="",AI184=""),"",IF(AK184="Right",VLOOKUP(Z184,PointsScoring!$A$2:$G$6,4,0),((VLOOKUP(Z184,PointsScoring!$A$1:$G$6,5,0))+(VLOOKUP(Z184,PointsScoring!$A$1:$G$6,6,0)))))</f>
        <v/>
      </c>
      <c r="AN184"/>
      <c r="AO184"/>
    </row>
    <row r="185" spans="1:41" ht="27" customHeight="1" x14ac:dyDescent="0.25">
      <c r="A185" s="31">
        <f t="shared" si="146"/>
        <v>16</v>
      </c>
      <c r="B185" s="29" t="s">
        <v>19</v>
      </c>
      <c r="C185" s="29">
        <v>3</v>
      </c>
      <c r="D185" s="29">
        <v>16</v>
      </c>
      <c r="E185" s="29" t="str">
        <f>IFERROR(VLOOKUP(C185,Teams!$A$2:$B$21,2,0),"")</f>
        <v>Burnley</v>
      </c>
      <c r="F185" s="29" t="str">
        <f>IFERROR(VLOOKUP(D185,Teams!$A$2:$B$21,2,0),"")</f>
        <v>Sunderland</v>
      </c>
      <c r="G185" s="29" t="str">
        <f t="shared" ref="G185:G193" si="152">IF(C185="","",E185&amp;" v "&amp;F185)</f>
        <v>Burnley v Sunderland</v>
      </c>
      <c r="H185" s="29"/>
      <c r="I185" s="29"/>
      <c r="J185" s="29"/>
      <c r="K185" s="29"/>
      <c r="L185" s="29">
        <v>0</v>
      </c>
      <c r="M185" s="29" t="str">
        <f>IF(L185=0,"",IF(U185="","",(HLOOKUP(L185,PointsScoring!$A$10:$D$11,2,0))))</f>
        <v/>
      </c>
      <c r="N185" s="30">
        <f>PointsScoring!$C$2</f>
        <v>42034</v>
      </c>
      <c r="O185" s="30">
        <f t="shared" ref="O185:O193" si="153">P185-1</f>
        <v>42034</v>
      </c>
      <c r="P185" s="30">
        <v>42035</v>
      </c>
      <c r="Q185" s="31">
        <v>0</v>
      </c>
      <c r="R185" s="32">
        <f t="shared" ref="R185:R193" si="154">S185-(60/1440)</f>
        <v>0.58333333333333337</v>
      </c>
      <c r="S185" s="32">
        <v>0.625</v>
      </c>
      <c r="T185" s="32">
        <f t="shared" ref="T185:T193" si="155">S185+(60/1440)</f>
        <v>0.66666666666666663</v>
      </c>
      <c r="U185" s="30" t="str">
        <f t="shared" ca="1" si="147"/>
        <v/>
      </c>
      <c r="V185" s="48" t="str">
        <f t="shared" ca="1" si="148"/>
        <v/>
      </c>
      <c r="W185" s="32" t="str">
        <f t="shared" ca="1" si="149"/>
        <v/>
      </c>
      <c r="X185" s="32"/>
      <c r="Y185" s="30"/>
      <c r="Z185" s="48"/>
      <c r="AA185" s="32"/>
      <c r="AG185" s="29"/>
      <c r="AH185" s="29"/>
      <c r="AI185" s="29" t="str">
        <f>IF(AG185="","",IF(AG185&gt;AH185,PointsScoring!$A$11,IF(AG185=AH185,PointsScoring!$B$11,IF(AG185&lt;AH185,PointsScoring!$C$12:$D$12))))</f>
        <v/>
      </c>
      <c r="AJ185" s="29" t="str">
        <f t="shared" si="150"/>
        <v/>
      </c>
      <c r="AK185" s="29" t="str">
        <f t="shared" si="151"/>
        <v/>
      </c>
      <c r="AL185" s="29" t="str">
        <f>IF(OR(Z185="",AI185=""),"",IF(AK185="Right",VLOOKUP(Z185,PointsScoring!$A$2:$G$6,4,0),((VLOOKUP(Z185,PointsScoring!$A$1:$G$6,5,0))+(VLOOKUP(Z185,PointsScoring!$A$1:$G$6,6,0)))))</f>
        <v/>
      </c>
      <c r="AN185"/>
      <c r="AO185"/>
    </row>
    <row r="186" spans="1:41" ht="27" customHeight="1" x14ac:dyDescent="0.25">
      <c r="A186" s="31">
        <f t="shared" si="146"/>
        <v>16</v>
      </c>
      <c r="B186" s="29" t="s">
        <v>21</v>
      </c>
      <c r="C186" s="29">
        <v>4</v>
      </c>
      <c r="D186" s="29">
        <v>7</v>
      </c>
      <c r="E186" s="29" t="str">
        <f>IFERROR(VLOOKUP(C186,Teams!$A$2:$B$21,2,0),"")</f>
        <v>Chelsea</v>
      </c>
      <c r="F186" s="29" t="str">
        <f>IFERROR(VLOOKUP(D186,Teams!$A$2:$B$21,2,0),"")</f>
        <v>Hull City</v>
      </c>
      <c r="G186" s="29" t="str">
        <f t="shared" si="152"/>
        <v>Chelsea v Hull City</v>
      </c>
      <c r="H186" s="29"/>
      <c r="I186" s="29"/>
      <c r="J186" s="29"/>
      <c r="K186" s="29"/>
      <c r="L186" s="29">
        <v>0</v>
      </c>
      <c r="M186" s="29" t="str">
        <f>IF(L186=0,"",IF(U186="","",(HLOOKUP(L186,PointsScoring!$A$10:$D$11,2,0))))</f>
        <v/>
      </c>
      <c r="N186" s="30">
        <f>PointsScoring!$C$2</f>
        <v>42034</v>
      </c>
      <c r="O186" s="30">
        <f t="shared" si="153"/>
        <v>42034</v>
      </c>
      <c r="P186" s="30">
        <v>42035</v>
      </c>
      <c r="Q186" s="31">
        <v>0</v>
      </c>
      <c r="R186" s="32">
        <f t="shared" si="154"/>
        <v>0.58333333333333337</v>
      </c>
      <c r="S186" s="32">
        <v>0.625</v>
      </c>
      <c r="T186" s="32">
        <f t="shared" si="155"/>
        <v>0.66666666666666663</v>
      </c>
      <c r="U186" s="30" t="str">
        <f t="shared" ca="1" si="147"/>
        <v/>
      </c>
      <c r="V186" s="48" t="str">
        <f t="shared" ca="1" si="148"/>
        <v/>
      </c>
      <c r="W186" s="32" t="str">
        <f t="shared" ca="1" si="149"/>
        <v/>
      </c>
      <c r="X186" s="32"/>
      <c r="Y186" s="30"/>
      <c r="Z186" s="48"/>
      <c r="AA186" s="32"/>
      <c r="AG186" s="29"/>
      <c r="AH186" s="29"/>
      <c r="AI186" s="29" t="str">
        <f>IF(AG186="","",IF(AG186&gt;AH186,PointsScoring!$A$11,IF(AG186=AH186,PointsScoring!$B$11,IF(AG186&lt;AH186,PointsScoring!$C$12:$D$12))))</f>
        <v/>
      </c>
      <c r="AJ186" s="29" t="str">
        <f t="shared" si="150"/>
        <v/>
      </c>
      <c r="AK186" s="29" t="str">
        <f t="shared" si="151"/>
        <v/>
      </c>
      <c r="AL186" s="29" t="str">
        <f>IF(OR(Z186="",AI186=""),"",IF(AK186="Right",VLOOKUP(Z186,PointsScoring!$A$2:$G$6,4,0),((VLOOKUP(Z186,PointsScoring!$A$1:$G$6,5,0))+(VLOOKUP(Z186,PointsScoring!$A$1:$G$6,6,0)))))</f>
        <v/>
      </c>
      <c r="AN186"/>
      <c r="AO186"/>
    </row>
    <row r="187" spans="1:41" ht="27" customHeight="1" x14ac:dyDescent="0.25">
      <c r="A187" s="31">
        <f t="shared" si="146"/>
        <v>16</v>
      </c>
      <c r="B187" s="29" t="s">
        <v>22</v>
      </c>
      <c r="C187" s="29">
        <v>5</v>
      </c>
      <c r="D187" s="29">
        <v>15</v>
      </c>
      <c r="E187" s="29" t="str">
        <f>IFERROR(VLOOKUP(C187,Teams!$A$2:$B$21,2,0),"")</f>
        <v>Crystal Palace</v>
      </c>
      <c r="F187" s="29" t="str">
        <f>IFERROR(VLOOKUP(D187,Teams!$A$2:$B$21,2,0),"")</f>
        <v>Stoke City</v>
      </c>
      <c r="G187" s="29" t="str">
        <f t="shared" si="152"/>
        <v>Crystal Palace v Stoke City</v>
      </c>
      <c r="H187" s="29"/>
      <c r="I187" s="29"/>
      <c r="J187" s="29"/>
      <c r="K187" s="29"/>
      <c r="L187" s="29">
        <v>0</v>
      </c>
      <c r="M187" s="29" t="str">
        <f>IF(L187=0,"",IF(U187="","",(HLOOKUP(L187,PointsScoring!$A$10:$D$11,2,0))))</f>
        <v/>
      </c>
      <c r="N187" s="30">
        <f>PointsScoring!$C$2</f>
        <v>42034</v>
      </c>
      <c r="O187" s="30">
        <f t="shared" si="153"/>
        <v>42034</v>
      </c>
      <c r="P187" s="30">
        <v>42035</v>
      </c>
      <c r="Q187" s="31">
        <v>0</v>
      </c>
      <c r="R187" s="32">
        <f t="shared" si="154"/>
        <v>0.58333333333333337</v>
      </c>
      <c r="S187" s="32">
        <v>0.625</v>
      </c>
      <c r="T187" s="32">
        <f t="shared" si="155"/>
        <v>0.66666666666666663</v>
      </c>
      <c r="U187" s="30" t="str">
        <f t="shared" ca="1" si="147"/>
        <v/>
      </c>
      <c r="V187" s="48" t="str">
        <f t="shared" ca="1" si="148"/>
        <v/>
      </c>
      <c r="W187" s="32" t="str">
        <f t="shared" ca="1" si="149"/>
        <v/>
      </c>
      <c r="X187" s="32"/>
      <c r="Y187" s="30"/>
      <c r="Z187" s="48"/>
      <c r="AA187" s="32"/>
      <c r="AG187" s="29"/>
      <c r="AH187" s="29"/>
      <c r="AI187" s="29" t="str">
        <f>IF(AG187="","",IF(AG187&gt;AH187,PointsScoring!$A$11,IF(AG187=AH187,PointsScoring!$B$11,IF(AG187&lt;AH187,PointsScoring!$C$12:$D$12))))</f>
        <v/>
      </c>
      <c r="AJ187" s="29" t="str">
        <f t="shared" si="150"/>
        <v/>
      </c>
      <c r="AK187" s="29" t="str">
        <f t="shared" si="151"/>
        <v/>
      </c>
      <c r="AL187" s="29" t="str">
        <f>IF(OR(Z187="",AI187=""),"",IF(AK187="Right",VLOOKUP(Z187,PointsScoring!$A$2:$G$6,4,0),((VLOOKUP(Z187,PointsScoring!$A$1:$G$6,5,0))+(VLOOKUP(Z187,PointsScoring!$A$1:$G$6,6,0)))))</f>
        <v/>
      </c>
      <c r="AN187"/>
      <c r="AO187"/>
    </row>
    <row r="188" spans="1:41" ht="27" customHeight="1" x14ac:dyDescent="0.25">
      <c r="A188" s="31">
        <f t="shared" si="146"/>
        <v>16</v>
      </c>
      <c r="B188" s="29" t="s">
        <v>23</v>
      </c>
      <c r="C188" s="29">
        <v>6</v>
      </c>
      <c r="D188" s="29">
        <v>13</v>
      </c>
      <c r="E188" s="29" t="str">
        <f>IFERROR(VLOOKUP(C188,Teams!$A$2:$B$21,2,0),"")</f>
        <v>Everton</v>
      </c>
      <c r="F188" s="29" t="str">
        <f>IFERROR(VLOOKUP(D188,Teams!$A$2:$B$21,2,0),"")</f>
        <v>Queens Park Rangers</v>
      </c>
      <c r="G188" s="29" t="str">
        <f t="shared" si="152"/>
        <v>Everton v Queens Park Rangers</v>
      </c>
      <c r="H188" s="29"/>
      <c r="I188" s="29"/>
      <c r="J188" s="29"/>
      <c r="K188" s="29"/>
      <c r="L188" s="29">
        <v>0</v>
      </c>
      <c r="M188" s="29" t="str">
        <f>IF(L188=0,"",IF(U188="","",(HLOOKUP(L188,PointsScoring!$A$10:$D$11,2,0))))</f>
        <v/>
      </c>
      <c r="N188" s="30">
        <f>PointsScoring!$C$2</f>
        <v>42034</v>
      </c>
      <c r="O188" s="30">
        <f t="shared" si="153"/>
        <v>42034</v>
      </c>
      <c r="P188" s="30">
        <v>42035</v>
      </c>
      <c r="Q188" s="31">
        <v>0</v>
      </c>
      <c r="R188" s="32">
        <f t="shared" si="154"/>
        <v>0.58333333333333337</v>
      </c>
      <c r="S188" s="32">
        <v>0.625</v>
      </c>
      <c r="T188" s="32">
        <f t="shared" si="155"/>
        <v>0.66666666666666663</v>
      </c>
      <c r="U188" s="30" t="str">
        <f t="shared" ca="1" si="147"/>
        <v/>
      </c>
      <c r="V188" s="48" t="str">
        <f t="shared" ca="1" si="148"/>
        <v/>
      </c>
      <c r="W188" s="32" t="str">
        <f t="shared" ca="1" si="149"/>
        <v/>
      </c>
      <c r="X188" s="32"/>
      <c r="Y188" s="30"/>
      <c r="Z188" s="48"/>
      <c r="AA188" s="32"/>
      <c r="AG188" s="29"/>
      <c r="AH188" s="29"/>
      <c r="AI188" s="29" t="str">
        <f>IF(AG188="","",IF(AG188&gt;AH188,PointsScoring!$A$11,IF(AG188=AH188,PointsScoring!$B$11,IF(AG188&lt;AH188,PointsScoring!$C$12:$D$12))))</f>
        <v/>
      </c>
      <c r="AJ188" s="29" t="str">
        <f t="shared" si="150"/>
        <v/>
      </c>
      <c r="AK188" s="29" t="str">
        <f t="shared" si="151"/>
        <v/>
      </c>
      <c r="AL188" s="29" t="str">
        <f>IF(OR(Z188="",AI188=""),"",IF(AK188="Right",VLOOKUP(Z188,PointsScoring!$A$2:$G$6,4,0),((VLOOKUP(Z188,PointsScoring!$A$1:$G$6,5,0))+(VLOOKUP(Z188,PointsScoring!$A$1:$G$6,6,0)))))</f>
        <v/>
      </c>
      <c r="AN188"/>
      <c r="AO188"/>
    </row>
    <row r="189" spans="1:41" ht="27" customHeight="1" x14ac:dyDescent="0.25">
      <c r="A189" s="31">
        <f t="shared" si="146"/>
        <v>16</v>
      </c>
      <c r="B189" s="29" t="s">
        <v>25</v>
      </c>
      <c r="C189" s="29">
        <v>8</v>
      </c>
      <c r="D189" s="29">
        <v>10</v>
      </c>
      <c r="E189" s="29" t="str">
        <f>IFERROR(VLOOKUP(C189,Teams!$A$2:$B$21,2,0),"")</f>
        <v>Leicester City</v>
      </c>
      <c r="F189" s="29" t="str">
        <f>IFERROR(VLOOKUP(D189,Teams!$A$2:$B$21,2,0),"")</f>
        <v>Manchester City</v>
      </c>
      <c r="G189" s="29" t="str">
        <f t="shared" si="152"/>
        <v>Leicester City v Manchester City</v>
      </c>
      <c r="H189" s="29"/>
      <c r="I189" s="29"/>
      <c r="J189" s="29"/>
      <c r="K189" s="29"/>
      <c r="L189" s="29">
        <v>0</v>
      </c>
      <c r="M189" s="29" t="str">
        <f>IF(L189=0,"",IF(U189="","",(HLOOKUP(L189,PointsScoring!$A$10:$D$11,2,0))))</f>
        <v/>
      </c>
      <c r="N189" s="30">
        <f>PointsScoring!$C$2</f>
        <v>42034</v>
      </c>
      <c r="O189" s="30">
        <f t="shared" si="153"/>
        <v>42034</v>
      </c>
      <c r="P189" s="30">
        <v>42035</v>
      </c>
      <c r="Q189" s="31">
        <v>0</v>
      </c>
      <c r="R189" s="32">
        <f t="shared" si="154"/>
        <v>0.58333333333333337</v>
      </c>
      <c r="S189" s="32">
        <v>0.625</v>
      </c>
      <c r="T189" s="32">
        <f t="shared" si="155"/>
        <v>0.66666666666666663</v>
      </c>
      <c r="U189" s="30" t="str">
        <f t="shared" ca="1" si="147"/>
        <v/>
      </c>
      <c r="V189" s="48" t="str">
        <f t="shared" ca="1" si="148"/>
        <v/>
      </c>
      <c r="W189" s="32" t="str">
        <f t="shared" ca="1" si="149"/>
        <v/>
      </c>
      <c r="X189" s="32"/>
      <c r="Y189" s="30"/>
      <c r="Z189" s="48"/>
      <c r="AA189" s="32"/>
      <c r="AG189" s="29"/>
      <c r="AH189" s="29"/>
      <c r="AI189" s="29" t="str">
        <f>IF(AG189="","",IF(AG189&gt;AH189,PointsScoring!$A$11,IF(AG189=AH189,PointsScoring!$B$11,IF(AG189&lt;AH189,PointsScoring!$C$12:$D$12))))</f>
        <v/>
      </c>
      <c r="AJ189" s="29" t="str">
        <f t="shared" si="150"/>
        <v/>
      </c>
      <c r="AK189" s="29" t="str">
        <f t="shared" si="151"/>
        <v/>
      </c>
      <c r="AL189" s="29" t="str">
        <f>IF(OR(Z189="",AI189=""),"",IF(AK189="Right",VLOOKUP(Z189,PointsScoring!$A$2:$G$6,4,0),((VLOOKUP(Z189,PointsScoring!$A$1:$G$6,5,0))+(VLOOKUP(Z189,PointsScoring!$A$1:$G$6,6,0)))))</f>
        <v/>
      </c>
      <c r="AN189"/>
      <c r="AO189"/>
    </row>
    <row r="190" spans="1:41" ht="27" customHeight="1" x14ac:dyDescent="0.25">
      <c r="A190" s="31">
        <f t="shared" si="146"/>
        <v>16</v>
      </c>
      <c r="B190" s="29" t="s">
        <v>26</v>
      </c>
      <c r="C190" s="29">
        <v>11</v>
      </c>
      <c r="D190" s="29">
        <v>9</v>
      </c>
      <c r="E190" s="29" t="str">
        <f>IFERROR(VLOOKUP(C190,Teams!$A$2:$B$21,2,0),"")</f>
        <v>Manchester United</v>
      </c>
      <c r="F190" s="29" t="str">
        <f>IFERROR(VLOOKUP(D190,Teams!$A$2:$B$21,2,0),"")</f>
        <v>Liverpool</v>
      </c>
      <c r="G190" s="29" t="str">
        <f t="shared" si="152"/>
        <v>Manchester United v Liverpool</v>
      </c>
      <c r="H190" s="29"/>
      <c r="I190" s="29"/>
      <c r="J190" s="29"/>
      <c r="K190" s="29"/>
      <c r="L190" s="29">
        <v>0</v>
      </c>
      <c r="M190" s="29" t="str">
        <f>IF(L190=0,"",IF(U190="","",(HLOOKUP(L190,PointsScoring!$A$10:$D$11,2,0))))</f>
        <v/>
      </c>
      <c r="N190" s="30">
        <f>PointsScoring!$C$2</f>
        <v>42034</v>
      </c>
      <c r="O190" s="30">
        <f t="shared" si="153"/>
        <v>42034</v>
      </c>
      <c r="P190" s="30">
        <v>42035</v>
      </c>
      <c r="Q190" s="31">
        <v>0</v>
      </c>
      <c r="R190" s="32">
        <f t="shared" si="154"/>
        <v>0.58333333333333337</v>
      </c>
      <c r="S190" s="32">
        <v>0.625</v>
      </c>
      <c r="T190" s="32">
        <f t="shared" si="155"/>
        <v>0.66666666666666663</v>
      </c>
      <c r="U190" s="30" t="str">
        <f t="shared" ca="1" si="147"/>
        <v/>
      </c>
      <c r="V190" s="48" t="str">
        <f t="shared" ca="1" si="148"/>
        <v/>
      </c>
      <c r="W190" s="32" t="str">
        <f t="shared" ca="1" si="149"/>
        <v/>
      </c>
      <c r="X190" s="32"/>
      <c r="Y190" s="30"/>
      <c r="Z190" s="48"/>
      <c r="AA190" s="32"/>
      <c r="AG190" s="29"/>
      <c r="AH190" s="29"/>
      <c r="AI190" s="29" t="str">
        <f>IF(AG190="","",IF(AG190&gt;AH190,PointsScoring!$A$11,IF(AG190=AH190,PointsScoring!$B$11,IF(AG190&lt;AH190,PointsScoring!$C$12:$D$12))))</f>
        <v/>
      </c>
      <c r="AJ190" s="29" t="str">
        <f t="shared" si="150"/>
        <v/>
      </c>
      <c r="AK190" s="29" t="str">
        <f t="shared" si="151"/>
        <v/>
      </c>
      <c r="AL190" s="29" t="str">
        <f>IF(OR(Z190="",AI190=""),"",IF(AK190="Right",VLOOKUP(Z190,PointsScoring!$A$2:$G$6,4,0),((VLOOKUP(Z190,PointsScoring!$A$1:$G$6,5,0))+(VLOOKUP(Z190,PointsScoring!$A$1:$G$6,6,0)))))</f>
        <v/>
      </c>
      <c r="AN190"/>
      <c r="AO190"/>
    </row>
    <row r="191" spans="1:41" ht="27" customHeight="1" x14ac:dyDescent="0.25">
      <c r="A191" s="31">
        <f t="shared" si="146"/>
        <v>16</v>
      </c>
      <c r="B191" s="29" t="s">
        <v>27</v>
      </c>
      <c r="C191" s="29">
        <v>16</v>
      </c>
      <c r="D191" s="29">
        <v>20</v>
      </c>
      <c r="E191" s="29" t="str">
        <f>IFERROR(VLOOKUP(C191,Teams!$A$2:$B$21,2,0),"")</f>
        <v>Sunderland</v>
      </c>
      <c r="F191" s="29" t="str">
        <f>IFERROR(VLOOKUP(D191,Teams!$A$2:$B$21,2,0),"")</f>
        <v>West Ham United</v>
      </c>
      <c r="G191" s="29" t="str">
        <f t="shared" si="152"/>
        <v>Sunderland v West Ham United</v>
      </c>
      <c r="H191" s="29"/>
      <c r="I191" s="29"/>
      <c r="J191" s="29"/>
      <c r="K191" s="29"/>
      <c r="L191" s="29">
        <v>0</v>
      </c>
      <c r="M191" s="29" t="str">
        <f>IF(L191=0,"",IF(U191="","",(HLOOKUP(L191,PointsScoring!$A$10:$D$11,2,0))))</f>
        <v/>
      </c>
      <c r="N191" s="30">
        <f>PointsScoring!$C$2</f>
        <v>42034</v>
      </c>
      <c r="O191" s="30">
        <f t="shared" si="153"/>
        <v>42034</v>
      </c>
      <c r="P191" s="30">
        <v>42035</v>
      </c>
      <c r="Q191" s="31">
        <v>0</v>
      </c>
      <c r="R191" s="32">
        <f t="shared" si="154"/>
        <v>0.58333333333333337</v>
      </c>
      <c r="S191" s="32">
        <v>0.625</v>
      </c>
      <c r="T191" s="32">
        <f>S191+(60/1440)</f>
        <v>0.66666666666666663</v>
      </c>
      <c r="U191" s="30" t="str">
        <f t="shared" ca="1" si="147"/>
        <v/>
      </c>
      <c r="V191" s="48" t="str">
        <f t="shared" ca="1" si="148"/>
        <v/>
      </c>
      <c r="W191" s="32" t="str">
        <f t="shared" ca="1" si="149"/>
        <v/>
      </c>
      <c r="X191" s="32"/>
      <c r="Y191" s="30"/>
      <c r="Z191" s="48"/>
      <c r="AA191" s="32"/>
      <c r="AG191" s="29"/>
      <c r="AH191" s="29"/>
      <c r="AI191" s="29" t="str">
        <f>IF(AG191="","",IF(AG191&gt;AH191,PointsScoring!$A$11,IF(AG191=AH191,PointsScoring!$B$11,IF(AG191&lt;AH191,PointsScoring!$C$12:$D$12))))</f>
        <v/>
      </c>
      <c r="AJ191" s="29" t="str">
        <f t="shared" si="150"/>
        <v/>
      </c>
      <c r="AK191" s="29" t="str">
        <f t="shared" si="151"/>
        <v/>
      </c>
      <c r="AL191" s="29" t="str">
        <f>IF(OR(Z191="",AI191=""),"",IF(AK191="Right",VLOOKUP(Z191,PointsScoring!$A$2:$G$6,4,0),((VLOOKUP(Z191,PointsScoring!$A$1:$G$6,5,0))+(VLOOKUP(Z191,PointsScoring!$A$1:$G$6,6,0)))))</f>
        <v/>
      </c>
      <c r="AN191"/>
      <c r="AO191"/>
    </row>
    <row r="192" spans="1:41" ht="27" customHeight="1" x14ac:dyDescent="0.25">
      <c r="A192" s="31">
        <f t="shared" si="146"/>
        <v>16</v>
      </c>
      <c r="B192" s="29" t="s">
        <v>31</v>
      </c>
      <c r="C192" s="29">
        <v>17</v>
      </c>
      <c r="D192" s="29">
        <v>18</v>
      </c>
      <c r="E192" s="29" t="str">
        <f>IFERROR(VLOOKUP(C192,Teams!$A$2:$B$21,2,0),"")</f>
        <v>Swansea City</v>
      </c>
      <c r="F192" s="29" t="str">
        <f>IFERROR(VLOOKUP(D192,Teams!$A$2:$B$21,2,0),"")</f>
        <v>Tottenham Hotspur</v>
      </c>
      <c r="G192" s="29" t="str">
        <f t="shared" si="152"/>
        <v>Swansea City v Tottenham Hotspur</v>
      </c>
      <c r="H192" s="29"/>
      <c r="I192" s="29"/>
      <c r="J192" s="29"/>
      <c r="K192" s="29"/>
      <c r="L192" s="29">
        <v>0</v>
      </c>
      <c r="M192" s="29" t="str">
        <f>IF(L192=0,"",IF(U192="","",(HLOOKUP(L192,PointsScoring!$A$10:$D$11,2,0))))</f>
        <v/>
      </c>
      <c r="N192" s="30">
        <f>PointsScoring!$C$2</f>
        <v>42034</v>
      </c>
      <c r="O192" s="30">
        <f t="shared" si="153"/>
        <v>42035</v>
      </c>
      <c r="P192" s="30">
        <v>42036</v>
      </c>
      <c r="Q192" s="31">
        <v>0</v>
      </c>
      <c r="R192" s="32">
        <f t="shared" si="154"/>
        <v>0.58333333333333337</v>
      </c>
      <c r="S192" s="32">
        <v>0.625</v>
      </c>
      <c r="T192" s="32">
        <f t="shared" si="155"/>
        <v>0.66666666666666663</v>
      </c>
      <c r="U192" s="30" t="str">
        <f t="shared" ca="1" si="147"/>
        <v/>
      </c>
      <c r="V192" s="48" t="str">
        <f t="shared" ca="1" si="148"/>
        <v/>
      </c>
      <c r="W192" s="32" t="str">
        <f t="shared" ca="1" si="149"/>
        <v/>
      </c>
      <c r="X192" s="32"/>
      <c r="Y192" s="30"/>
      <c r="Z192" s="48"/>
      <c r="AA192" s="32"/>
      <c r="AG192" s="29"/>
      <c r="AH192" s="29"/>
      <c r="AI192" s="29" t="str">
        <f>IF(AG192="","",IF(AG192&gt;AH192,PointsScoring!$A$11,IF(AG192=AH192,PointsScoring!$B$11,IF(AG192&lt;AH192,PointsScoring!$C$12:$D$12))))</f>
        <v/>
      </c>
      <c r="AJ192" s="29" t="str">
        <f t="shared" si="150"/>
        <v/>
      </c>
      <c r="AK192" s="29" t="str">
        <f t="shared" si="151"/>
        <v/>
      </c>
      <c r="AL192" s="29" t="str">
        <f>IF(OR(Z192="",AI192=""),"",IF(AK192="Right",VLOOKUP(Z192,PointsScoring!$A$2:$G$6,4,0),((VLOOKUP(Z192,PointsScoring!$A$1:$G$6,5,0))+(VLOOKUP(Z192,PointsScoring!$A$1:$G$6,6,0)))))</f>
        <v/>
      </c>
      <c r="AN192"/>
      <c r="AO192"/>
    </row>
    <row r="193" spans="1:41" ht="27" customHeight="1" x14ac:dyDescent="0.25">
      <c r="A193" s="31">
        <f t="shared" si="146"/>
        <v>16</v>
      </c>
      <c r="B193" s="29" t="s">
        <v>32</v>
      </c>
      <c r="C193" s="29">
        <v>19</v>
      </c>
      <c r="D193" s="29">
        <v>2</v>
      </c>
      <c r="E193" s="29" t="str">
        <f>IFERROR(VLOOKUP(C193,Teams!$A$2:$B$21,2,0),"")</f>
        <v>West Bromwich Albion</v>
      </c>
      <c r="F193" s="29" t="str">
        <f>IFERROR(VLOOKUP(D193,Teams!$A$2:$B$21,2,0),"")</f>
        <v>Aston Villa</v>
      </c>
      <c r="G193" s="29" t="str">
        <f t="shared" si="152"/>
        <v>West Bromwich Albion v Aston Villa</v>
      </c>
      <c r="H193" s="29"/>
      <c r="I193" s="29"/>
      <c r="J193" s="29"/>
      <c r="K193" s="29"/>
      <c r="L193" s="29">
        <v>0</v>
      </c>
      <c r="M193" s="29" t="str">
        <f>IF(L193=0,"",IF(U193="","",(HLOOKUP(L193,PointsScoring!$A$10:$D$11,2,0))))</f>
        <v/>
      </c>
      <c r="N193" s="30">
        <f>PointsScoring!$C$2</f>
        <v>42034</v>
      </c>
      <c r="O193" s="30">
        <f t="shared" si="153"/>
        <v>42035</v>
      </c>
      <c r="P193" s="30">
        <v>42036</v>
      </c>
      <c r="Q193" s="31">
        <v>0</v>
      </c>
      <c r="R193" s="32">
        <f t="shared" si="154"/>
        <v>0.58333333333333337</v>
      </c>
      <c r="S193" s="32">
        <v>0.625</v>
      </c>
      <c r="T193" s="32">
        <f t="shared" si="155"/>
        <v>0.66666666666666663</v>
      </c>
      <c r="U193" s="30" t="str">
        <f t="shared" ca="1" si="147"/>
        <v/>
      </c>
      <c r="V193" s="48" t="str">
        <f t="shared" ca="1" si="148"/>
        <v/>
      </c>
      <c r="W193" s="32" t="str">
        <f t="shared" ca="1" si="149"/>
        <v/>
      </c>
      <c r="X193" s="32"/>
      <c r="Y193" s="30"/>
      <c r="Z193" s="48"/>
      <c r="AA193" s="32"/>
      <c r="AG193" s="29"/>
      <c r="AH193" s="29"/>
      <c r="AI193" s="29" t="str">
        <f>IF(AG193="","",IF(AG193&gt;AH193,PointsScoring!$A$11,IF(AG193=AH193,PointsScoring!$B$11,IF(AG193&lt;AH193,PointsScoring!$C$12:$D$12))))</f>
        <v/>
      </c>
      <c r="AJ193" s="29" t="str">
        <f t="shared" si="150"/>
        <v/>
      </c>
      <c r="AK193" s="29" t="str">
        <f t="shared" si="151"/>
        <v/>
      </c>
      <c r="AL193" s="29" t="str">
        <f>IF(OR(Z193="",AI193=""),"",IF(AK193="Right",VLOOKUP(Z193,PointsScoring!$A$2:$G$6,4,0),((VLOOKUP(Z193,PointsScoring!$A$1:$G$6,5,0))+(VLOOKUP(Z193,PointsScoring!$A$1:$G$6,6,0)))))</f>
        <v/>
      </c>
      <c r="AN193"/>
      <c r="AO193"/>
    </row>
    <row r="194" spans="1:41" ht="15" customHeight="1" x14ac:dyDescent="0.25">
      <c r="A194" s="17"/>
      <c r="B194" t="s">
        <v>0</v>
      </c>
      <c r="U194"/>
      <c r="V194"/>
      <c r="Y194"/>
      <c r="Z194"/>
      <c r="AL194" s="19">
        <f>SUM(AL184:AL193)</f>
        <v>0</v>
      </c>
      <c r="AN194"/>
      <c r="AO194"/>
    </row>
    <row r="195" spans="1:41" ht="15" customHeight="1" x14ac:dyDescent="0.25">
      <c r="A195" s="17"/>
      <c r="U195"/>
      <c r="V195"/>
      <c r="Y195"/>
      <c r="Z195"/>
      <c r="AL195" s="19"/>
      <c r="AN195"/>
      <c r="AO195"/>
    </row>
    <row r="196" spans="1:41" ht="27" customHeight="1" x14ac:dyDescent="0.25">
      <c r="A196" s="42">
        <f t="shared" ref="A196:A205" si="156">A184+1</f>
        <v>17</v>
      </c>
      <c r="B196" s="40" t="s">
        <v>17</v>
      </c>
      <c r="C196" s="40">
        <v>2</v>
      </c>
      <c r="D196" s="40">
        <v>11</v>
      </c>
      <c r="E196" s="40" t="str">
        <f>IFERROR(VLOOKUP(C196,Teams!$A$2:$B$21,2,0),"")</f>
        <v>Aston Villa</v>
      </c>
      <c r="F196" s="40" t="str">
        <f>IFERROR(VLOOKUP(D196,Teams!$A$2:$B$21,2,0),"")</f>
        <v>Manchester United</v>
      </c>
      <c r="G196" s="40" t="str">
        <f>IF(C196="","",E196&amp;" v "&amp;F196)</f>
        <v>Aston Villa v Manchester United</v>
      </c>
      <c r="H196" s="40"/>
      <c r="I196" s="40"/>
      <c r="J196" s="40"/>
      <c r="K196" s="40"/>
      <c r="L196" s="40">
        <v>0</v>
      </c>
      <c r="M196" s="40" t="str">
        <f>IF(L196=0,"",IF(U196="","",(HLOOKUP(L196,PointsScoring!$A$10:$D$11,2,0))))</f>
        <v/>
      </c>
      <c r="N196" s="41">
        <f>PointsScoring!$C$2</f>
        <v>42034</v>
      </c>
      <c r="O196" s="41">
        <f>P196-1</f>
        <v>42034</v>
      </c>
      <c r="P196" s="41">
        <v>42035</v>
      </c>
      <c r="Q196" s="42">
        <v>0</v>
      </c>
      <c r="R196" s="43">
        <f>S196-(60/1440)</f>
        <v>0.58333333333333337</v>
      </c>
      <c r="S196" s="43">
        <v>0.625</v>
      </c>
      <c r="T196" s="43">
        <f>S196+(60/1440)</f>
        <v>0.66666666666666663</v>
      </c>
      <c r="U196" s="41" t="str">
        <f t="shared" ref="U196:U205" ca="1" si="157">IF(L196&gt;0,IF(P196&lt;TODAY(),"Fixture Completed",IF(L196&gt;0,TODAY(),"")),"")</f>
        <v/>
      </c>
      <c r="V196" s="49" t="str">
        <f t="shared" ref="V196:V205" ca="1" si="158">IF(U196="","",IF(W196="Fixture Completed","Fixture Completed",(IF(U196&lt;=N196,$N$1,IF(AND(U196&gt;=(N196+1),U196&lt;=O196),$O$1,IF(AND(U196=P196,W196&lt;R196),$Q$1,IF(AND(U196=P196,W196&gt;Q196,W196&lt;S196,W196&gt;R196),$R$1,IF(AND(P196=U196,W196&lt;T196,W196&gt;S196),"During Fixture","Predicitions Locked"))))))))</f>
        <v/>
      </c>
      <c r="W196" s="43" t="str">
        <f t="shared" ref="W196:W205" ca="1" si="159">IF(L196=0,"",(IF(U196="Fixture Completed","Fixture Completed",IF(U196=O196,"",(IF((IF(OR(U196="",U196&lt;P196),"",IF(P196=TODAY(),(NOW()-TODAY()),""))&gt;T196),"",IF(OR(U196="",U196&lt;P196),"",IF(P196=TODAY(),(NOW()-TODAY()),""))))))))</f>
        <v/>
      </c>
      <c r="X196" s="43"/>
      <c r="Y196" s="41"/>
      <c r="Z196" s="49"/>
      <c r="AA196" s="43"/>
      <c r="AG196" s="40"/>
      <c r="AH196" s="40"/>
      <c r="AI196" s="40" t="str">
        <f>IF(AG196="","",IF(AG196&gt;AH196,PointsScoring!$A$11,IF(AG196=AH196,PointsScoring!$B$11,IF(AG196&lt;AH196,PointsScoring!$C$12:$D$12))))</f>
        <v/>
      </c>
      <c r="AJ196" s="40" t="str">
        <f t="shared" ref="AJ196:AJ205" si="160">IFERROR((IF(AI196="HW",E196,IF(AI196="D","",IF(AI196="AW",F196,"")))),"")</f>
        <v/>
      </c>
      <c r="AK196" s="40" t="str">
        <f t="shared" ref="AK196:AK205" si="161">IF(AI196="","",(IF(X196=AI196,"Right","Wrong")))</f>
        <v/>
      </c>
      <c r="AL196" s="40" t="str">
        <f>IF(OR(Z196="",AI196=""),"",IF(AK196="Right",VLOOKUP(Z196,PointsScoring!$A$2:$G$6,4,0),((VLOOKUP(Z196,PointsScoring!$A$1:$G$6,5,0))+(VLOOKUP(Z196,PointsScoring!$A$1:$G$6,6,0)))))</f>
        <v/>
      </c>
      <c r="AN196"/>
      <c r="AO196"/>
    </row>
    <row r="197" spans="1:41" ht="27" customHeight="1" x14ac:dyDescent="0.25">
      <c r="A197" s="42">
        <f t="shared" si="156"/>
        <v>17</v>
      </c>
      <c r="B197" s="40" t="s">
        <v>19</v>
      </c>
      <c r="C197" s="40">
        <v>7</v>
      </c>
      <c r="D197" s="40">
        <v>17</v>
      </c>
      <c r="E197" s="40" t="str">
        <f>IFERROR(VLOOKUP(C197,Teams!$A$2:$B$21,2,0),"")</f>
        <v>Hull City</v>
      </c>
      <c r="F197" s="40" t="str">
        <f>IFERROR(VLOOKUP(D197,Teams!$A$2:$B$21,2,0),"")</f>
        <v>Swansea City</v>
      </c>
      <c r="G197" s="40" t="str">
        <f t="shared" ref="G197:G205" si="162">IF(C197="","",E197&amp;" v "&amp;F197)</f>
        <v>Hull City v Swansea City</v>
      </c>
      <c r="H197" s="40"/>
      <c r="I197" s="40"/>
      <c r="J197" s="40"/>
      <c r="K197" s="40"/>
      <c r="L197" s="40">
        <v>0</v>
      </c>
      <c r="M197" s="40" t="str">
        <f>IF(L197=0,"",IF(U197="","",(HLOOKUP(L197,PointsScoring!$A$10:$D$11,2,0))))</f>
        <v/>
      </c>
      <c r="N197" s="41">
        <f>PointsScoring!$C$2</f>
        <v>42034</v>
      </c>
      <c r="O197" s="41">
        <f t="shared" ref="O197:O205" si="163">P197-1</f>
        <v>42034</v>
      </c>
      <c r="P197" s="41">
        <v>42035</v>
      </c>
      <c r="Q197" s="42">
        <v>0</v>
      </c>
      <c r="R197" s="43">
        <f t="shared" ref="R197:R205" si="164">S197-(60/1440)</f>
        <v>0.58333333333333337</v>
      </c>
      <c r="S197" s="43">
        <v>0.625</v>
      </c>
      <c r="T197" s="43">
        <f t="shared" ref="T197:T205" si="165">S197+(60/1440)</f>
        <v>0.66666666666666663</v>
      </c>
      <c r="U197" s="41" t="str">
        <f t="shared" ca="1" si="157"/>
        <v/>
      </c>
      <c r="V197" s="49" t="str">
        <f t="shared" ca="1" si="158"/>
        <v/>
      </c>
      <c r="W197" s="43" t="str">
        <f t="shared" ca="1" si="159"/>
        <v/>
      </c>
      <c r="X197" s="43"/>
      <c r="Y197" s="41"/>
      <c r="Z197" s="49"/>
      <c r="AA197" s="43"/>
      <c r="AG197" s="40"/>
      <c r="AH197" s="40"/>
      <c r="AI197" s="40" t="str">
        <f>IF(AG197="","",IF(AG197&gt;AH197,PointsScoring!$A$11,IF(AG197=AH197,PointsScoring!$B$11,IF(AG197&lt;AH197,PointsScoring!$C$12:$D$12))))</f>
        <v/>
      </c>
      <c r="AJ197" s="40" t="str">
        <f t="shared" si="160"/>
        <v/>
      </c>
      <c r="AK197" s="40" t="str">
        <f t="shared" si="161"/>
        <v/>
      </c>
      <c r="AL197" s="40" t="str">
        <f>IF(OR(Z197="",AI197=""),"",IF(AK197="Right",VLOOKUP(Z197,PointsScoring!$A$2:$G$6,4,0),((VLOOKUP(Z197,PointsScoring!$A$1:$G$6,5,0))+(VLOOKUP(Z197,PointsScoring!$A$1:$G$6,6,0)))))</f>
        <v/>
      </c>
      <c r="AN197"/>
      <c r="AO197"/>
    </row>
    <row r="198" spans="1:41" ht="27" customHeight="1" x14ac:dyDescent="0.25">
      <c r="A198" s="42">
        <f t="shared" si="156"/>
        <v>17</v>
      </c>
      <c r="B198" s="40" t="s">
        <v>21</v>
      </c>
      <c r="C198" s="40">
        <v>9</v>
      </c>
      <c r="D198" s="40">
        <v>1</v>
      </c>
      <c r="E198" s="40" t="str">
        <f>IFERROR(VLOOKUP(C198,Teams!$A$2:$B$21,2,0),"")</f>
        <v>Liverpool</v>
      </c>
      <c r="F198" s="40" t="str">
        <f>IFERROR(VLOOKUP(D198,Teams!$A$2:$B$21,2,0),"")</f>
        <v>Arsenal</v>
      </c>
      <c r="G198" s="40" t="str">
        <f t="shared" si="162"/>
        <v>Liverpool v Arsenal</v>
      </c>
      <c r="H198" s="40"/>
      <c r="I198" s="40"/>
      <c r="J198" s="40"/>
      <c r="K198" s="40"/>
      <c r="L198" s="40">
        <v>0</v>
      </c>
      <c r="M198" s="40" t="str">
        <f>IF(L198=0,"",IF(U198="","",(HLOOKUP(L198,PointsScoring!$A$10:$D$11,2,0))))</f>
        <v/>
      </c>
      <c r="N198" s="41">
        <f>PointsScoring!$C$2</f>
        <v>42034</v>
      </c>
      <c r="O198" s="41">
        <f t="shared" si="163"/>
        <v>42034</v>
      </c>
      <c r="P198" s="41">
        <v>42035</v>
      </c>
      <c r="Q198" s="42">
        <v>0</v>
      </c>
      <c r="R198" s="43">
        <f t="shared" si="164"/>
        <v>0.58333333333333337</v>
      </c>
      <c r="S198" s="43">
        <v>0.625</v>
      </c>
      <c r="T198" s="43">
        <f t="shared" si="165"/>
        <v>0.66666666666666663</v>
      </c>
      <c r="U198" s="41" t="str">
        <f t="shared" ca="1" si="157"/>
        <v/>
      </c>
      <c r="V198" s="49" t="str">
        <f t="shared" ca="1" si="158"/>
        <v/>
      </c>
      <c r="W198" s="43" t="str">
        <f t="shared" ca="1" si="159"/>
        <v/>
      </c>
      <c r="X198" s="43"/>
      <c r="Y198" s="41"/>
      <c r="Z198" s="49"/>
      <c r="AA198" s="43"/>
      <c r="AG198" s="40"/>
      <c r="AH198" s="40"/>
      <c r="AI198" s="40" t="str">
        <f>IF(AG198="","",IF(AG198&gt;AH198,PointsScoring!$A$11,IF(AG198=AH198,PointsScoring!$B$11,IF(AG198&lt;AH198,PointsScoring!$C$12:$D$12))))</f>
        <v/>
      </c>
      <c r="AJ198" s="40" t="str">
        <f t="shared" si="160"/>
        <v/>
      </c>
      <c r="AK198" s="40" t="str">
        <f t="shared" si="161"/>
        <v/>
      </c>
      <c r="AL198" s="40" t="str">
        <f>IF(OR(Z198="",AI198=""),"",IF(AK198="Right",VLOOKUP(Z198,PointsScoring!$A$2:$G$6,4,0),((VLOOKUP(Z198,PointsScoring!$A$1:$G$6,5,0))+(VLOOKUP(Z198,PointsScoring!$A$1:$G$6,6,0)))))</f>
        <v/>
      </c>
      <c r="AN198"/>
      <c r="AO198"/>
    </row>
    <row r="199" spans="1:41" ht="27" customHeight="1" x14ac:dyDescent="0.25">
      <c r="A199" s="42">
        <f t="shared" si="156"/>
        <v>17</v>
      </c>
      <c r="B199" s="40" t="s">
        <v>22</v>
      </c>
      <c r="C199" s="40">
        <v>10</v>
      </c>
      <c r="D199" s="40">
        <v>5</v>
      </c>
      <c r="E199" s="40" t="str">
        <f>IFERROR(VLOOKUP(C199,Teams!$A$2:$B$21,2,0),"")</f>
        <v>Manchester City</v>
      </c>
      <c r="F199" s="40" t="str">
        <f>IFERROR(VLOOKUP(D199,Teams!$A$2:$B$21,2,0),"")</f>
        <v>Crystal Palace</v>
      </c>
      <c r="G199" s="40" t="str">
        <f t="shared" si="162"/>
        <v>Manchester City v Crystal Palace</v>
      </c>
      <c r="H199" s="40"/>
      <c r="I199" s="40"/>
      <c r="J199" s="40"/>
      <c r="K199" s="40"/>
      <c r="L199" s="40">
        <v>0</v>
      </c>
      <c r="M199" s="40" t="str">
        <f>IF(L199=0,"",IF(U199="","",(HLOOKUP(L199,PointsScoring!$A$10:$D$11,2,0))))</f>
        <v/>
      </c>
      <c r="N199" s="41">
        <f>PointsScoring!$C$2</f>
        <v>42034</v>
      </c>
      <c r="O199" s="41">
        <f t="shared" si="163"/>
        <v>42034</v>
      </c>
      <c r="P199" s="41">
        <v>42035</v>
      </c>
      <c r="Q199" s="42">
        <v>0</v>
      </c>
      <c r="R199" s="43">
        <f t="shared" si="164"/>
        <v>0.58333333333333337</v>
      </c>
      <c r="S199" s="43">
        <v>0.625</v>
      </c>
      <c r="T199" s="43">
        <f t="shared" si="165"/>
        <v>0.66666666666666663</v>
      </c>
      <c r="U199" s="41" t="str">
        <f t="shared" ca="1" si="157"/>
        <v/>
      </c>
      <c r="V199" s="49" t="str">
        <f t="shared" ca="1" si="158"/>
        <v/>
      </c>
      <c r="W199" s="43" t="str">
        <f t="shared" ca="1" si="159"/>
        <v/>
      </c>
      <c r="X199" s="43"/>
      <c r="Y199" s="41"/>
      <c r="Z199" s="49"/>
      <c r="AA199" s="43"/>
      <c r="AG199" s="40"/>
      <c r="AH199" s="40"/>
      <c r="AI199" s="40" t="str">
        <f>IF(AG199="","",IF(AG199&gt;AH199,PointsScoring!$A$11,IF(AG199=AH199,PointsScoring!$B$11,IF(AG199&lt;AH199,PointsScoring!$C$12:$D$12))))</f>
        <v/>
      </c>
      <c r="AJ199" s="40" t="str">
        <f t="shared" si="160"/>
        <v/>
      </c>
      <c r="AK199" s="40" t="str">
        <f t="shared" si="161"/>
        <v/>
      </c>
      <c r="AL199" s="40" t="str">
        <f>IF(OR(Z199="",AI199=""),"",IF(AK199="Right",VLOOKUP(Z199,PointsScoring!$A$2:$G$6,4,0),((VLOOKUP(Z199,PointsScoring!$A$1:$G$6,5,0))+(VLOOKUP(Z199,PointsScoring!$A$1:$G$6,6,0)))))</f>
        <v/>
      </c>
      <c r="AN199"/>
      <c r="AO199"/>
    </row>
    <row r="200" spans="1:41" ht="27" customHeight="1" x14ac:dyDescent="0.25">
      <c r="A200" s="42">
        <f t="shared" si="156"/>
        <v>17</v>
      </c>
      <c r="B200" s="40" t="s">
        <v>23</v>
      </c>
      <c r="C200" s="40">
        <v>12</v>
      </c>
      <c r="D200" s="40">
        <v>16</v>
      </c>
      <c r="E200" s="40" t="str">
        <f>IFERROR(VLOOKUP(C200,Teams!$A$2:$B$21,2,0),"")</f>
        <v>Newcastle United</v>
      </c>
      <c r="F200" s="40" t="str">
        <f>IFERROR(VLOOKUP(D200,Teams!$A$2:$B$21,2,0),"")</f>
        <v>Sunderland</v>
      </c>
      <c r="G200" s="40" t="str">
        <f t="shared" si="162"/>
        <v>Newcastle United v Sunderland</v>
      </c>
      <c r="H200" s="40"/>
      <c r="I200" s="40"/>
      <c r="J200" s="40"/>
      <c r="K200" s="40"/>
      <c r="L200" s="40">
        <v>0</v>
      </c>
      <c r="M200" s="40" t="str">
        <f>IF(L200=0,"",IF(U200="","",(HLOOKUP(L200,PointsScoring!$A$10:$D$11,2,0))))</f>
        <v/>
      </c>
      <c r="N200" s="41">
        <f>PointsScoring!$C$2</f>
        <v>42034</v>
      </c>
      <c r="O200" s="41">
        <f t="shared" si="163"/>
        <v>42034</v>
      </c>
      <c r="P200" s="41">
        <v>42035</v>
      </c>
      <c r="Q200" s="42">
        <v>0</v>
      </c>
      <c r="R200" s="43">
        <f t="shared" si="164"/>
        <v>0.58333333333333337</v>
      </c>
      <c r="S200" s="43">
        <v>0.625</v>
      </c>
      <c r="T200" s="43">
        <f t="shared" si="165"/>
        <v>0.66666666666666663</v>
      </c>
      <c r="U200" s="41" t="str">
        <f t="shared" ca="1" si="157"/>
        <v/>
      </c>
      <c r="V200" s="49" t="str">
        <f t="shared" ca="1" si="158"/>
        <v/>
      </c>
      <c r="W200" s="43" t="str">
        <f t="shared" ca="1" si="159"/>
        <v/>
      </c>
      <c r="X200" s="43"/>
      <c r="Y200" s="41"/>
      <c r="Z200" s="49"/>
      <c r="AA200" s="43"/>
      <c r="AG200" s="40"/>
      <c r="AH200" s="40"/>
      <c r="AI200" s="40" t="str">
        <f>IF(AG200="","",IF(AG200&gt;AH200,PointsScoring!$A$11,IF(AG200=AH200,PointsScoring!$B$11,IF(AG200&lt;AH200,PointsScoring!$C$12:$D$12))))</f>
        <v/>
      </c>
      <c r="AJ200" s="40" t="str">
        <f t="shared" si="160"/>
        <v/>
      </c>
      <c r="AK200" s="40" t="str">
        <f t="shared" si="161"/>
        <v/>
      </c>
      <c r="AL200" s="40" t="str">
        <f>IF(OR(Z200="",AI200=""),"",IF(AK200="Right",VLOOKUP(Z200,PointsScoring!$A$2:$G$6,4,0),((VLOOKUP(Z200,PointsScoring!$A$1:$G$6,5,0))+(VLOOKUP(Z200,PointsScoring!$A$1:$G$6,6,0)))))</f>
        <v/>
      </c>
      <c r="AN200"/>
      <c r="AO200"/>
    </row>
    <row r="201" spans="1:41" ht="27" customHeight="1" x14ac:dyDescent="0.25">
      <c r="A201" s="42">
        <f t="shared" si="156"/>
        <v>17</v>
      </c>
      <c r="B201" s="40" t="s">
        <v>25</v>
      </c>
      <c r="C201" s="40">
        <v>13</v>
      </c>
      <c r="D201" s="40">
        <v>19</v>
      </c>
      <c r="E201" s="40" t="str">
        <f>IFERROR(VLOOKUP(C201,Teams!$A$2:$B$21,2,0),"")</f>
        <v>Queens Park Rangers</v>
      </c>
      <c r="F201" s="40" t="str">
        <f>IFERROR(VLOOKUP(D201,Teams!$A$2:$B$21,2,0),"")</f>
        <v>West Bromwich Albion</v>
      </c>
      <c r="G201" s="40" t="str">
        <f t="shared" si="162"/>
        <v>Queens Park Rangers v West Bromwich Albion</v>
      </c>
      <c r="H201" s="40"/>
      <c r="I201" s="40"/>
      <c r="J201" s="40"/>
      <c r="K201" s="40"/>
      <c r="L201" s="40">
        <v>0</v>
      </c>
      <c r="M201" s="40" t="str">
        <f>IF(L201=0,"",IF(U201="","",(HLOOKUP(L201,PointsScoring!$A$10:$D$11,2,0))))</f>
        <v/>
      </c>
      <c r="N201" s="41">
        <f>PointsScoring!$C$2</f>
        <v>42034</v>
      </c>
      <c r="O201" s="41">
        <f t="shared" si="163"/>
        <v>42034</v>
      </c>
      <c r="P201" s="41">
        <v>42035</v>
      </c>
      <c r="Q201" s="42">
        <v>0</v>
      </c>
      <c r="R201" s="43">
        <f t="shared" si="164"/>
        <v>0.58333333333333337</v>
      </c>
      <c r="S201" s="43">
        <v>0.625</v>
      </c>
      <c r="T201" s="43">
        <f t="shared" si="165"/>
        <v>0.66666666666666663</v>
      </c>
      <c r="U201" s="41" t="str">
        <f t="shared" ca="1" si="157"/>
        <v/>
      </c>
      <c r="V201" s="49" t="str">
        <f t="shared" ca="1" si="158"/>
        <v/>
      </c>
      <c r="W201" s="43" t="str">
        <f t="shared" ca="1" si="159"/>
        <v/>
      </c>
      <c r="X201" s="43"/>
      <c r="Y201" s="41"/>
      <c r="Z201" s="49"/>
      <c r="AA201" s="43"/>
      <c r="AG201" s="40"/>
      <c r="AH201" s="40"/>
      <c r="AI201" s="40" t="str">
        <f>IF(AG201="","",IF(AG201&gt;AH201,PointsScoring!$A$11,IF(AG201=AH201,PointsScoring!$B$11,IF(AG201&lt;AH201,PointsScoring!$C$12:$D$12))))</f>
        <v/>
      </c>
      <c r="AJ201" s="40" t="str">
        <f t="shared" si="160"/>
        <v/>
      </c>
      <c r="AK201" s="40" t="str">
        <f t="shared" si="161"/>
        <v/>
      </c>
      <c r="AL201" s="40" t="str">
        <f>IF(OR(Z201="",AI201=""),"",IF(AK201="Right",VLOOKUP(Z201,PointsScoring!$A$2:$G$6,4,0),((VLOOKUP(Z201,PointsScoring!$A$1:$G$6,5,0))+(VLOOKUP(Z201,PointsScoring!$A$1:$G$6,6,0)))))</f>
        <v/>
      </c>
      <c r="AN201"/>
      <c r="AO201"/>
    </row>
    <row r="202" spans="1:41" ht="27" customHeight="1" x14ac:dyDescent="0.25">
      <c r="A202" s="42">
        <f t="shared" si="156"/>
        <v>17</v>
      </c>
      <c r="B202" s="40" t="s">
        <v>26</v>
      </c>
      <c r="C202" s="40">
        <v>14</v>
      </c>
      <c r="D202" s="40">
        <v>6</v>
      </c>
      <c r="E202" s="40" t="str">
        <f>IFERROR(VLOOKUP(C202,Teams!$A$2:$B$21,2,0),"")</f>
        <v>Southampton</v>
      </c>
      <c r="F202" s="40" t="str">
        <f>IFERROR(VLOOKUP(D202,Teams!$A$2:$B$21,2,0),"")</f>
        <v>Everton</v>
      </c>
      <c r="G202" s="40" t="str">
        <f t="shared" si="162"/>
        <v>Southampton v Everton</v>
      </c>
      <c r="H202" s="40"/>
      <c r="I202" s="40"/>
      <c r="J202" s="40"/>
      <c r="K202" s="40"/>
      <c r="L202" s="40">
        <v>0</v>
      </c>
      <c r="M202" s="40" t="str">
        <f>IF(L202=0,"",IF(U202="","",(HLOOKUP(L202,PointsScoring!$A$10:$D$11,2,0))))</f>
        <v/>
      </c>
      <c r="N202" s="41">
        <f>PointsScoring!$C$2</f>
        <v>42034</v>
      </c>
      <c r="O202" s="41">
        <f t="shared" si="163"/>
        <v>42034</v>
      </c>
      <c r="P202" s="41">
        <v>42035</v>
      </c>
      <c r="Q202" s="42">
        <v>0</v>
      </c>
      <c r="R202" s="43">
        <f t="shared" si="164"/>
        <v>0.58333333333333337</v>
      </c>
      <c r="S202" s="43">
        <v>0.625</v>
      </c>
      <c r="T202" s="43">
        <f t="shared" si="165"/>
        <v>0.66666666666666663</v>
      </c>
      <c r="U202" s="41" t="str">
        <f t="shared" ca="1" si="157"/>
        <v/>
      </c>
      <c r="V202" s="49" t="str">
        <f t="shared" ca="1" si="158"/>
        <v/>
      </c>
      <c r="W202" s="43" t="str">
        <f t="shared" ca="1" si="159"/>
        <v/>
      </c>
      <c r="X202" s="43"/>
      <c r="Y202" s="41"/>
      <c r="Z202" s="49"/>
      <c r="AA202" s="43"/>
      <c r="AG202" s="40"/>
      <c r="AH202" s="40"/>
      <c r="AI202" s="40" t="str">
        <f>IF(AG202="","",IF(AG202&gt;AH202,PointsScoring!$A$11,IF(AG202=AH202,PointsScoring!$B$11,IF(AG202&lt;AH202,PointsScoring!$C$12:$D$12))))</f>
        <v/>
      </c>
      <c r="AJ202" s="40" t="str">
        <f t="shared" si="160"/>
        <v/>
      </c>
      <c r="AK202" s="40" t="str">
        <f t="shared" si="161"/>
        <v/>
      </c>
      <c r="AL202" s="40" t="str">
        <f>IF(OR(Z202="",AI202=""),"",IF(AK202="Right",VLOOKUP(Z202,PointsScoring!$A$2:$G$6,4,0),((VLOOKUP(Z202,PointsScoring!$A$1:$G$6,5,0))+(VLOOKUP(Z202,PointsScoring!$A$1:$G$6,6,0)))))</f>
        <v/>
      </c>
      <c r="AN202"/>
      <c r="AO202"/>
    </row>
    <row r="203" spans="1:41" ht="27" customHeight="1" x14ac:dyDescent="0.25">
      <c r="A203" s="42">
        <f t="shared" si="156"/>
        <v>17</v>
      </c>
      <c r="B203" s="40" t="s">
        <v>27</v>
      </c>
      <c r="C203" s="40">
        <v>15</v>
      </c>
      <c r="D203" s="40">
        <v>4</v>
      </c>
      <c r="E203" s="40" t="str">
        <f>IFERROR(VLOOKUP(C203,Teams!$A$2:$B$21,2,0),"")</f>
        <v>Stoke City</v>
      </c>
      <c r="F203" s="40" t="str">
        <f>IFERROR(VLOOKUP(D203,Teams!$A$2:$B$21,2,0),"")</f>
        <v>Chelsea</v>
      </c>
      <c r="G203" s="40" t="str">
        <f t="shared" si="162"/>
        <v>Stoke City v Chelsea</v>
      </c>
      <c r="H203" s="40"/>
      <c r="I203" s="40"/>
      <c r="J203" s="40"/>
      <c r="K203" s="40"/>
      <c r="L203" s="40">
        <v>0</v>
      </c>
      <c r="M203" s="40" t="str">
        <f>IF(L203=0,"",IF(U203="","",(HLOOKUP(L203,PointsScoring!$A$10:$D$11,2,0))))</f>
        <v/>
      </c>
      <c r="N203" s="41">
        <f>PointsScoring!$C$2</f>
        <v>42034</v>
      </c>
      <c r="O203" s="41">
        <f t="shared" si="163"/>
        <v>42034</v>
      </c>
      <c r="P203" s="41">
        <v>42035</v>
      </c>
      <c r="Q203" s="42">
        <v>0</v>
      </c>
      <c r="R203" s="43">
        <f t="shared" si="164"/>
        <v>0.58333333333333337</v>
      </c>
      <c r="S203" s="43">
        <v>0.625</v>
      </c>
      <c r="T203" s="43">
        <f>S203+(60/1440)</f>
        <v>0.66666666666666663</v>
      </c>
      <c r="U203" s="41" t="str">
        <f t="shared" ca="1" si="157"/>
        <v/>
      </c>
      <c r="V203" s="49" t="str">
        <f t="shared" ca="1" si="158"/>
        <v/>
      </c>
      <c r="W203" s="43" t="str">
        <f t="shared" ca="1" si="159"/>
        <v/>
      </c>
      <c r="X203" s="43"/>
      <c r="Y203" s="41"/>
      <c r="Z203" s="49"/>
      <c r="AA203" s="43"/>
      <c r="AG203" s="40"/>
      <c r="AH203" s="40"/>
      <c r="AI203" s="40" t="str">
        <f>IF(AG203="","",IF(AG203&gt;AH203,PointsScoring!$A$11,IF(AG203=AH203,PointsScoring!$B$11,IF(AG203&lt;AH203,PointsScoring!$C$12:$D$12))))</f>
        <v/>
      </c>
      <c r="AJ203" s="40" t="str">
        <f t="shared" si="160"/>
        <v/>
      </c>
      <c r="AK203" s="40" t="str">
        <f t="shared" si="161"/>
        <v/>
      </c>
      <c r="AL203" s="40" t="str">
        <f>IF(OR(Z203="",AI203=""),"",IF(AK203="Right",VLOOKUP(Z203,PointsScoring!$A$2:$G$6,4,0),((VLOOKUP(Z203,PointsScoring!$A$1:$G$6,5,0))+(VLOOKUP(Z203,PointsScoring!$A$1:$G$6,6,0)))))</f>
        <v/>
      </c>
      <c r="AN203"/>
      <c r="AO203"/>
    </row>
    <row r="204" spans="1:41" ht="27" customHeight="1" x14ac:dyDescent="0.25">
      <c r="A204" s="42">
        <f t="shared" si="156"/>
        <v>17</v>
      </c>
      <c r="B204" s="40" t="s">
        <v>31</v>
      </c>
      <c r="C204" s="40">
        <v>18</v>
      </c>
      <c r="D204" s="40">
        <v>3</v>
      </c>
      <c r="E204" s="40" t="str">
        <f>IFERROR(VLOOKUP(C204,Teams!$A$2:$B$21,2,0),"")</f>
        <v>Tottenham Hotspur</v>
      </c>
      <c r="F204" s="40" t="str">
        <f>IFERROR(VLOOKUP(D204,Teams!$A$2:$B$21,2,0),"")</f>
        <v>Burnley</v>
      </c>
      <c r="G204" s="40" t="str">
        <f t="shared" si="162"/>
        <v>Tottenham Hotspur v Burnley</v>
      </c>
      <c r="H204" s="40"/>
      <c r="I204" s="40"/>
      <c r="J204" s="40"/>
      <c r="K204" s="40"/>
      <c r="L204" s="40">
        <v>0</v>
      </c>
      <c r="M204" s="40" t="str">
        <f>IF(L204=0,"",IF(U204="","",(HLOOKUP(L204,PointsScoring!$A$10:$D$11,2,0))))</f>
        <v/>
      </c>
      <c r="N204" s="41">
        <f>PointsScoring!$C$2</f>
        <v>42034</v>
      </c>
      <c r="O204" s="41">
        <f t="shared" si="163"/>
        <v>42035</v>
      </c>
      <c r="P204" s="41">
        <v>42036</v>
      </c>
      <c r="Q204" s="42">
        <v>0</v>
      </c>
      <c r="R204" s="43">
        <f t="shared" si="164"/>
        <v>0.58333333333333337</v>
      </c>
      <c r="S204" s="43">
        <v>0.625</v>
      </c>
      <c r="T204" s="43">
        <f t="shared" si="165"/>
        <v>0.66666666666666663</v>
      </c>
      <c r="U204" s="41" t="str">
        <f t="shared" ca="1" si="157"/>
        <v/>
      </c>
      <c r="V204" s="49" t="str">
        <f t="shared" ca="1" si="158"/>
        <v/>
      </c>
      <c r="W204" s="43" t="str">
        <f t="shared" ca="1" si="159"/>
        <v/>
      </c>
      <c r="X204" s="43"/>
      <c r="Y204" s="41"/>
      <c r="Z204" s="49"/>
      <c r="AA204" s="43"/>
      <c r="AG204" s="40"/>
      <c r="AH204" s="40"/>
      <c r="AI204" s="40" t="str">
        <f>IF(AG204="","",IF(AG204&gt;AH204,PointsScoring!$A$11,IF(AG204=AH204,PointsScoring!$B$11,IF(AG204&lt;AH204,PointsScoring!$C$12:$D$12))))</f>
        <v/>
      </c>
      <c r="AJ204" s="40" t="str">
        <f t="shared" si="160"/>
        <v/>
      </c>
      <c r="AK204" s="40" t="str">
        <f t="shared" si="161"/>
        <v/>
      </c>
      <c r="AL204" s="40" t="str">
        <f>IF(OR(Z204="",AI204=""),"",IF(AK204="Right",VLOOKUP(Z204,PointsScoring!$A$2:$G$6,4,0),((VLOOKUP(Z204,PointsScoring!$A$1:$G$6,5,0))+(VLOOKUP(Z204,PointsScoring!$A$1:$G$6,6,0)))))</f>
        <v/>
      </c>
      <c r="AN204"/>
      <c r="AO204"/>
    </row>
    <row r="205" spans="1:41" ht="27" customHeight="1" x14ac:dyDescent="0.25">
      <c r="A205" s="42">
        <f t="shared" si="156"/>
        <v>17</v>
      </c>
      <c r="B205" s="40" t="s">
        <v>32</v>
      </c>
      <c r="C205" s="40">
        <v>20</v>
      </c>
      <c r="D205" s="40">
        <v>8</v>
      </c>
      <c r="E205" s="40" t="str">
        <f>IFERROR(VLOOKUP(C205,Teams!$A$2:$B$21,2,0),"")</f>
        <v>West Ham United</v>
      </c>
      <c r="F205" s="40" t="str">
        <f>IFERROR(VLOOKUP(D205,Teams!$A$2:$B$21,2,0),"")</f>
        <v>Leicester City</v>
      </c>
      <c r="G205" s="40" t="str">
        <f t="shared" si="162"/>
        <v>West Ham United v Leicester City</v>
      </c>
      <c r="H205" s="40"/>
      <c r="I205" s="40"/>
      <c r="J205" s="40"/>
      <c r="K205" s="40"/>
      <c r="L205" s="40">
        <v>0</v>
      </c>
      <c r="M205" s="40" t="str">
        <f>IF(L205=0,"",IF(U205="","",(HLOOKUP(L205,PointsScoring!$A$10:$D$11,2,0))))</f>
        <v/>
      </c>
      <c r="N205" s="41">
        <f>PointsScoring!$C$2</f>
        <v>42034</v>
      </c>
      <c r="O205" s="41">
        <f t="shared" si="163"/>
        <v>42035</v>
      </c>
      <c r="P205" s="41">
        <v>42036</v>
      </c>
      <c r="Q205" s="42">
        <v>0</v>
      </c>
      <c r="R205" s="43">
        <f t="shared" si="164"/>
        <v>0.58333333333333337</v>
      </c>
      <c r="S205" s="43">
        <v>0.625</v>
      </c>
      <c r="T205" s="43">
        <f t="shared" si="165"/>
        <v>0.66666666666666663</v>
      </c>
      <c r="U205" s="41" t="str">
        <f t="shared" ca="1" si="157"/>
        <v/>
      </c>
      <c r="V205" s="49" t="str">
        <f t="shared" ca="1" si="158"/>
        <v/>
      </c>
      <c r="W205" s="43" t="str">
        <f t="shared" ca="1" si="159"/>
        <v/>
      </c>
      <c r="X205" s="43"/>
      <c r="Y205" s="41"/>
      <c r="Z205" s="49"/>
      <c r="AA205" s="43"/>
      <c r="AG205" s="40"/>
      <c r="AH205" s="40"/>
      <c r="AI205" s="40" t="str">
        <f>IF(AG205="","",IF(AG205&gt;AH205,PointsScoring!$A$11,IF(AG205=AH205,PointsScoring!$B$11,IF(AG205&lt;AH205,PointsScoring!$C$12:$D$12))))</f>
        <v/>
      </c>
      <c r="AJ205" s="40" t="str">
        <f t="shared" si="160"/>
        <v/>
      </c>
      <c r="AK205" s="40" t="str">
        <f t="shared" si="161"/>
        <v/>
      </c>
      <c r="AL205" s="40" t="str">
        <f>IF(OR(Z205="",AI205=""),"",IF(AK205="Right",VLOOKUP(Z205,PointsScoring!$A$2:$G$6,4,0),((VLOOKUP(Z205,PointsScoring!$A$1:$G$6,5,0))+(VLOOKUP(Z205,PointsScoring!$A$1:$G$6,6,0)))))</f>
        <v/>
      </c>
      <c r="AN205"/>
      <c r="AO205"/>
    </row>
    <row r="206" spans="1:41" ht="15" customHeight="1" x14ac:dyDescent="0.25">
      <c r="A206" s="17"/>
      <c r="B206" t="s">
        <v>0</v>
      </c>
      <c r="U206"/>
      <c r="V206"/>
      <c r="Y206"/>
      <c r="Z206"/>
      <c r="AL206" s="19">
        <f>SUM(AL196:AL205)</f>
        <v>0</v>
      </c>
      <c r="AN206"/>
      <c r="AO206"/>
    </row>
    <row r="207" spans="1:41" ht="15" customHeight="1" x14ac:dyDescent="0.25">
      <c r="A207" s="17"/>
      <c r="U207"/>
      <c r="V207"/>
      <c r="Y207"/>
      <c r="Z207"/>
      <c r="AL207" s="19"/>
      <c r="AN207"/>
      <c r="AO207"/>
    </row>
    <row r="208" spans="1:41" ht="27" customHeight="1" x14ac:dyDescent="0.25">
      <c r="A208" s="36">
        <f t="shared" ref="A208:A217" si="166">A196+1</f>
        <v>18</v>
      </c>
      <c r="B208" s="34" t="s">
        <v>17</v>
      </c>
      <c r="C208" s="34">
        <v>1</v>
      </c>
      <c r="D208" s="34">
        <v>13</v>
      </c>
      <c r="E208" s="34" t="str">
        <f>IFERROR(VLOOKUP(C208,Teams!$A$2:$B$21,2,0),"")</f>
        <v>Arsenal</v>
      </c>
      <c r="F208" s="34" t="str">
        <f>IFERROR(VLOOKUP(D208,Teams!$A$2:$B$21,2,0),"")</f>
        <v>Queens Park Rangers</v>
      </c>
      <c r="G208" s="34" t="str">
        <f>IF(C208="","",E208&amp;" v "&amp;F208)</f>
        <v>Arsenal v Queens Park Rangers</v>
      </c>
      <c r="H208" s="34"/>
      <c r="I208" s="34"/>
      <c r="J208" s="34"/>
      <c r="K208" s="34"/>
      <c r="L208" s="34">
        <v>0</v>
      </c>
      <c r="M208" s="34" t="str">
        <f>IF(L208=0,"",IF(U208="","",(HLOOKUP(L208,PointsScoring!$A$10:$D$11,2,0))))</f>
        <v/>
      </c>
      <c r="N208" s="35">
        <f>PointsScoring!$C$2</f>
        <v>42034</v>
      </c>
      <c r="O208" s="35">
        <f>P208-1</f>
        <v>42034</v>
      </c>
      <c r="P208" s="35">
        <v>42035</v>
      </c>
      <c r="Q208" s="36">
        <v>0</v>
      </c>
      <c r="R208" s="37">
        <f>S208-(60/1440)</f>
        <v>0.58333333333333337</v>
      </c>
      <c r="S208" s="37">
        <v>0.625</v>
      </c>
      <c r="T208" s="37">
        <f>S208+(60/1440)</f>
        <v>0.66666666666666663</v>
      </c>
      <c r="U208" s="35" t="str">
        <f t="shared" ref="U208:U217" ca="1" si="167">IF(L208&gt;0,IF(P208&lt;TODAY(),"Fixture Completed",IF(L208&gt;0,TODAY(),"")),"")</f>
        <v/>
      </c>
      <c r="V208" s="47" t="str">
        <f t="shared" ref="V208:V217" ca="1" si="168">IF(U208="","",IF(W208="Fixture Completed","Fixture Completed",(IF(U208&lt;=N208,$N$1,IF(AND(U208&gt;=(N208+1),U208&lt;=O208),$O$1,IF(AND(U208=P208,W208&lt;R208),$Q$1,IF(AND(U208=P208,W208&gt;Q208,W208&lt;S208,W208&gt;R208),$R$1,IF(AND(P208=U208,W208&lt;T208,W208&gt;S208),"During Fixture","Predicitions Locked"))))))))</f>
        <v/>
      </c>
      <c r="W208" s="37" t="str">
        <f t="shared" ref="W208:W217" ca="1" si="169">IF(L208=0,"",(IF(U208="Fixture Completed","Fixture Completed",IF(U208=O208,"",(IF((IF(OR(U208="",U208&lt;P208),"",IF(P208=TODAY(),(NOW()-TODAY()),""))&gt;T208),"",IF(OR(U208="",U208&lt;P208),"",IF(P208=TODAY(),(NOW()-TODAY()),""))))))))</f>
        <v/>
      </c>
      <c r="X208" s="37"/>
      <c r="Y208" s="35"/>
      <c r="Z208" s="47"/>
      <c r="AA208" s="37"/>
      <c r="AG208" s="34"/>
      <c r="AH208" s="34"/>
      <c r="AI208" s="34" t="str">
        <f>IF(AG208="","",IF(AG208&gt;AH208,PointsScoring!$A$11,IF(AG208=AH208,PointsScoring!$B$11,IF(AG208&lt;AH208,PointsScoring!$C$12:$D$12))))</f>
        <v/>
      </c>
      <c r="AJ208" s="34" t="str">
        <f t="shared" ref="AJ208:AJ217" si="170">IFERROR((IF(AI208="HW",E208,IF(AI208="D","",IF(AI208="AW",F208,"")))),"")</f>
        <v/>
      </c>
      <c r="AK208" s="34" t="str">
        <f t="shared" ref="AK208:AK217" si="171">IF(AI208="","",(IF(X208=AI208,"Right","Wrong")))</f>
        <v/>
      </c>
      <c r="AL208" s="34" t="str">
        <f>IF(OR(Z208="",AI208=""),"",IF(AK208="Right",VLOOKUP(Z208,PointsScoring!$A$2:$G$6,4,0),((VLOOKUP(Z208,PointsScoring!$A$1:$G$6,5,0))+(VLOOKUP(Z208,PointsScoring!$A$1:$G$6,6,0)))))</f>
        <v/>
      </c>
      <c r="AN208"/>
      <c r="AO208"/>
    </row>
    <row r="209" spans="1:41" ht="27" customHeight="1" x14ac:dyDescent="0.25">
      <c r="A209" s="36">
        <f t="shared" si="166"/>
        <v>18</v>
      </c>
      <c r="B209" s="34" t="s">
        <v>19</v>
      </c>
      <c r="C209" s="34">
        <v>3</v>
      </c>
      <c r="D209" s="34">
        <v>9</v>
      </c>
      <c r="E209" s="34" t="str">
        <f>IFERROR(VLOOKUP(C209,Teams!$A$2:$B$21,2,0),"")</f>
        <v>Burnley</v>
      </c>
      <c r="F209" s="34" t="str">
        <f>IFERROR(VLOOKUP(D209,Teams!$A$2:$B$21,2,0),"")</f>
        <v>Liverpool</v>
      </c>
      <c r="G209" s="34" t="str">
        <f t="shared" ref="G209:G217" si="172">IF(C209="","",E209&amp;" v "&amp;F209)</f>
        <v>Burnley v Liverpool</v>
      </c>
      <c r="H209" s="34"/>
      <c r="I209" s="34"/>
      <c r="J209" s="34"/>
      <c r="K209" s="34"/>
      <c r="L209" s="34">
        <v>0</v>
      </c>
      <c r="M209" s="34" t="str">
        <f>IF(L209=0,"",IF(U209="","",(HLOOKUP(L209,PointsScoring!$A$10:$D$11,2,0))))</f>
        <v/>
      </c>
      <c r="N209" s="35">
        <f>PointsScoring!$C$2</f>
        <v>42034</v>
      </c>
      <c r="O209" s="35">
        <f t="shared" ref="O209:O217" si="173">P209-1</f>
        <v>42034</v>
      </c>
      <c r="P209" s="35">
        <v>42035</v>
      </c>
      <c r="Q209" s="36">
        <v>0</v>
      </c>
      <c r="R209" s="37">
        <f t="shared" ref="R209:R217" si="174">S209-(60/1440)</f>
        <v>0.58333333333333337</v>
      </c>
      <c r="S209" s="37">
        <v>0.625</v>
      </c>
      <c r="T209" s="37">
        <f t="shared" ref="T209:T217" si="175">S209+(60/1440)</f>
        <v>0.66666666666666663</v>
      </c>
      <c r="U209" s="35" t="str">
        <f t="shared" ca="1" si="167"/>
        <v/>
      </c>
      <c r="V209" s="47" t="str">
        <f t="shared" ca="1" si="168"/>
        <v/>
      </c>
      <c r="W209" s="37" t="str">
        <f t="shared" ca="1" si="169"/>
        <v/>
      </c>
      <c r="X209" s="37"/>
      <c r="Y209" s="35"/>
      <c r="Z209" s="47"/>
      <c r="AA209" s="37"/>
      <c r="AG209" s="34"/>
      <c r="AH209" s="34"/>
      <c r="AI209" s="34" t="str">
        <f>IF(AG209="","",IF(AG209&gt;AH209,PointsScoring!$A$11,IF(AG209=AH209,PointsScoring!$B$11,IF(AG209&lt;AH209,PointsScoring!$C$12:$D$12))))</f>
        <v/>
      </c>
      <c r="AJ209" s="34" t="str">
        <f t="shared" si="170"/>
        <v/>
      </c>
      <c r="AK209" s="34" t="str">
        <f t="shared" si="171"/>
        <v/>
      </c>
      <c r="AL209" s="34" t="str">
        <f>IF(OR(Z209="",AI209=""),"",IF(AK209="Right",VLOOKUP(Z209,PointsScoring!$A$2:$G$6,4,0),((VLOOKUP(Z209,PointsScoring!$A$1:$G$6,5,0))+(VLOOKUP(Z209,PointsScoring!$A$1:$G$6,6,0)))))</f>
        <v/>
      </c>
      <c r="AN209"/>
      <c r="AO209"/>
    </row>
    <row r="210" spans="1:41" ht="27" customHeight="1" x14ac:dyDescent="0.25">
      <c r="A210" s="36">
        <f t="shared" si="166"/>
        <v>18</v>
      </c>
      <c r="B210" s="34" t="s">
        <v>21</v>
      </c>
      <c r="C210" s="34">
        <v>4</v>
      </c>
      <c r="D210" s="34">
        <v>20</v>
      </c>
      <c r="E210" s="34" t="str">
        <f>IFERROR(VLOOKUP(C210,Teams!$A$2:$B$21,2,0),"")</f>
        <v>Chelsea</v>
      </c>
      <c r="F210" s="34" t="str">
        <f>IFERROR(VLOOKUP(D210,Teams!$A$2:$B$21,2,0),"")</f>
        <v>West Ham United</v>
      </c>
      <c r="G210" s="34" t="str">
        <f t="shared" si="172"/>
        <v>Chelsea v West Ham United</v>
      </c>
      <c r="H210" s="34"/>
      <c r="I210" s="34"/>
      <c r="J210" s="34"/>
      <c r="K210" s="34"/>
      <c r="L210" s="34">
        <v>0</v>
      </c>
      <c r="M210" s="34" t="str">
        <f>IF(L210=0,"",IF(U210="","",(HLOOKUP(L210,PointsScoring!$A$10:$D$11,2,0))))</f>
        <v/>
      </c>
      <c r="N210" s="35">
        <f>PointsScoring!$C$2</f>
        <v>42034</v>
      </c>
      <c r="O210" s="35">
        <f t="shared" si="173"/>
        <v>42034</v>
      </c>
      <c r="P210" s="35">
        <v>42035</v>
      </c>
      <c r="Q210" s="36">
        <v>0</v>
      </c>
      <c r="R210" s="37">
        <f t="shared" si="174"/>
        <v>0.58333333333333337</v>
      </c>
      <c r="S210" s="37">
        <v>0.625</v>
      </c>
      <c r="T210" s="37">
        <f t="shared" si="175"/>
        <v>0.66666666666666663</v>
      </c>
      <c r="U210" s="35" t="str">
        <f t="shared" ca="1" si="167"/>
        <v/>
      </c>
      <c r="V210" s="47" t="str">
        <f t="shared" ca="1" si="168"/>
        <v/>
      </c>
      <c r="W210" s="37" t="str">
        <f t="shared" ca="1" si="169"/>
        <v/>
      </c>
      <c r="X210" s="37"/>
      <c r="Y210" s="35"/>
      <c r="Z210" s="47"/>
      <c r="AA210" s="37"/>
      <c r="AG210" s="34"/>
      <c r="AH210" s="34"/>
      <c r="AI210" s="34" t="str">
        <f>IF(AG210="","",IF(AG210&gt;AH210,PointsScoring!$A$11,IF(AG210=AH210,PointsScoring!$B$11,IF(AG210&lt;AH210,PointsScoring!$C$12:$D$12))))</f>
        <v/>
      </c>
      <c r="AJ210" s="34" t="str">
        <f t="shared" si="170"/>
        <v/>
      </c>
      <c r="AK210" s="34" t="str">
        <f t="shared" si="171"/>
        <v/>
      </c>
      <c r="AL210" s="34" t="str">
        <f>IF(OR(Z210="",AI210=""),"",IF(AK210="Right",VLOOKUP(Z210,PointsScoring!$A$2:$G$6,4,0),((VLOOKUP(Z210,PointsScoring!$A$1:$G$6,5,0))+(VLOOKUP(Z210,PointsScoring!$A$1:$G$6,6,0)))))</f>
        <v/>
      </c>
      <c r="AN210"/>
      <c r="AO210"/>
    </row>
    <row r="211" spans="1:41" ht="27" customHeight="1" x14ac:dyDescent="0.25">
      <c r="A211" s="36">
        <f t="shared" si="166"/>
        <v>18</v>
      </c>
      <c r="B211" s="34" t="s">
        <v>22</v>
      </c>
      <c r="C211" s="34">
        <v>5</v>
      </c>
      <c r="D211" s="34">
        <v>14</v>
      </c>
      <c r="E211" s="34" t="str">
        <f>IFERROR(VLOOKUP(C211,Teams!$A$2:$B$21,2,0),"")</f>
        <v>Crystal Palace</v>
      </c>
      <c r="F211" s="34" t="str">
        <f>IFERROR(VLOOKUP(D211,Teams!$A$2:$B$21,2,0),"")</f>
        <v>Southampton</v>
      </c>
      <c r="G211" s="34" t="str">
        <f t="shared" si="172"/>
        <v>Crystal Palace v Southampton</v>
      </c>
      <c r="H211" s="34"/>
      <c r="I211" s="34"/>
      <c r="J211" s="34"/>
      <c r="K211" s="34"/>
      <c r="L211" s="34">
        <v>0</v>
      </c>
      <c r="M211" s="34" t="str">
        <f>IF(L211=0,"",IF(U211="","",(HLOOKUP(L211,PointsScoring!$A$10:$D$11,2,0))))</f>
        <v/>
      </c>
      <c r="N211" s="35">
        <f>PointsScoring!$C$2</f>
        <v>42034</v>
      </c>
      <c r="O211" s="35">
        <f t="shared" si="173"/>
        <v>42034</v>
      </c>
      <c r="P211" s="35">
        <v>42035</v>
      </c>
      <c r="Q211" s="36">
        <v>0</v>
      </c>
      <c r="R211" s="37">
        <f t="shared" si="174"/>
        <v>0.58333333333333337</v>
      </c>
      <c r="S211" s="37">
        <v>0.625</v>
      </c>
      <c r="T211" s="37">
        <f t="shared" si="175"/>
        <v>0.66666666666666663</v>
      </c>
      <c r="U211" s="35" t="str">
        <f t="shared" ca="1" si="167"/>
        <v/>
      </c>
      <c r="V211" s="47" t="str">
        <f t="shared" ca="1" si="168"/>
        <v/>
      </c>
      <c r="W211" s="37" t="str">
        <f t="shared" ca="1" si="169"/>
        <v/>
      </c>
      <c r="X211" s="37"/>
      <c r="Y211" s="35"/>
      <c r="Z211" s="47"/>
      <c r="AA211" s="37"/>
      <c r="AG211" s="34"/>
      <c r="AH211" s="34"/>
      <c r="AI211" s="34" t="str">
        <f>IF(AG211="","",IF(AG211&gt;AH211,PointsScoring!$A$11,IF(AG211=AH211,PointsScoring!$B$11,IF(AG211&lt;AH211,PointsScoring!$C$12:$D$12))))</f>
        <v/>
      </c>
      <c r="AJ211" s="34" t="str">
        <f t="shared" si="170"/>
        <v/>
      </c>
      <c r="AK211" s="34" t="str">
        <f t="shared" si="171"/>
        <v/>
      </c>
      <c r="AL211" s="34" t="str">
        <f>IF(OR(Z211="",AI211=""),"",IF(AK211="Right",VLOOKUP(Z211,PointsScoring!$A$2:$G$6,4,0),((VLOOKUP(Z211,PointsScoring!$A$1:$G$6,5,0))+(VLOOKUP(Z211,PointsScoring!$A$1:$G$6,6,0)))))</f>
        <v/>
      </c>
      <c r="AN211"/>
      <c r="AO211"/>
    </row>
    <row r="212" spans="1:41" ht="27" customHeight="1" x14ac:dyDescent="0.25">
      <c r="A212" s="36">
        <f t="shared" si="166"/>
        <v>18</v>
      </c>
      <c r="B212" s="34" t="s">
        <v>23</v>
      </c>
      <c r="C212" s="34">
        <v>6</v>
      </c>
      <c r="D212" s="34">
        <v>15</v>
      </c>
      <c r="E212" s="34" t="str">
        <f>IFERROR(VLOOKUP(C212,Teams!$A$2:$B$21,2,0),"")</f>
        <v>Everton</v>
      </c>
      <c r="F212" s="34" t="str">
        <f>IFERROR(VLOOKUP(D212,Teams!$A$2:$B$21,2,0),"")</f>
        <v>Stoke City</v>
      </c>
      <c r="G212" s="34" t="str">
        <f t="shared" si="172"/>
        <v>Everton v Stoke City</v>
      </c>
      <c r="H212" s="34"/>
      <c r="I212" s="34"/>
      <c r="J212" s="34"/>
      <c r="K212" s="34"/>
      <c r="L212" s="34">
        <v>0</v>
      </c>
      <c r="M212" s="34" t="str">
        <f>IF(L212=0,"",IF(U212="","",(HLOOKUP(L212,PointsScoring!$A$10:$D$11,2,0))))</f>
        <v/>
      </c>
      <c r="N212" s="35">
        <f>PointsScoring!$C$2</f>
        <v>42034</v>
      </c>
      <c r="O212" s="35">
        <f t="shared" si="173"/>
        <v>42034</v>
      </c>
      <c r="P212" s="35">
        <v>42035</v>
      </c>
      <c r="Q212" s="36">
        <v>0</v>
      </c>
      <c r="R212" s="37">
        <f t="shared" si="174"/>
        <v>0.58333333333333337</v>
      </c>
      <c r="S212" s="37">
        <v>0.625</v>
      </c>
      <c r="T212" s="37">
        <f t="shared" si="175"/>
        <v>0.66666666666666663</v>
      </c>
      <c r="U212" s="35" t="str">
        <f t="shared" ca="1" si="167"/>
        <v/>
      </c>
      <c r="V212" s="47" t="str">
        <f t="shared" ca="1" si="168"/>
        <v/>
      </c>
      <c r="W212" s="37" t="str">
        <f t="shared" ca="1" si="169"/>
        <v/>
      </c>
      <c r="X212" s="37"/>
      <c r="Y212" s="35"/>
      <c r="Z212" s="47"/>
      <c r="AA212" s="37"/>
      <c r="AG212" s="34"/>
      <c r="AH212" s="34"/>
      <c r="AI212" s="34" t="str">
        <f>IF(AG212="","",IF(AG212&gt;AH212,PointsScoring!$A$11,IF(AG212=AH212,PointsScoring!$B$11,IF(AG212&lt;AH212,PointsScoring!$C$12:$D$12))))</f>
        <v/>
      </c>
      <c r="AJ212" s="34" t="str">
        <f t="shared" si="170"/>
        <v/>
      </c>
      <c r="AK212" s="34" t="str">
        <f t="shared" si="171"/>
        <v/>
      </c>
      <c r="AL212" s="34" t="str">
        <f>IF(OR(Z212="",AI212=""),"",IF(AK212="Right",VLOOKUP(Z212,PointsScoring!$A$2:$G$6,4,0),((VLOOKUP(Z212,PointsScoring!$A$1:$G$6,5,0))+(VLOOKUP(Z212,PointsScoring!$A$1:$G$6,6,0)))))</f>
        <v/>
      </c>
      <c r="AN212"/>
      <c r="AO212"/>
    </row>
    <row r="213" spans="1:41" ht="27" customHeight="1" x14ac:dyDescent="0.25">
      <c r="A213" s="36">
        <f t="shared" si="166"/>
        <v>18</v>
      </c>
      <c r="B213" s="34" t="s">
        <v>25</v>
      </c>
      <c r="C213" s="34">
        <v>8</v>
      </c>
      <c r="D213" s="34">
        <v>18</v>
      </c>
      <c r="E213" s="34" t="str">
        <f>IFERROR(VLOOKUP(C213,Teams!$A$2:$B$21,2,0),"")</f>
        <v>Leicester City</v>
      </c>
      <c r="F213" s="34" t="str">
        <f>IFERROR(VLOOKUP(D213,Teams!$A$2:$B$21,2,0),"")</f>
        <v>Tottenham Hotspur</v>
      </c>
      <c r="G213" s="34" t="str">
        <f t="shared" si="172"/>
        <v>Leicester City v Tottenham Hotspur</v>
      </c>
      <c r="H213" s="34"/>
      <c r="I213" s="34"/>
      <c r="J213" s="34"/>
      <c r="K213" s="34"/>
      <c r="L213" s="34">
        <v>0</v>
      </c>
      <c r="M213" s="34" t="str">
        <f>IF(L213=0,"",IF(U213="","",(HLOOKUP(L213,PointsScoring!$A$10:$D$11,2,0))))</f>
        <v/>
      </c>
      <c r="N213" s="35">
        <f>PointsScoring!$C$2</f>
        <v>42034</v>
      </c>
      <c r="O213" s="35">
        <f t="shared" si="173"/>
        <v>42034</v>
      </c>
      <c r="P213" s="35">
        <v>42035</v>
      </c>
      <c r="Q213" s="36">
        <v>0</v>
      </c>
      <c r="R213" s="37">
        <f t="shared" si="174"/>
        <v>0.58333333333333337</v>
      </c>
      <c r="S213" s="37">
        <v>0.625</v>
      </c>
      <c r="T213" s="37">
        <f t="shared" si="175"/>
        <v>0.66666666666666663</v>
      </c>
      <c r="U213" s="35" t="str">
        <f t="shared" ca="1" si="167"/>
        <v/>
      </c>
      <c r="V213" s="47" t="str">
        <f t="shared" ca="1" si="168"/>
        <v/>
      </c>
      <c r="W213" s="37" t="str">
        <f t="shared" ca="1" si="169"/>
        <v/>
      </c>
      <c r="X213" s="37"/>
      <c r="Y213" s="35"/>
      <c r="Z213" s="47"/>
      <c r="AA213" s="37"/>
      <c r="AG213" s="34"/>
      <c r="AH213" s="34"/>
      <c r="AI213" s="34" t="str">
        <f>IF(AG213="","",IF(AG213&gt;AH213,PointsScoring!$A$11,IF(AG213=AH213,PointsScoring!$B$11,IF(AG213&lt;AH213,PointsScoring!$C$12:$D$12))))</f>
        <v/>
      </c>
      <c r="AJ213" s="34" t="str">
        <f t="shared" si="170"/>
        <v/>
      </c>
      <c r="AK213" s="34" t="str">
        <f t="shared" si="171"/>
        <v/>
      </c>
      <c r="AL213" s="34" t="str">
        <f>IF(OR(Z213="",AI213=""),"",IF(AK213="Right",VLOOKUP(Z213,PointsScoring!$A$2:$G$6,4,0),((VLOOKUP(Z213,PointsScoring!$A$1:$G$6,5,0))+(VLOOKUP(Z213,PointsScoring!$A$1:$G$6,6,0)))))</f>
        <v/>
      </c>
      <c r="AN213"/>
      <c r="AO213"/>
    </row>
    <row r="214" spans="1:41" ht="27" customHeight="1" x14ac:dyDescent="0.25">
      <c r="A214" s="36">
        <f t="shared" si="166"/>
        <v>18</v>
      </c>
      <c r="B214" s="34" t="s">
        <v>26</v>
      </c>
      <c r="C214" s="34">
        <v>11</v>
      </c>
      <c r="D214" s="34">
        <v>12</v>
      </c>
      <c r="E214" s="34" t="str">
        <f>IFERROR(VLOOKUP(C214,Teams!$A$2:$B$21,2,0),"")</f>
        <v>Manchester United</v>
      </c>
      <c r="F214" s="34" t="str">
        <f>IFERROR(VLOOKUP(D214,Teams!$A$2:$B$21,2,0),"")</f>
        <v>Newcastle United</v>
      </c>
      <c r="G214" s="34" t="str">
        <f t="shared" si="172"/>
        <v>Manchester United v Newcastle United</v>
      </c>
      <c r="H214" s="34"/>
      <c r="I214" s="34"/>
      <c r="J214" s="34"/>
      <c r="K214" s="34"/>
      <c r="L214" s="34">
        <v>0</v>
      </c>
      <c r="M214" s="34" t="str">
        <f>IF(L214=0,"",IF(U214="","",(HLOOKUP(L214,PointsScoring!$A$10:$D$11,2,0))))</f>
        <v/>
      </c>
      <c r="N214" s="35">
        <f>PointsScoring!$C$2</f>
        <v>42034</v>
      </c>
      <c r="O214" s="35">
        <f t="shared" si="173"/>
        <v>42034</v>
      </c>
      <c r="P214" s="35">
        <v>42035</v>
      </c>
      <c r="Q214" s="36">
        <v>0</v>
      </c>
      <c r="R214" s="37">
        <f t="shared" si="174"/>
        <v>0.58333333333333337</v>
      </c>
      <c r="S214" s="37">
        <v>0.625</v>
      </c>
      <c r="T214" s="37">
        <f t="shared" si="175"/>
        <v>0.66666666666666663</v>
      </c>
      <c r="U214" s="35" t="str">
        <f t="shared" ca="1" si="167"/>
        <v/>
      </c>
      <c r="V214" s="47" t="str">
        <f t="shared" ca="1" si="168"/>
        <v/>
      </c>
      <c r="W214" s="37" t="str">
        <f t="shared" ca="1" si="169"/>
        <v/>
      </c>
      <c r="X214" s="37"/>
      <c r="Y214" s="35"/>
      <c r="Z214" s="47"/>
      <c r="AA214" s="37"/>
      <c r="AG214" s="34"/>
      <c r="AH214" s="34"/>
      <c r="AI214" s="34" t="str">
        <f>IF(AG214="","",IF(AG214&gt;AH214,PointsScoring!$A$11,IF(AG214=AH214,PointsScoring!$B$11,IF(AG214&lt;AH214,PointsScoring!$C$12:$D$12))))</f>
        <v/>
      </c>
      <c r="AJ214" s="34" t="str">
        <f t="shared" si="170"/>
        <v/>
      </c>
      <c r="AK214" s="34" t="str">
        <f t="shared" si="171"/>
        <v/>
      </c>
      <c r="AL214" s="34" t="str">
        <f>IF(OR(Z214="",AI214=""),"",IF(AK214="Right",VLOOKUP(Z214,PointsScoring!$A$2:$G$6,4,0),((VLOOKUP(Z214,PointsScoring!$A$1:$G$6,5,0))+(VLOOKUP(Z214,PointsScoring!$A$1:$G$6,6,0)))))</f>
        <v/>
      </c>
      <c r="AN214"/>
      <c r="AO214"/>
    </row>
    <row r="215" spans="1:41" ht="27" customHeight="1" x14ac:dyDescent="0.25">
      <c r="A215" s="36">
        <f t="shared" si="166"/>
        <v>18</v>
      </c>
      <c r="B215" s="34" t="s">
        <v>27</v>
      </c>
      <c r="C215" s="34">
        <v>16</v>
      </c>
      <c r="D215" s="34">
        <v>7</v>
      </c>
      <c r="E215" s="34" t="str">
        <f>IFERROR(VLOOKUP(C215,Teams!$A$2:$B$21,2,0),"")</f>
        <v>Sunderland</v>
      </c>
      <c r="F215" s="34" t="str">
        <f>IFERROR(VLOOKUP(D215,Teams!$A$2:$B$21,2,0),"")</f>
        <v>Hull City</v>
      </c>
      <c r="G215" s="34" t="str">
        <f t="shared" si="172"/>
        <v>Sunderland v Hull City</v>
      </c>
      <c r="H215" s="34"/>
      <c r="I215" s="34"/>
      <c r="J215" s="34"/>
      <c r="K215" s="34"/>
      <c r="L215" s="34">
        <v>0</v>
      </c>
      <c r="M215" s="34" t="str">
        <f>IF(L215=0,"",IF(U215="","",(HLOOKUP(L215,PointsScoring!$A$10:$D$11,2,0))))</f>
        <v/>
      </c>
      <c r="N215" s="35">
        <f>PointsScoring!$C$2</f>
        <v>42034</v>
      </c>
      <c r="O215" s="35">
        <f t="shared" si="173"/>
        <v>42034</v>
      </c>
      <c r="P215" s="35">
        <v>42035</v>
      </c>
      <c r="Q215" s="36">
        <v>0</v>
      </c>
      <c r="R215" s="37">
        <f t="shared" si="174"/>
        <v>0.58333333333333337</v>
      </c>
      <c r="S215" s="37">
        <v>0.625</v>
      </c>
      <c r="T215" s="37">
        <f>S215+(60/1440)</f>
        <v>0.66666666666666663</v>
      </c>
      <c r="U215" s="35" t="str">
        <f t="shared" ca="1" si="167"/>
        <v/>
      </c>
      <c r="V215" s="47" t="str">
        <f t="shared" ca="1" si="168"/>
        <v/>
      </c>
      <c r="W215" s="37" t="str">
        <f t="shared" ca="1" si="169"/>
        <v/>
      </c>
      <c r="X215" s="37"/>
      <c r="Y215" s="35"/>
      <c r="Z215" s="47"/>
      <c r="AA215" s="37"/>
      <c r="AG215" s="34"/>
      <c r="AH215" s="34"/>
      <c r="AI215" s="34" t="str">
        <f>IF(AG215="","",IF(AG215&gt;AH215,PointsScoring!$A$11,IF(AG215=AH215,PointsScoring!$B$11,IF(AG215&lt;AH215,PointsScoring!$C$12:$D$12))))</f>
        <v/>
      </c>
      <c r="AJ215" s="34" t="str">
        <f t="shared" si="170"/>
        <v/>
      </c>
      <c r="AK215" s="34" t="str">
        <f t="shared" si="171"/>
        <v/>
      </c>
      <c r="AL215" s="34" t="str">
        <f>IF(OR(Z215="",AI215=""),"",IF(AK215="Right",VLOOKUP(Z215,PointsScoring!$A$2:$G$6,4,0),((VLOOKUP(Z215,PointsScoring!$A$1:$G$6,5,0))+(VLOOKUP(Z215,PointsScoring!$A$1:$G$6,6,0)))))</f>
        <v/>
      </c>
      <c r="AN215"/>
      <c r="AO215"/>
    </row>
    <row r="216" spans="1:41" ht="27" customHeight="1" x14ac:dyDescent="0.25">
      <c r="A216" s="36">
        <f t="shared" si="166"/>
        <v>18</v>
      </c>
      <c r="B216" s="34" t="s">
        <v>31</v>
      </c>
      <c r="C216" s="34">
        <v>17</v>
      </c>
      <c r="D216" s="34">
        <v>2</v>
      </c>
      <c r="E216" s="34" t="str">
        <f>IFERROR(VLOOKUP(C216,Teams!$A$2:$B$21,2,0),"")</f>
        <v>Swansea City</v>
      </c>
      <c r="F216" s="34" t="str">
        <f>IFERROR(VLOOKUP(D216,Teams!$A$2:$B$21,2,0),"")</f>
        <v>Aston Villa</v>
      </c>
      <c r="G216" s="34" t="str">
        <f t="shared" si="172"/>
        <v>Swansea City v Aston Villa</v>
      </c>
      <c r="H216" s="34"/>
      <c r="I216" s="34"/>
      <c r="J216" s="34"/>
      <c r="K216" s="34"/>
      <c r="L216" s="34">
        <v>0</v>
      </c>
      <c r="M216" s="34" t="str">
        <f>IF(L216=0,"",IF(U216="","",(HLOOKUP(L216,PointsScoring!$A$10:$D$11,2,0))))</f>
        <v/>
      </c>
      <c r="N216" s="35">
        <f>PointsScoring!$C$2</f>
        <v>42034</v>
      </c>
      <c r="O216" s="35">
        <f t="shared" si="173"/>
        <v>42035</v>
      </c>
      <c r="P216" s="35">
        <v>42036</v>
      </c>
      <c r="Q216" s="36">
        <v>0</v>
      </c>
      <c r="R216" s="37">
        <f t="shared" si="174"/>
        <v>0.58333333333333337</v>
      </c>
      <c r="S216" s="37">
        <v>0.625</v>
      </c>
      <c r="T216" s="37">
        <f t="shared" si="175"/>
        <v>0.66666666666666663</v>
      </c>
      <c r="U216" s="35" t="str">
        <f t="shared" ca="1" si="167"/>
        <v/>
      </c>
      <c r="V216" s="47" t="str">
        <f t="shared" ca="1" si="168"/>
        <v/>
      </c>
      <c r="W216" s="37" t="str">
        <f t="shared" ca="1" si="169"/>
        <v/>
      </c>
      <c r="X216" s="37"/>
      <c r="Y216" s="35"/>
      <c r="Z216" s="47"/>
      <c r="AA216" s="37"/>
      <c r="AG216" s="34"/>
      <c r="AH216" s="34"/>
      <c r="AI216" s="34" t="str">
        <f>IF(AG216="","",IF(AG216&gt;AH216,PointsScoring!$A$11,IF(AG216=AH216,PointsScoring!$B$11,IF(AG216&lt;AH216,PointsScoring!$C$12:$D$12))))</f>
        <v/>
      </c>
      <c r="AJ216" s="34" t="str">
        <f t="shared" si="170"/>
        <v/>
      </c>
      <c r="AK216" s="34" t="str">
        <f t="shared" si="171"/>
        <v/>
      </c>
      <c r="AL216" s="34" t="str">
        <f>IF(OR(Z216="",AI216=""),"",IF(AK216="Right",VLOOKUP(Z216,PointsScoring!$A$2:$G$6,4,0),((VLOOKUP(Z216,PointsScoring!$A$1:$G$6,5,0))+(VLOOKUP(Z216,PointsScoring!$A$1:$G$6,6,0)))))</f>
        <v/>
      </c>
      <c r="AN216"/>
      <c r="AO216"/>
    </row>
    <row r="217" spans="1:41" ht="27" customHeight="1" x14ac:dyDescent="0.25">
      <c r="A217" s="36">
        <f t="shared" si="166"/>
        <v>18</v>
      </c>
      <c r="B217" s="34" t="s">
        <v>32</v>
      </c>
      <c r="C217" s="34">
        <v>19</v>
      </c>
      <c r="D217" s="34">
        <v>10</v>
      </c>
      <c r="E217" s="34" t="str">
        <f>IFERROR(VLOOKUP(C217,Teams!$A$2:$B$21,2,0),"")</f>
        <v>West Bromwich Albion</v>
      </c>
      <c r="F217" s="34" t="str">
        <f>IFERROR(VLOOKUP(D217,Teams!$A$2:$B$21,2,0),"")</f>
        <v>Manchester City</v>
      </c>
      <c r="G217" s="34" t="str">
        <f t="shared" si="172"/>
        <v>West Bromwich Albion v Manchester City</v>
      </c>
      <c r="H217" s="34"/>
      <c r="I217" s="34"/>
      <c r="J217" s="34"/>
      <c r="K217" s="34"/>
      <c r="L217" s="34">
        <v>0</v>
      </c>
      <c r="M217" s="34" t="str">
        <f>IF(L217=0,"",IF(U217="","",(HLOOKUP(L217,PointsScoring!$A$10:$D$11,2,0))))</f>
        <v/>
      </c>
      <c r="N217" s="35">
        <f>PointsScoring!$C$2</f>
        <v>42034</v>
      </c>
      <c r="O217" s="35">
        <f t="shared" si="173"/>
        <v>42035</v>
      </c>
      <c r="P217" s="35">
        <v>42036</v>
      </c>
      <c r="Q217" s="36">
        <v>0</v>
      </c>
      <c r="R217" s="37">
        <f t="shared" si="174"/>
        <v>0.58333333333333337</v>
      </c>
      <c r="S217" s="37">
        <v>0.625</v>
      </c>
      <c r="T217" s="37">
        <f t="shared" si="175"/>
        <v>0.66666666666666663</v>
      </c>
      <c r="U217" s="35" t="str">
        <f t="shared" ca="1" si="167"/>
        <v/>
      </c>
      <c r="V217" s="47" t="str">
        <f t="shared" ca="1" si="168"/>
        <v/>
      </c>
      <c r="W217" s="37" t="str">
        <f t="shared" ca="1" si="169"/>
        <v/>
      </c>
      <c r="X217" s="37"/>
      <c r="Y217" s="35"/>
      <c r="Z217" s="47"/>
      <c r="AA217" s="37"/>
      <c r="AG217" s="34"/>
      <c r="AH217" s="34"/>
      <c r="AI217" s="34" t="str">
        <f>IF(AG217="","",IF(AG217&gt;AH217,PointsScoring!$A$11,IF(AG217=AH217,PointsScoring!$B$11,IF(AG217&lt;AH217,PointsScoring!$C$12:$D$12))))</f>
        <v/>
      </c>
      <c r="AJ217" s="34" t="str">
        <f t="shared" si="170"/>
        <v/>
      </c>
      <c r="AK217" s="34" t="str">
        <f t="shared" si="171"/>
        <v/>
      </c>
      <c r="AL217" s="34" t="str">
        <f>IF(OR(Z217="",AI217=""),"",IF(AK217="Right",VLOOKUP(Z217,PointsScoring!$A$2:$G$6,4,0),((VLOOKUP(Z217,PointsScoring!$A$1:$G$6,5,0))+(VLOOKUP(Z217,PointsScoring!$A$1:$G$6,6,0)))))</f>
        <v/>
      </c>
      <c r="AN217"/>
      <c r="AO217"/>
    </row>
    <row r="218" spans="1:41" ht="15" customHeight="1" x14ac:dyDescent="0.25">
      <c r="A218" s="17"/>
      <c r="B218" t="s">
        <v>0</v>
      </c>
      <c r="U218"/>
      <c r="V218"/>
      <c r="Y218"/>
      <c r="Z218"/>
      <c r="AL218" s="19">
        <f>SUM(AL208:AL217)</f>
        <v>0</v>
      </c>
      <c r="AN218"/>
      <c r="AO218"/>
    </row>
    <row r="219" spans="1:41" ht="15" customHeight="1" x14ac:dyDescent="0.25">
      <c r="A219" s="17"/>
      <c r="U219"/>
      <c r="V219"/>
      <c r="Y219"/>
      <c r="Z219"/>
      <c r="AL219" s="19"/>
      <c r="AN219"/>
      <c r="AO219"/>
    </row>
    <row r="220" spans="1:41" ht="27" customHeight="1" x14ac:dyDescent="0.25">
      <c r="A220" s="11">
        <f t="shared" ref="A220:A229" si="176">A208+1</f>
        <v>19</v>
      </c>
      <c r="B220" s="9" t="s">
        <v>17</v>
      </c>
      <c r="C220" s="9">
        <v>2</v>
      </c>
      <c r="D220" s="9">
        <v>16</v>
      </c>
      <c r="E220" s="9" t="str">
        <f>IFERROR(VLOOKUP(C220,Teams!$A$2:$B$21,2,0),"")</f>
        <v>Aston Villa</v>
      </c>
      <c r="F220" s="9" t="str">
        <f>IFERROR(VLOOKUP(D220,Teams!$A$2:$B$21,2,0),"")</f>
        <v>Sunderland</v>
      </c>
      <c r="G220" s="9" t="str">
        <f>IF(C220="","",E220&amp;" v "&amp;F220)</f>
        <v>Aston Villa v Sunderland</v>
      </c>
      <c r="H220" s="9"/>
      <c r="I220" s="9"/>
      <c r="J220" s="9"/>
      <c r="K220" s="9"/>
      <c r="L220" s="9">
        <v>0</v>
      </c>
      <c r="M220" s="9" t="str">
        <f>IF(L220=0,"",IF(U220="","",(HLOOKUP(L220,PointsScoring!$A$10:$D$11,2,0))))</f>
        <v/>
      </c>
      <c r="N220" s="10">
        <f>PointsScoring!$C$2</f>
        <v>42034</v>
      </c>
      <c r="O220" s="10">
        <f>P220-1</f>
        <v>42034</v>
      </c>
      <c r="P220" s="10">
        <v>42035</v>
      </c>
      <c r="Q220" s="11">
        <v>0</v>
      </c>
      <c r="R220" s="12">
        <f>S220-(60/1440)</f>
        <v>0.58333333333333337</v>
      </c>
      <c r="S220" s="12">
        <v>0.625</v>
      </c>
      <c r="T220" s="12">
        <f>S220+(60/1440)</f>
        <v>0.66666666666666663</v>
      </c>
      <c r="U220" s="10" t="str">
        <f t="shared" ref="U220:U229" ca="1" si="177">IF(L220&gt;0,IF(P220&lt;TODAY(),"Fixture Completed",IF(L220&gt;0,TODAY(),"")),"")</f>
        <v/>
      </c>
      <c r="V220" s="13" t="str">
        <f t="shared" ref="V220:V229" ca="1" si="178">IF(U220="","",IF(W220="Fixture Completed","Fixture Completed",(IF(U220&lt;=N220,$N$1,IF(AND(U220&gt;=(N220+1),U220&lt;=O220),$O$1,IF(AND(U220=P220,W220&lt;R220),$Q$1,IF(AND(U220=P220,W220&gt;Q220,W220&lt;S220,W220&gt;R220),$R$1,IF(AND(P220=U220,W220&lt;T220,W220&gt;S220),"During Fixture","Predicitions Locked"))))))))</f>
        <v/>
      </c>
      <c r="W220" s="12" t="str">
        <f t="shared" ref="W220:W229" ca="1" si="179">IF(L220=0,"",(IF(U220="Fixture Completed","Fixture Completed",IF(U220=O220,"",(IF((IF(OR(U220="",U220&lt;P220),"",IF(P220=TODAY(),(NOW()-TODAY()),""))&gt;T220),"",IF(OR(U220="",U220&lt;P220),"",IF(P220=TODAY(),(NOW()-TODAY()),""))))))))</f>
        <v/>
      </c>
      <c r="X220" s="12"/>
      <c r="Y220" s="10"/>
      <c r="Z220" s="13"/>
      <c r="AA220" s="12"/>
      <c r="AG220" s="9"/>
      <c r="AH220" s="9"/>
      <c r="AI220" s="9" t="str">
        <f>IF(AG220="","",IF(AG220&gt;AH220,PointsScoring!$A$11,IF(AG220=AH220,PointsScoring!$B$11,IF(AG220&lt;AH220,PointsScoring!$C$12:$D$12))))</f>
        <v/>
      </c>
      <c r="AJ220" s="9" t="str">
        <f t="shared" ref="AJ220:AJ229" si="180">IFERROR((IF(AI220="HW",E220,IF(AI220="D","",IF(AI220="AW",F220,"")))),"")</f>
        <v/>
      </c>
      <c r="AK220" s="9" t="str">
        <f t="shared" ref="AK220:AK229" si="181">IF(AI220="","",(IF(X220=AI220,"Right","Wrong")))</f>
        <v/>
      </c>
      <c r="AL220" s="9" t="str">
        <f>IF(OR(Z220="",AI220=""),"",IF(AK220="Right",VLOOKUP(Z220,PointsScoring!$A$2:$G$6,4,0),((VLOOKUP(Z220,PointsScoring!$A$1:$G$6,5,0))+(VLOOKUP(Z220,PointsScoring!$A$1:$G$6,6,0)))))</f>
        <v/>
      </c>
      <c r="AN220"/>
      <c r="AO220"/>
    </row>
    <row r="221" spans="1:41" ht="27" customHeight="1" x14ac:dyDescent="0.25">
      <c r="A221" s="11">
        <f t="shared" si="176"/>
        <v>19</v>
      </c>
      <c r="B221" s="9" t="s">
        <v>19</v>
      </c>
      <c r="C221" s="9">
        <v>7</v>
      </c>
      <c r="D221" s="9">
        <v>8</v>
      </c>
      <c r="E221" s="9" t="str">
        <f>IFERROR(VLOOKUP(C221,Teams!$A$2:$B$21,2,0),"")</f>
        <v>Hull City</v>
      </c>
      <c r="F221" s="9" t="str">
        <f>IFERROR(VLOOKUP(D221,Teams!$A$2:$B$21,2,0),"")</f>
        <v>Leicester City</v>
      </c>
      <c r="G221" s="9" t="str">
        <f t="shared" ref="G221:G229" si="182">IF(C221="","",E221&amp;" v "&amp;F221)</f>
        <v>Hull City v Leicester City</v>
      </c>
      <c r="H221" s="9"/>
      <c r="I221" s="9"/>
      <c r="J221" s="9"/>
      <c r="K221" s="9"/>
      <c r="L221" s="9">
        <v>0</v>
      </c>
      <c r="M221" s="9" t="str">
        <f>IF(L221=0,"",IF(U221="","",(HLOOKUP(L221,PointsScoring!$A$10:$D$11,2,0))))</f>
        <v/>
      </c>
      <c r="N221" s="10">
        <f>PointsScoring!$C$2</f>
        <v>42034</v>
      </c>
      <c r="O221" s="10">
        <f t="shared" ref="O221:O229" si="183">P221-1</f>
        <v>42034</v>
      </c>
      <c r="P221" s="10">
        <v>42035</v>
      </c>
      <c r="Q221" s="11">
        <v>0</v>
      </c>
      <c r="R221" s="12">
        <f t="shared" ref="R221:R229" si="184">S221-(60/1440)</f>
        <v>0.58333333333333337</v>
      </c>
      <c r="S221" s="12">
        <v>0.625</v>
      </c>
      <c r="T221" s="12">
        <f t="shared" ref="T221:T229" si="185">S221+(60/1440)</f>
        <v>0.66666666666666663</v>
      </c>
      <c r="U221" s="10" t="str">
        <f t="shared" ca="1" si="177"/>
        <v/>
      </c>
      <c r="V221" s="13" t="str">
        <f t="shared" ca="1" si="178"/>
        <v/>
      </c>
      <c r="W221" s="12" t="str">
        <f t="shared" ca="1" si="179"/>
        <v/>
      </c>
      <c r="X221" s="12"/>
      <c r="Y221" s="10"/>
      <c r="Z221" s="13"/>
      <c r="AA221" s="12"/>
      <c r="AG221" s="9"/>
      <c r="AH221" s="9"/>
      <c r="AI221" s="9" t="str">
        <f>IF(AG221="","",IF(AG221&gt;AH221,PointsScoring!$A$11,IF(AG221=AH221,PointsScoring!$B$11,IF(AG221&lt;AH221,PointsScoring!$C$12:$D$12))))</f>
        <v/>
      </c>
      <c r="AJ221" s="9" t="str">
        <f t="shared" si="180"/>
        <v/>
      </c>
      <c r="AK221" s="9" t="str">
        <f t="shared" si="181"/>
        <v/>
      </c>
      <c r="AL221" s="9" t="str">
        <f>IF(OR(Z221="",AI221=""),"",IF(AK221="Right",VLOOKUP(Z221,PointsScoring!$A$2:$G$6,4,0),((VLOOKUP(Z221,PointsScoring!$A$1:$G$6,5,0))+(VLOOKUP(Z221,PointsScoring!$A$1:$G$6,6,0)))))</f>
        <v/>
      </c>
      <c r="AN221"/>
      <c r="AO221"/>
    </row>
    <row r="222" spans="1:41" ht="27" customHeight="1" x14ac:dyDescent="0.25">
      <c r="A222" s="11">
        <f t="shared" si="176"/>
        <v>19</v>
      </c>
      <c r="B222" s="9" t="s">
        <v>21</v>
      </c>
      <c r="C222" s="9">
        <v>9</v>
      </c>
      <c r="D222" s="9">
        <v>17</v>
      </c>
      <c r="E222" s="9" t="str">
        <f>IFERROR(VLOOKUP(C222,Teams!$A$2:$B$21,2,0),"")</f>
        <v>Liverpool</v>
      </c>
      <c r="F222" s="9" t="str">
        <f>IFERROR(VLOOKUP(D222,Teams!$A$2:$B$21,2,0),"")</f>
        <v>Swansea City</v>
      </c>
      <c r="G222" s="9" t="str">
        <f t="shared" si="182"/>
        <v>Liverpool v Swansea City</v>
      </c>
      <c r="H222" s="9"/>
      <c r="I222" s="9"/>
      <c r="J222" s="9"/>
      <c r="K222" s="9"/>
      <c r="L222" s="9">
        <v>0</v>
      </c>
      <c r="M222" s="9" t="str">
        <f>IF(L222=0,"",IF(U222="","",(HLOOKUP(L222,PointsScoring!$A$10:$D$11,2,0))))</f>
        <v/>
      </c>
      <c r="N222" s="10">
        <f>PointsScoring!$C$2</f>
        <v>42034</v>
      </c>
      <c r="O222" s="10">
        <f t="shared" si="183"/>
        <v>42034</v>
      </c>
      <c r="P222" s="10">
        <v>42035</v>
      </c>
      <c r="Q222" s="11">
        <v>0</v>
      </c>
      <c r="R222" s="12">
        <f t="shared" si="184"/>
        <v>0.58333333333333337</v>
      </c>
      <c r="S222" s="12">
        <v>0.625</v>
      </c>
      <c r="T222" s="12">
        <f t="shared" si="185"/>
        <v>0.66666666666666663</v>
      </c>
      <c r="U222" s="10" t="str">
        <f t="shared" ca="1" si="177"/>
        <v/>
      </c>
      <c r="V222" s="13" t="str">
        <f t="shared" ca="1" si="178"/>
        <v/>
      </c>
      <c r="W222" s="12" t="str">
        <f t="shared" ca="1" si="179"/>
        <v/>
      </c>
      <c r="X222" s="12"/>
      <c r="Y222" s="10"/>
      <c r="Z222" s="13"/>
      <c r="AA222" s="12"/>
      <c r="AG222" s="9"/>
      <c r="AH222" s="9"/>
      <c r="AI222" s="9" t="str">
        <f>IF(AG222="","",IF(AG222&gt;AH222,PointsScoring!$A$11,IF(AG222=AH222,PointsScoring!$B$11,IF(AG222&lt;AH222,PointsScoring!$C$12:$D$12))))</f>
        <v/>
      </c>
      <c r="AJ222" s="9" t="str">
        <f t="shared" si="180"/>
        <v/>
      </c>
      <c r="AK222" s="9" t="str">
        <f t="shared" si="181"/>
        <v/>
      </c>
      <c r="AL222" s="9" t="str">
        <f>IF(OR(Z222="",AI222=""),"",IF(AK222="Right",VLOOKUP(Z222,PointsScoring!$A$2:$G$6,4,0),((VLOOKUP(Z222,PointsScoring!$A$1:$G$6,5,0))+(VLOOKUP(Z222,PointsScoring!$A$1:$G$6,6,0)))))</f>
        <v/>
      </c>
      <c r="AN222"/>
      <c r="AO222"/>
    </row>
    <row r="223" spans="1:41" ht="27" customHeight="1" x14ac:dyDescent="0.25">
      <c r="A223" s="11">
        <f t="shared" si="176"/>
        <v>19</v>
      </c>
      <c r="B223" s="9" t="s">
        <v>22</v>
      </c>
      <c r="C223" s="9">
        <v>10</v>
      </c>
      <c r="D223" s="9">
        <v>3</v>
      </c>
      <c r="E223" s="9" t="str">
        <f>IFERROR(VLOOKUP(C223,Teams!$A$2:$B$21,2,0),"")</f>
        <v>Manchester City</v>
      </c>
      <c r="F223" s="9" t="str">
        <f>IFERROR(VLOOKUP(D223,Teams!$A$2:$B$21,2,0),"")</f>
        <v>Burnley</v>
      </c>
      <c r="G223" s="9" t="str">
        <f t="shared" si="182"/>
        <v>Manchester City v Burnley</v>
      </c>
      <c r="H223" s="9"/>
      <c r="I223" s="9"/>
      <c r="J223" s="9"/>
      <c r="K223" s="9"/>
      <c r="L223" s="9">
        <v>0</v>
      </c>
      <c r="M223" s="9" t="str">
        <f>IF(L223=0,"",IF(U223="","",(HLOOKUP(L223,PointsScoring!$A$10:$D$11,2,0))))</f>
        <v/>
      </c>
      <c r="N223" s="10">
        <f>PointsScoring!$C$2</f>
        <v>42034</v>
      </c>
      <c r="O223" s="10">
        <f t="shared" si="183"/>
        <v>42034</v>
      </c>
      <c r="P223" s="10">
        <v>42035</v>
      </c>
      <c r="Q223" s="11">
        <v>0</v>
      </c>
      <c r="R223" s="12">
        <f t="shared" si="184"/>
        <v>0.58333333333333337</v>
      </c>
      <c r="S223" s="12">
        <v>0.625</v>
      </c>
      <c r="T223" s="12">
        <f t="shared" si="185"/>
        <v>0.66666666666666663</v>
      </c>
      <c r="U223" s="10" t="str">
        <f t="shared" ca="1" si="177"/>
        <v/>
      </c>
      <c r="V223" s="13" t="str">
        <f t="shared" ca="1" si="178"/>
        <v/>
      </c>
      <c r="W223" s="12" t="str">
        <f t="shared" ca="1" si="179"/>
        <v/>
      </c>
      <c r="X223" s="12"/>
      <c r="Y223" s="10"/>
      <c r="Z223" s="13"/>
      <c r="AA223" s="12"/>
      <c r="AG223" s="9"/>
      <c r="AH223" s="9"/>
      <c r="AI223" s="9" t="str">
        <f>IF(AG223="","",IF(AG223&gt;AH223,PointsScoring!$A$11,IF(AG223=AH223,PointsScoring!$B$11,IF(AG223&lt;AH223,PointsScoring!$C$12:$D$12))))</f>
        <v/>
      </c>
      <c r="AJ223" s="9" t="str">
        <f t="shared" si="180"/>
        <v/>
      </c>
      <c r="AK223" s="9" t="str">
        <f t="shared" si="181"/>
        <v/>
      </c>
      <c r="AL223" s="9" t="str">
        <f>IF(OR(Z223="",AI223=""),"",IF(AK223="Right",VLOOKUP(Z223,PointsScoring!$A$2:$G$6,4,0),((VLOOKUP(Z223,PointsScoring!$A$1:$G$6,5,0))+(VLOOKUP(Z223,PointsScoring!$A$1:$G$6,6,0)))))</f>
        <v/>
      </c>
      <c r="AN223"/>
      <c r="AO223"/>
    </row>
    <row r="224" spans="1:41" ht="27" customHeight="1" x14ac:dyDescent="0.25">
      <c r="A224" s="11">
        <f t="shared" si="176"/>
        <v>19</v>
      </c>
      <c r="B224" s="9" t="s">
        <v>23</v>
      </c>
      <c r="C224" s="9">
        <v>12</v>
      </c>
      <c r="D224" s="9">
        <v>6</v>
      </c>
      <c r="E224" s="9" t="str">
        <f>IFERROR(VLOOKUP(C224,Teams!$A$2:$B$21,2,0),"")</f>
        <v>Newcastle United</v>
      </c>
      <c r="F224" s="9" t="str">
        <f>IFERROR(VLOOKUP(D224,Teams!$A$2:$B$21,2,0),"")</f>
        <v>Everton</v>
      </c>
      <c r="G224" s="9" t="str">
        <f t="shared" si="182"/>
        <v>Newcastle United v Everton</v>
      </c>
      <c r="H224" s="9"/>
      <c r="I224" s="9"/>
      <c r="J224" s="9"/>
      <c r="K224" s="9"/>
      <c r="L224" s="9">
        <v>0</v>
      </c>
      <c r="M224" s="9" t="str">
        <f>IF(L224=0,"",IF(U224="","",(HLOOKUP(L224,PointsScoring!$A$10:$D$11,2,0))))</f>
        <v/>
      </c>
      <c r="N224" s="10">
        <f>PointsScoring!$C$2</f>
        <v>42034</v>
      </c>
      <c r="O224" s="10">
        <f t="shared" si="183"/>
        <v>42034</v>
      </c>
      <c r="P224" s="10">
        <v>42035</v>
      </c>
      <c r="Q224" s="11">
        <v>0</v>
      </c>
      <c r="R224" s="12">
        <f t="shared" si="184"/>
        <v>0.58333333333333337</v>
      </c>
      <c r="S224" s="12">
        <v>0.625</v>
      </c>
      <c r="T224" s="12">
        <f t="shared" si="185"/>
        <v>0.66666666666666663</v>
      </c>
      <c r="U224" s="10" t="str">
        <f t="shared" ca="1" si="177"/>
        <v/>
      </c>
      <c r="V224" s="13" t="str">
        <f t="shared" ca="1" si="178"/>
        <v/>
      </c>
      <c r="W224" s="12" t="str">
        <f t="shared" ca="1" si="179"/>
        <v/>
      </c>
      <c r="X224" s="12"/>
      <c r="Y224" s="10"/>
      <c r="Z224" s="13"/>
      <c r="AA224" s="12"/>
      <c r="AG224" s="9"/>
      <c r="AH224" s="9"/>
      <c r="AI224" s="9" t="str">
        <f>IF(AG224="","",IF(AG224&gt;AH224,PointsScoring!$A$11,IF(AG224=AH224,PointsScoring!$B$11,IF(AG224&lt;AH224,PointsScoring!$C$12:$D$12))))</f>
        <v/>
      </c>
      <c r="AJ224" s="9" t="str">
        <f t="shared" si="180"/>
        <v/>
      </c>
      <c r="AK224" s="9" t="str">
        <f t="shared" si="181"/>
        <v/>
      </c>
      <c r="AL224" s="9" t="str">
        <f>IF(OR(Z224="",AI224=""),"",IF(AK224="Right",VLOOKUP(Z224,PointsScoring!$A$2:$G$6,4,0),((VLOOKUP(Z224,PointsScoring!$A$1:$G$6,5,0))+(VLOOKUP(Z224,PointsScoring!$A$1:$G$6,6,0)))))</f>
        <v/>
      </c>
      <c r="AN224"/>
      <c r="AO224"/>
    </row>
    <row r="225" spans="1:41" ht="27" customHeight="1" x14ac:dyDescent="0.25">
      <c r="A225" s="11">
        <f t="shared" si="176"/>
        <v>19</v>
      </c>
      <c r="B225" s="9" t="s">
        <v>25</v>
      </c>
      <c r="C225" s="9">
        <v>13</v>
      </c>
      <c r="D225" s="9">
        <v>5</v>
      </c>
      <c r="E225" s="9" t="str">
        <f>IFERROR(VLOOKUP(C225,Teams!$A$2:$B$21,2,0),"")</f>
        <v>Queens Park Rangers</v>
      </c>
      <c r="F225" s="9" t="str">
        <f>IFERROR(VLOOKUP(D225,Teams!$A$2:$B$21,2,0),"")</f>
        <v>Crystal Palace</v>
      </c>
      <c r="G225" s="9" t="str">
        <f t="shared" si="182"/>
        <v>Queens Park Rangers v Crystal Palace</v>
      </c>
      <c r="H225" s="9"/>
      <c r="I225" s="9"/>
      <c r="J225" s="9"/>
      <c r="K225" s="9"/>
      <c r="L225" s="9">
        <v>0</v>
      </c>
      <c r="M225" s="9" t="str">
        <f>IF(L225=0,"",IF(U225="","",(HLOOKUP(L225,PointsScoring!$A$10:$D$11,2,0))))</f>
        <v/>
      </c>
      <c r="N225" s="10">
        <f>PointsScoring!$C$2</f>
        <v>42034</v>
      </c>
      <c r="O225" s="10">
        <f t="shared" si="183"/>
        <v>42034</v>
      </c>
      <c r="P225" s="10">
        <v>42035</v>
      </c>
      <c r="Q225" s="11">
        <v>0</v>
      </c>
      <c r="R225" s="12">
        <f t="shared" si="184"/>
        <v>0.58333333333333337</v>
      </c>
      <c r="S225" s="12">
        <v>0.625</v>
      </c>
      <c r="T225" s="12">
        <f t="shared" si="185"/>
        <v>0.66666666666666663</v>
      </c>
      <c r="U225" s="10" t="str">
        <f t="shared" ca="1" si="177"/>
        <v/>
      </c>
      <c r="V225" s="13" t="str">
        <f t="shared" ca="1" si="178"/>
        <v/>
      </c>
      <c r="W225" s="12" t="str">
        <f t="shared" ca="1" si="179"/>
        <v/>
      </c>
      <c r="X225" s="12"/>
      <c r="Y225" s="10"/>
      <c r="Z225" s="13"/>
      <c r="AA225" s="12"/>
      <c r="AG225" s="9"/>
      <c r="AH225" s="9"/>
      <c r="AI225" s="9" t="str">
        <f>IF(AG225="","",IF(AG225&gt;AH225,PointsScoring!$A$11,IF(AG225=AH225,PointsScoring!$B$11,IF(AG225&lt;AH225,PointsScoring!$C$12:$D$12))))</f>
        <v/>
      </c>
      <c r="AJ225" s="9" t="str">
        <f t="shared" si="180"/>
        <v/>
      </c>
      <c r="AK225" s="9" t="str">
        <f t="shared" si="181"/>
        <v/>
      </c>
      <c r="AL225" s="9" t="str">
        <f>IF(OR(Z225="",AI225=""),"",IF(AK225="Right",VLOOKUP(Z225,PointsScoring!$A$2:$G$6,4,0),((VLOOKUP(Z225,PointsScoring!$A$1:$G$6,5,0))+(VLOOKUP(Z225,PointsScoring!$A$1:$G$6,6,0)))))</f>
        <v/>
      </c>
      <c r="AN225"/>
      <c r="AO225"/>
    </row>
    <row r="226" spans="1:41" ht="27" customHeight="1" x14ac:dyDescent="0.25">
      <c r="A226" s="11">
        <f t="shared" si="176"/>
        <v>19</v>
      </c>
      <c r="B226" s="9" t="s">
        <v>26</v>
      </c>
      <c r="C226" s="9">
        <v>14</v>
      </c>
      <c r="D226" s="9">
        <v>4</v>
      </c>
      <c r="E226" s="9" t="str">
        <f>IFERROR(VLOOKUP(C226,Teams!$A$2:$B$21,2,0),"")</f>
        <v>Southampton</v>
      </c>
      <c r="F226" s="9" t="str">
        <f>IFERROR(VLOOKUP(D226,Teams!$A$2:$B$21,2,0),"")</f>
        <v>Chelsea</v>
      </c>
      <c r="G226" s="9" t="str">
        <f t="shared" si="182"/>
        <v>Southampton v Chelsea</v>
      </c>
      <c r="H226" s="9"/>
      <c r="I226" s="9"/>
      <c r="J226" s="9"/>
      <c r="K226" s="9"/>
      <c r="L226" s="9">
        <v>0</v>
      </c>
      <c r="M226" s="9" t="str">
        <f>IF(L226=0,"",IF(U226="","",(HLOOKUP(L226,PointsScoring!$A$10:$D$11,2,0))))</f>
        <v/>
      </c>
      <c r="N226" s="10">
        <f>PointsScoring!$C$2</f>
        <v>42034</v>
      </c>
      <c r="O226" s="10">
        <f t="shared" si="183"/>
        <v>42034</v>
      </c>
      <c r="P226" s="10">
        <v>42035</v>
      </c>
      <c r="Q226" s="11">
        <v>0</v>
      </c>
      <c r="R226" s="12">
        <f t="shared" si="184"/>
        <v>0.58333333333333337</v>
      </c>
      <c r="S226" s="12">
        <v>0.625</v>
      </c>
      <c r="T226" s="12">
        <f t="shared" si="185"/>
        <v>0.66666666666666663</v>
      </c>
      <c r="U226" s="10" t="str">
        <f t="shared" ca="1" si="177"/>
        <v/>
      </c>
      <c r="V226" s="13" t="str">
        <f t="shared" ca="1" si="178"/>
        <v/>
      </c>
      <c r="W226" s="12" t="str">
        <f t="shared" ca="1" si="179"/>
        <v/>
      </c>
      <c r="X226" s="12"/>
      <c r="Y226" s="10"/>
      <c r="Z226" s="13"/>
      <c r="AA226" s="12"/>
      <c r="AG226" s="9"/>
      <c r="AH226" s="9"/>
      <c r="AI226" s="9" t="str">
        <f>IF(AG226="","",IF(AG226&gt;AH226,PointsScoring!$A$11,IF(AG226=AH226,PointsScoring!$B$11,IF(AG226&lt;AH226,PointsScoring!$C$12:$D$12))))</f>
        <v/>
      </c>
      <c r="AJ226" s="9" t="str">
        <f t="shared" si="180"/>
        <v/>
      </c>
      <c r="AK226" s="9" t="str">
        <f t="shared" si="181"/>
        <v/>
      </c>
      <c r="AL226" s="9" t="str">
        <f>IF(OR(Z226="",AI226=""),"",IF(AK226="Right",VLOOKUP(Z226,PointsScoring!$A$2:$G$6,4,0),((VLOOKUP(Z226,PointsScoring!$A$1:$G$6,5,0))+(VLOOKUP(Z226,PointsScoring!$A$1:$G$6,6,0)))))</f>
        <v/>
      </c>
      <c r="AN226"/>
      <c r="AO226"/>
    </row>
    <row r="227" spans="1:41" ht="27" customHeight="1" x14ac:dyDescent="0.25">
      <c r="A227" s="11">
        <f t="shared" si="176"/>
        <v>19</v>
      </c>
      <c r="B227" s="9" t="s">
        <v>27</v>
      </c>
      <c r="C227" s="9">
        <v>15</v>
      </c>
      <c r="D227" s="9">
        <v>19</v>
      </c>
      <c r="E227" s="9" t="str">
        <f>IFERROR(VLOOKUP(C227,Teams!$A$2:$B$21,2,0),"")</f>
        <v>Stoke City</v>
      </c>
      <c r="F227" s="9" t="str">
        <f>IFERROR(VLOOKUP(D227,Teams!$A$2:$B$21,2,0),"")</f>
        <v>West Bromwich Albion</v>
      </c>
      <c r="G227" s="9" t="str">
        <f t="shared" si="182"/>
        <v>Stoke City v West Bromwich Albion</v>
      </c>
      <c r="H227" s="9"/>
      <c r="I227" s="9"/>
      <c r="J227" s="9"/>
      <c r="K227" s="9"/>
      <c r="L227" s="9">
        <v>0</v>
      </c>
      <c r="M227" s="9" t="str">
        <f>IF(L227=0,"",IF(U227="","",(HLOOKUP(L227,PointsScoring!$A$10:$D$11,2,0))))</f>
        <v/>
      </c>
      <c r="N227" s="10">
        <f>PointsScoring!$C$2</f>
        <v>42034</v>
      </c>
      <c r="O227" s="10">
        <f t="shared" si="183"/>
        <v>42034</v>
      </c>
      <c r="P227" s="10">
        <v>42035</v>
      </c>
      <c r="Q227" s="11">
        <v>0</v>
      </c>
      <c r="R227" s="12">
        <f t="shared" si="184"/>
        <v>0.58333333333333337</v>
      </c>
      <c r="S227" s="12">
        <v>0.625</v>
      </c>
      <c r="T227" s="12">
        <f>S227+(60/1440)</f>
        <v>0.66666666666666663</v>
      </c>
      <c r="U227" s="10" t="str">
        <f t="shared" ca="1" si="177"/>
        <v/>
      </c>
      <c r="V227" s="13" t="str">
        <f t="shared" ca="1" si="178"/>
        <v/>
      </c>
      <c r="W227" s="12" t="str">
        <f t="shared" ca="1" si="179"/>
        <v/>
      </c>
      <c r="X227" s="12"/>
      <c r="Y227" s="10"/>
      <c r="Z227" s="13"/>
      <c r="AA227" s="12"/>
      <c r="AG227" s="9"/>
      <c r="AH227" s="9"/>
      <c r="AI227" s="9" t="str">
        <f>IF(AG227="","",IF(AG227&gt;AH227,PointsScoring!$A$11,IF(AG227=AH227,PointsScoring!$B$11,IF(AG227&lt;AH227,PointsScoring!$C$12:$D$12))))</f>
        <v/>
      </c>
      <c r="AJ227" s="9" t="str">
        <f t="shared" si="180"/>
        <v/>
      </c>
      <c r="AK227" s="9" t="str">
        <f t="shared" si="181"/>
        <v/>
      </c>
      <c r="AL227" s="9" t="str">
        <f>IF(OR(Z227="",AI227=""),"",IF(AK227="Right",VLOOKUP(Z227,PointsScoring!$A$2:$G$6,4,0),((VLOOKUP(Z227,PointsScoring!$A$1:$G$6,5,0))+(VLOOKUP(Z227,PointsScoring!$A$1:$G$6,6,0)))))</f>
        <v/>
      </c>
      <c r="AN227"/>
      <c r="AO227"/>
    </row>
    <row r="228" spans="1:41" ht="27" customHeight="1" x14ac:dyDescent="0.25">
      <c r="A228" s="11">
        <f t="shared" si="176"/>
        <v>19</v>
      </c>
      <c r="B228" s="9" t="s">
        <v>31</v>
      </c>
      <c r="C228" s="9">
        <v>18</v>
      </c>
      <c r="D228" s="9">
        <v>11</v>
      </c>
      <c r="E228" s="9" t="str">
        <f>IFERROR(VLOOKUP(C228,Teams!$A$2:$B$21,2,0),"")</f>
        <v>Tottenham Hotspur</v>
      </c>
      <c r="F228" s="9" t="str">
        <f>IFERROR(VLOOKUP(D228,Teams!$A$2:$B$21,2,0),"")</f>
        <v>Manchester United</v>
      </c>
      <c r="G228" s="9" t="str">
        <f t="shared" si="182"/>
        <v>Tottenham Hotspur v Manchester United</v>
      </c>
      <c r="H228" s="9"/>
      <c r="I228" s="9"/>
      <c r="J228" s="9"/>
      <c r="K228" s="9"/>
      <c r="L228" s="9">
        <v>0</v>
      </c>
      <c r="M228" s="9" t="str">
        <f>IF(L228=0,"",IF(U228="","",(HLOOKUP(L228,PointsScoring!$A$10:$D$11,2,0))))</f>
        <v/>
      </c>
      <c r="N228" s="10">
        <f>PointsScoring!$C$2</f>
        <v>42034</v>
      </c>
      <c r="O228" s="10">
        <f t="shared" si="183"/>
        <v>42035</v>
      </c>
      <c r="P228" s="10">
        <v>42036</v>
      </c>
      <c r="Q228" s="11">
        <v>0</v>
      </c>
      <c r="R228" s="12">
        <f t="shared" si="184"/>
        <v>0.58333333333333337</v>
      </c>
      <c r="S228" s="12">
        <v>0.625</v>
      </c>
      <c r="T228" s="12">
        <f t="shared" si="185"/>
        <v>0.66666666666666663</v>
      </c>
      <c r="U228" s="10" t="str">
        <f t="shared" ca="1" si="177"/>
        <v/>
      </c>
      <c r="V228" s="13" t="str">
        <f t="shared" ca="1" si="178"/>
        <v/>
      </c>
      <c r="W228" s="12" t="str">
        <f t="shared" ca="1" si="179"/>
        <v/>
      </c>
      <c r="X228" s="12"/>
      <c r="Y228" s="10"/>
      <c r="Z228" s="13"/>
      <c r="AA228" s="12"/>
      <c r="AG228" s="9"/>
      <c r="AH228" s="9"/>
      <c r="AI228" s="9" t="str">
        <f>IF(AG228="","",IF(AG228&gt;AH228,PointsScoring!$A$11,IF(AG228=AH228,PointsScoring!$B$11,IF(AG228&lt;AH228,PointsScoring!$C$12:$D$12))))</f>
        <v/>
      </c>
      <c r="AJ228" s="9" t="str">
        <f t="shared" si="180"/>
        <v/>
      </c>
      <c r="AK228" s="9" t="str">
        <f t="shared" si="181"/>
        <v/>
      </c>
      <c r="AL228" s="9" t="str">
        <f>IF(OR(Z228="",AI228=""),"",IF(AK228="Right",VLOOKUP(Z228,PointsScoring!$A$2:$G$6,4,0),((VLOOKUP(Z228,PointsScoring!$A$1:$G$6,5,0))+(VLOOKUP(Z228,PointsScoring!$A$1:$G$6,6,0)))))</f>
        <v/>
      </c>
      <c r="AN228"/>
      <c r="AO228"/>
    </row>
    <row r="229" spans="1:41" ht="27" customHeight="1" x14ac:dyDescent="0.25">
      <c r="A229" s="11">
        <f t="shared" si="176"/>
        <v>19</v>
      </c>
      <c r="B229" s="9" t="s">
        <v>32</v>
      </c>
      <c r="C229" s="9">
        <v>20</v>
      </c>
      <c r="D229" s="9">
        <v>1</v>
      </c>
      <c r="E229" s="9" t="str">
        <f>IFERROR(VLOOKUP(C229,Teams!$A$2:$B$21,2,0),"")</f>
        <v>West Ham United</v>
      </c>
      <c r="F229" s="9" t="str">
        <f>IFERROR(VLOOKUP(D229,Teams!$A$2:$B$21,2,0),"")</f>
        <v>Arsenal</v>
      </c>
      <c r="G229" s="9" t="str">
        <f t="shared" si="182"/>
        <v>West Ham United v Arsenal</v>
      </c>
      <c r="H229" s="9"/>
      <c r="I229" s="9"/>
      <c r="J229" s="9"/>
      <c r="K229" s="9"/>
      <c r="L229" s="9">
        <v>0</v>
      </c>
      <c r="M229" s="9" t="str">
        <f>IF(L229=0,"",IF(U229="","",(HLOOKUP(L229,PointsScoring!$A$10:$D$11,2,0))))</f>
        <v/>
      </c>
      <c r="N229" s="10">
        <f>PointsScoring!$C$2</f>
        <v>42034</v>
      </c>
      <c r="O229" s="10">
        <f t="shared" si="183"/>
        <v>42035</v>
      </c>
      <c r="P229" s="10">
        <v>42036</v>
      </c>
      <c r="Q229" s="11">
        <v>0</v>
      </c>
      <c r="R229" s="12">
        <f t="shared" si="184"/>
        <v>0.58333333333333337</v>
      </c>
      <c r="S229" s="12">
        <v>0.625</v>
      </c>
      <c r="T229" s="12">
        <f t="shared" si="185"/>
        <v>0.66666666666666663</v>
      </c>
      <c r="U229" s="10" t="str">
        <f t="shared" ca="1" si="177"/>
        <v/>
      </c>
      <c r="V229" s="13" t="str">
        <f t="shared" ca="1" si="178"/>
        <v/>
      </c>
      <c r="W229" s="12" t="str">
        <f t="shared" ca="1" si="179"/>
        <v/>
      </c>
      <c r="X229" s="12"/>
      <c r="Y229" s="10"/>
      <c r="Z229" s="13"/>
      <c r="AA229" s="12"/>
      <c r="AG229" s="9"/>
      <c r="AH229" s="9"/>
      <c r="AI229" s="9" t="str">
        <f>IF(AG229="","",IF(AG229&gt;AH229,PointsScoring!$A$11,IF(AG229=AH229,PointsScoring!$B$11,IF(AG229&lt;AH229,PointsScoring!$C$12:$D$12))))</f>
        <v/>
      </c>
      <c r="AJ229" s="9" t="str">
        <f t="shared" si="180"/>
        <v/>
      </c>
      <c r="AK229" s="9" t="str">
        <f t="shared" si="181"/>
        <v/>
      </c>
      <c r="AL229" s="9" t="str">
        <f>IF(OR(Z229="",AI229=""),"",IF(AK229="Right",VLOOKUP(Z229,PointsScoring!$A$2:$G$6,4,0),((VLOOKUP(Z229,PointsScoring!$A$1:$G$6,5,0))+(VLOOKUP(Z229,PointsScoring!$A$1:$G$6,6,0)))))</f>
        <v/>
      </c>
      <c r="AN229"/>
      <c r="AO229"/>
    </row>
    <row r="230" spans="1:41" ht="15" customHeight="1" x14ac:dyDescent="0.25">
      <c r="A230" s="17"/>
      <c r="B230" t="s">
        <v>0</v>
      </c>
      <c r="U230"/>
      <c r="V230"/>
      <c r="Y230"/>
      <c r="Z230"/>
      <c r="AL230" s="19">
        <f>SUM(AL220:AL229)</f>
        <v>0</v>
      </c>
      <c r="AN230"/>
      <c r="AO230"/>
    </row>
    <row r="231" spans="1:41" ht="15" customHeight="1" x14ac:dyDescent="0.25">
      <c r="A231" s="17"/>
      <c r="U231"/>
      <c r="V231"/>
      <c r="Y231"/>
      <c r="Z231"/>
      <c r="AL231" s="19"/>
      <c r="AN231"/>
      <c r="AO231"/>
    </row>
    <row r="232" spans="1:41" ht="27" customHeight="1" x14ac:dyDescent="0.25">
      <c r="A232" s="31">
        <f t="shared" ref="A232:A241" si="186">A220+1</f>
        <v>20</v>
      </c>
      <c r="B232" s="29" t="s">
        <v>17</v>
      </c>
      <c r="C232" s="29">
        <v>2</v>
      </c>
      <c r="D232" s="29">
        <v>5</v>
      </c>
      <c r="E232" s="29" t="str">
        <f>IFERROR(VLOOKUP(C232,Teams!$A$2:$B$21,2,0),"")</f>
        <v>Aston Villa</v>
      </c>
      <c r="F232" s="29" t="str">
        <f>IFERROR(VLOOKUP(D232,Teams!$A$2:$B$21,2,0),"")</f>
        <v>Crystal Palace</v>
      </c>
      <c r="G232" s="29" t="str">
        <f>IF(C232="","",E232&amp;" v "&amp;F232)</f>
        <v>Aston Villa v Crystal Palace</v>
      </c>
      <c r="H232" s="29"/>
      <c r="I232" s="29"/>
      <c r="J232" s="29"/>
      <c r="K232" s="29"/>
      <c r="L232" s="29">
        <v>0</v>
      </c>
      <c r="M232" s="29" t="str">
        <f>IF(L232=0,"",IF(U232="","",(HLOOKUP(L232,PointsScoring!$A$10:$D$11,2,0))))</f>
        <v/>
      </c>
      <c r="N232" s="30">
        <f>PointsScoring!$C$2</f>
        <v>42034</v>
      </c>
      <c r="O232" s="30">
        <f>P232-1</f>
        <v>42034</v>
      </c>
      <c r="P232" s="30">
        <v>42035</v>
      </c>
      <c r="Q232" s="31">
        <v>0</v>
      </c>
      <c r="R232" s="32">
        <f>S232-(60/1440)</f>
        <v>0.58333333333333337</v>
      </c>
      <c r="S232" s="32">
        <v>0.625</v>
      </c>
      <c r="T232" s="32">
        <f>S232+(60/1440)</f>
        <v>0.66666666666666663</v>
      </c>
      <c r="U232" s="30" t="str">
        <f t="shared" ref="U232:U241" ca="1" si="187">IF(L232&gt;0,IF(P232&lt;TODAY(),"Fixture Completed",IF(L232&gt;0,TODAY(),"")),"")</f>
        <v/>
      </c>
      <c r="V232" s="48" t="str">
        <f t="shared" ref="V232:V241" ca="1" si="188">IF(U232="","",IF(W232="Fixture Completed","Fixture Completed",(IF(U232&lt;=N232,$N$1,IF(AND(U232&gt;=(N232+1),U232&lt;=O232),$O$1,IF(AND(U232=P232,W232&lt;R232),$Q$1,IF(AND(U232=P232,W232&gt;Q232,W232&lt;S232,W232&gt;R232),$R$1,IF(AND(P232=U232,W232&lt;T232,W232&gt;S232),"During Fixture","Predicitions Locked"))))))))</f>
        <v/>
      </c>
      <c r="W232" s="32" t="str">
        <f t="shared" ref="W232:W241" ca="1" si="189">IF(L232=0,"",(IF(U232="Fixture Completed","Fixture Completed",IF(U232=O232,"",(IF((IF(OR(U232="",U232&lt;P232),"",IF(P232=TODAY(),(NOW()-TODAY()),""))&gt;T232),"",IF(OR(U232="",U232&lt;P232),"",IF(P232=TODAY(),(NOW()-TODAY()),""))))))))</f>
        <v/>
      </c>
      <c r="X232" s="32"/>
      <c r="Y232" s="30"/>
      <c r="Z232" s="48"/>
      <c r="AA232" s="32"/>
      <c r="AG232" s="29"/>
      <c r="AH232" s="29"/>
      <c r="AI232" s="29" t="str">
        <f>IF(AG232="","",IF(AG232&gt;AH232,PointsScoring!$A$11,IF(AG232=AH232,PointsScoring!$B$11,IF(AG232&lt;AH232,PointsScoring!$C$12:$D$12))))</f>
        <v/>
      </c>
      <c r="AJ232" s="29" t="str">
        <f t="shared" ref="AJ232:AJ241" si="190">IFERROR((IF(AI232="HW",E232,IF(AI232="D","",IF(AI232="AW",F232,"")))),"")</f>
        <v/>
      </c>
      <c r="AK232" s="29" t="str">
        <f t="shared" ref="AK232:AK241" si="191">IF(AI232="","",(IF(X232=AI232,"Right","Wrong")))</f>
        <v/>
      </c>
      <c r="AL232" s="29" t="str">
        <f>IF(OR(Z232="",AI232=""),"",IF(AK232="Right",VLOOKUP(Z232,PointsScoring!$A$2:$G$6,4,0),((VLOOKUP(Z232,PointsScoring!$A$1:$G$6,5,0))+(VLOOKUP(Z232,PointsScoring!$A$1:$G$6,6,0)))))</f>
        <v/>
      </c>
      <c r="AN232"/>
      <c r="AO232"/>
    </row>
    <row r="233" spans="1:41" ht="27" customHeight="1" x14ac:dyDescent="0.25">
      <c r="A233" s="31">
        <f t="shared" si="186"/>
        <v>20</v>
      </c>
      <c r="B233" s="29" t="s">
        <v>19</v>
      </c>
      <c r="C233" s="29">
        <v>7</v>
      </c>
      <c r="D233" s="29">
        <v>6</v>
      </c>
      <c r="E233" s="29" t="str">
        <f>IFERROR(VLOOKUP(C233,Teams!$A$2:$B$21,2,0),"")</f>
        <v>Hull City</v>
      </c>
      <c r="F233" s="29" t="str">
        <f>IFERROR(VLOOKUP(D233,Teams!$A$2:$B$21,2,0),"")</f>
        <v>Everton</v>
      </c>
      <c r="G233" s="29" t="str">
        <f t="shared" ref="G233:G241" si="192">IF(C233="","",E233&amp;" v "&amp;F233)</f>
        <v>Hull City v Everton</v>
      </c>
      <c r="H233" s="29"/>
      <c r="I233" s="29"/>
      <c r="J233" s="29"/>
      <c r="K233" s="29"/>
      <c r="L233" s="29">
        <v>0</v>
      </c>
      <c r="M233" s="29" t="str">
        <f>IF(L233=0,"",IF(U233="","",(HLOOKUP(L233,PointsScoring!$A$10:$D$11,2,0))))</f>
        <v/>
      </c>
      <c r="N233" s="30">
        <f>PointsScoring!$C$2</f>
        <v>42034</v>
      </c>
      <c r="O233" s="30">
        <f t="shared" ref="O233:O241" si="193">P233-1</f>
        <v>42034</v>
      </c>
      <c r="P233" s="30">
        <v>42035</v>
      </c>
      <c r="Q233" s="31">
        <v>0</v>
      </c>
      <c r="R233" s="32">
        <f t="shared" ref="R233:R241" si="194">S233-(60/1440)</f>
        <v>0.58333333333333337</v>
      </c>
      <c r="S233" s="32">
        <v>0.625</v>
      </c>
      <c r="T233" s="32">
        <f t="shared" ref="T233:T241" si="195">S233+(60/1440)</f>
        <v>0.66666666666666663</v>
      </c>
      <c r="U233" s="30" t="str">
        <f t="shared" ca="1" si="187"/>
        <v/>
      </c>
      <c r="V233" s="48" t="str">
        <f t="shared" ca="1" si="188"/>
        <v/>
      </c>
      <c r="W233" s="32" t="str">
        <f t="shared" ca="1" si="189"/>
        <v/>
      </c>
      <c r="X233" s="32"/>
      <c r="Y233" s="30"/>
      <c r="Z233" s="48"/>
      <c r="AA233" s="32"/>
      <c r="AG233" s="29"/>
      <c r="AH233" s="29"/>
      <c r="AI233" s="29" t="str">
        <f>IF(AG233="","",IF(AG233&gt;AH233,PointsScoring!$A$11,IF(AG233=AH233,PointsScoring!$B$11,IF(AG233&lt;AH233,PointsScoring!$C$12:$D$12))))</f>
        <v/>
      </c>
      <c r="AJ233" s="29" t="str">
        <f t="shared" si="190"/>
        <v/>
      </c>
      <c r="AK233" s="29" t="str">
        <f t="shared" si="191"/>
        <v/>
      </c>
      <c r="AL233" s="29" t="str">
        <f>IF(OR(Z233="",AI233=""),"",IF(AK233="Right",VLOOKUP(Z233,PointsScoring!$A$2:$G$6,4,0),((VLOOKUP(Z233,PointsScoring!$A$1:$G$6,5,0))+(VLOOKUP(Z233,PointsScoring!$A$1:$G$6,6,0)))))</f>
        <v/>
      </c>
      <c r="AN233"/>
      <c r="AO233"/>
    </row>
    <row r="234" spans="1:41" ht="27" customHeight="1" x14ac:dyDescent="0.25">
      <c r="A234" s="31">
        <f t="shared" si="186"/>
        <v>20</v>
      </c>
      <c r="B234" s="29" t="s">
        <v>21</v>
      </c>
      <c r="C234" s="29">
        <v>9</v>
      </c>
      <c r="D234" s="29">
        <v>8</v>
      </c>
      <c r="E234" s="29" t="str">
        <f>IFERROR(VLOOKUP(C234,Teams!$A$2:$B$21,2,0),"")</f>
        <v>Liverpool</v>
      </c>
      <c r="F234" s="29" t="str">
        <f>IFERROR(VLOOKUP(D234,Teams!$A$2:$B$21,2,0),"")</f>
        <v>Leicester City</v>
      </c>
      <c r="G234" s="29" t="str">
        <f t="shared" si="192"/>
        <v>Liverpool v Leicester City</v>
      </c>
      <c r="H234" s="29"/>
      <c r="I234" s="29"/>
      <c r="J234" s="29"/>
      <c r="K234" s="29"/>
      <c r="L234" s="29">
        <v>0</v>
      </c>
      <c r="M234" s="29" t="str">
        <f>IF(L234=0,"",IF(U234="","",(HLOOKUP(L234,PointsScoring!$A$10:$D$11,2,0))))</f>
        <v/>
      </c>
      <c r="N234" s="30">
        <f>PointsScoring!$C$2</f>
        <v>42034</v>
      </c>
      <c r="O234" s="30">
        <f t="shared" si="193"/>
        <v>42034</v>
      </c>
      <c r="P234" s="30">
        <v>42035</v>
      </c>
      <c r="Q234" s="31">
        <v>0</v>
      </c>
      <c r="R234" s="32">
        <f t="shared" si="194"/>
        <v>0.58333333333333337</v>
      </c>
      <c r="S234" s="32">
        <v>0.625</v>
      </c>
      <c r="T234" s="32">
        <f t="shared" si="195"/>
        <v>0.66666666666666663</v>
      </c>
      <c r="U234" s="30" t="str">
        <f t="shared" ca="1" si="187"/>
        <v/>
      </c>
      <c r="V234" s="48" t="str">
        <f t="shared" ca="1" si="188"/>
        <v/>
      </c>
      <c r="W234" s="32" t="str">
        <f t="shared" ca="1" si="189"/>
        <v/>
      </c>
      <c r="X234" s="32"/>
      <c r="Y234" s="30"/>
      <c r="Z234" s="48"/>
      <c r="AA234" s="32"/>
      <c r="AG234" s="29"/>
      <c r="AH234" s="29"/>
      <c r="AI234" s="29" t="str">
        <f>IF(AG234="","",IF(AG234&gt;AH234,PointsScoring!$A$11,IF(AG234=AH234,PointsScoring!$B$11,IF(AG234&lt;AH234,PointsScoring!$C$12:$D$12))))</f>
        <v/>
      </c>
      <c r="AJ234" s="29" t="str">
        <f t="shared" si="190"/>
        <v/>
      </c>
      <c r="AK234" s="29" t="str">
        <f t="shared" si="191"/>
        <v/>
      </c>
      <c r="AL234" s="29" t="str">
        <f>IF(OR(Z234="",AI234=""),"",IF(AK234="Right",VLOOKUP(Z234,PointsScoring!$A$2:$G$6,4,0),((VLOOKUP(Z234,PointsScoring!$A$1:$G$6,5,0))+(VLOOKUP(Z234,PointsScoring!$A$1:$G$6,6,0)))))</f>
        <v/>
      </c>
      <c r="AN234"/>
      <c r="AO234"/>
    </row>
    <row r="235" spans="1:41" ht="27" customHeight="1" x14ac:dyDescent="0.25">
      <c r="A235" s="31">
        <f t="shared" si="186"/>
        <v>20</v>
      </c>
      <c r="B235" s="29" t="s">
        <v>22</v>
      </c>
      <c r="C235" s="29">
        <v>10</v>
      </c>
      <c r="D235" s="29">
        <v>16</v>
      </c>
      <c r="E235" s="29" t="str">
        <f>IFERROR(VLOOKUP(C235,Teams!$A$2:$B$21,2,0),"")</f>
        <v>Manchester City</v>
      </c>
      <c r="F235" s="29" t="str">
        <f>IFERROR(VLOOKUP(D235,Teams!$A$2:$B$21,2,0),"")</f>
        <v>Sunderland</v>
      </c>
      <c r="G235" s="29" t="str">
        <f t="shared" si="192"/>
        <v>Manchester City v Sunderland</v>
      </c>
      <c r="H235" s="29"/>
      <c r="I235" s="29"/>
      <c r="J235" s="29"/>
      <c r="K235" s="29"/>
      <c r="L235" s="29">
        <v>0</v>
      </c>
      <c r="M235" s="29" t="str">
        <f>IF(L235=0,"",IF(U235="","",(HLOOKUP(L235,PointsScoring!$A$10:$D$11,2,0))))</f>
        <v/>
      </c>
      <c r="N235" s="30">
        <f>PointsScoring!$C$2</f>
        <v>42034</v>
      </c>
      <c r="O235" s="30">
        <f t="shared" si="193"/>
        <v>42034</v>
      </c>
      <c r="P235" s="30">
        <v>42035</v>
      </c>
      <c r="Q235" s="31">
        <v>0</v>
      </c>
      <c r="R235" s="32">
        <f t="shared" si="194"/>
        <v>0.58333333333333337</v>
      </c>
      <c r="S235" s="32">
        <v>0.625</v>
      </c>
      <c r="T235" s="32">
        <f t="shared" si="195"/>
        <v>0.66666666666666663</v>
      </c>
      <c r="U235" s="30" t="str">
        <f t="shared" ca="1" si="187"/>
        <v/>
      </c>
      <c r="V235" s="48" t="str">
        <f t="shared" ca="1" si="188"/>
        <v/>
      </c>
      <c r="W235" s="32" t="str">
        <f t="shared" ca="1" si="189"/>
        <v/>
      </c>
      <c r="X235" s="32"/>
      <c r="Y235" s="30"/>
      <c r="Z235" s="48"/>
      <c r="AA235" s="32"/>
      <c r="AG235" s="29"/>
      <c r="AH235" s="29"/>
      <c r="AI235" s="29" t="str">
        <f>IF(AG235="","",IF(AG235&gt;AH235,PointsScoring!$A$11,IF(AG235=AH235,PointsScoring!$B$11,IF(AG235&lt;AH235,PointsScoring!$C$12:$D$12))))</f>
        <v/>
      </c>
      <c r="AJ235" s="29" t="str">
        <f t="shared" si="190"/>
        <v/>
      </c>
      <c r="AK235" s="29" t="str">
        <f t="shared" si="191"/>
        <v/>
      </c>
      <c r="AL235" s="29" t="str">
        <f>IF(OR(Z235="",AI235=""),"",IF(AK235="Right",VLOOKUP(Z235,PointsScoring!$A$2:$G$6,4,0),((VLOOKUP(Z235,PointsScoring!$A$1:$G$6,5,0))+(VLOOKUP(Z235,PointsScoring!$A$1:$G$6,6,0)))))</f>
        <v/>
      </c>
      <c r="AN235"/>
      <c r="AO235"/>
    </row>
    <row r="236" spans="1:41" ht="27" customHeight="1" x14ac:dyDescent="0.25">
      <c r="A236" s="31">
        <f t="shared" si="186"/>
        <v>20</v>
      </c>
      <c r="B236" s="29" t="s">
        <v>23</v>
      </c>
      <c r="C236" s="29">
        <v>12</v>
      </c>
      <c r="D236" s="29">
        <v>3</v>
      </c>
      <c r="E236" s="29" t="str">
        <f>IFERROR(VLOOKUP(C236,Teams!$A$2:$B$21,2,0),"")</f>
        <v>Newcastle United</v>
      </c>
      <c r="F236" s="29" t="str">
        <f>IFERROR(VLOOKUP(D236,Teams!$A$2:$B$21,2,0),"")</f>
        <v>Burnley</v>
      </c>
      <c r="G236" s="29" t="str">
        <f t="shared" si="192"/>
        <v>Newcastle United v Burnley</v>
      </c>
      <c r="H236" s="29"/>
      <c r="I236" s="29"/>
      <c r="J236" s="29"/>
      <c r="K236" s="29"/>
      <c r="L236" s="29">
        <v>0</v>
      </c>
      <c r="M236" s="29" t="str">
        <f>IF(L236=0,"",IF(U236="","",(HLOOKUP(L236,PointsScoring!$A$10:$D$11,2,0))))</f>
        <v/>
      </c>
      <c r="N236" s="30">
        <f>PointsScoring!$C$2</f>
        <v>42034</v>
      </c>
      <c r="O236" s="30">
        <f t="shared" si="193"/>
        <v>42034</v>
      </c>
      <c r="P236" s="30">
        <v>42035</v>
      </c>
      <c r="Q236" s="31">
        <v>0</v>
      </c>
      <c r="R236" s="32">
        <f t="shared" si="194"/>
        <v>0.58333333333333337</v>
      </c>
      <c r="S236" s="32">
        <v>0.625</v>
      </c>
      <c r="T236" s="32">
        <f t="shared" si="195"/>
        <v>0.66666666666666663</v>
      </c>
      <c r="U236" s="30" t="str">
        <f t="shared" ca="1" si="187"/>
        <v/>
      </c>
      <c r="V236" s="48" t="str">
        <f t="shared" ca="1" si="188"/>
        <v/>
      </c>
      <c r="W236" s="32" t="str">
        <f t="shared" ca="1" si="189"/>
        <v/>
      </c>
      <c r="X236" s="32"/>
      <c r="Y236" s="30"/>
      <c r="Z236" s="48"/>
      <c r="AA236" s="32"/>
      <c r="AG236" s="29"/>
      <c r="AH236" s="29"/>
      <c r="AI236" s="29" t="str">
        <f>IF(AG236="","",IF(AG236&gt;AH236,PointsScoring!$A$11,IF(AG236=AH236,PointsScoring!$B$11,IF(AG236&lt;AH236,PointsScoring!$C$12:$D$12))))</f>
        <v/>
      </c>
      <c r="AJ236" s="29" t="str">
        <f t="shared" si="190"/>
        <v/>
      </c>
      <c r="AK236" s="29" t="str">
        <f t="shared" si="191"/>
        <v/>
      </c>
      <c r="AL236" s="29" t="str">
        <f>IF(OR(Z236="",AI236=""),"",IF(AK236="Right",VLOOKUP(Z236,PointsScoring!$A$2:$G$6,4,0),((VLOOKUP(Z236,PointsScoring!$A$1:$G$6,5,0))+(VLOOKUP(Z236,PointsScoring!$A$1:$G$6,6,0)))))</f>
        <v/>
      </c>
      <c r="AN236"/>
      <c r="AO236"/>
    </row>
    <row r="237" spans="1:41" ht="27" customHeight="1" x14ac:dyDescent="0.25">
      <c r="A237" s="31">
        <f t="shared" si="186"/>
        <v>20</v>
      </c>
      <c r="B237" s="29" t="s">
        <v>25</v>
      </c>
      <c r="C237" s="29">
        <v>13</v>
      </c>
      <c r="D237" s="29">
        <v>17</v>
      </c>
      <c r="E237" s="29" t="str">
        <f>IFERROR(VLOOKUP(C237,Teams!$A$2:$B$21,2,0),"")</f>
        <v>Queens Park Rangers</v>
      </c>
      <c r="F237" s="29" t="str">
        <f>IFERROR(VLOOKUP(D237,Teams!$A$2:$B$21,2,0),"")</f>
        <v>Swansea City</v>
      </c>
      <c r="G237" s="29" t="str">
        <f t="shared" si="192"/>
        <v>Queens Park Rangers v Swansea City</v>
      </c>
      <c r="H237" s="29"/>
      <c r="I237" s="29"/>
      <c r="J237" s="29"/>
      <c r="K237" s="29"/>
      <c r="L237" s="29">
        <v>0</v>
      </c>
      <c r="M237" s="29" t="str">
        <f>IF(L237=0,"",IF(U237="","",(HLOOKUP(L237,PointsScoring!$A$10:$D$11,2,0))))</f>
        <v/>
      </c>
      <c r="N237" s="30">
        <f>PointsScoring!$C$2</f>
        <v>42034</v>
      </c>
      <c r="O237" s="30">
        <f t="shared" si="193"/>
        <v>42034</v>
      </c>
      <c r="P237" s="30">
        <v>42035</v>
      </c>
      <c r="Q237" s="31">
        <v>0</v>
      </c>
      <c r="R237" s="32">
        <f t="shared" si="194"/>
        <v>0.58333333333333337</v>
      </c>
      <c r="S237" s="32">
        <v>0.625</v>
      </c>
      <c r="T237" s="32">
        <f t="shared" si="195"/>
        <v>0.66666666666666663</v>
      </c>
      <c r="U237" s="30" t="str">
        <f t="shared" ca="1" si="187"/>
        <v/>
      </c>
      <c r="V237" s="48" t="str">
        <f t="shared" ca="1" si="188"/>
        <v/>
      </c>
      <c r="W237" s="32" t="str">
        <f t="shared" ca="1" si="189"/>
        <v/>
      </c>
      <c r="X237" s="32"/>
      <c r="Y237" s="30"/>
      <c r="Z237" s="48"/>
      <c r="AA237" s="32"/>
      <c r="AG237" s="29"/>
      <c r="AH237" s="29"/>
      <c r="AI237" s="29" t="str">
        <f>IF(AG237="","",IF(AG237&gt;AH237,PointsScoring!$A$11,IF(AG237=AH237,PointsScoring!$B$11,IF(AG237&lt;AH237,PointsScoring!$C$12:$D$12))))</f>
        <v/>
      </c>
      <c r="AJ237" s="29" t="str">
        <f t="shared" si="190"/>
        <v/>
      </c>
      <c r="AK237" s="29" t="str">
        <f t="shared" si="191"/>
        <v/>
      </c>
      <c r="AL237" s="29" t="str">
        <f>IF(OR(Z237="",AI237=""),"",IF(AK237="Right",VLOOKUP(Z237,PointsScoring!$A$2:$G$6,4,0),((VLOOKUP(Z237,PointsScoring!$A$1:$G$6,5,0))+(VLOOKUP(Z237,PointsScoring!$A$1:$G$6,6,0)))))</f>
        <v/>
      </c>
      <c r="AN237"/>
      <c r="AO237"/>
    </row>
    <row r="238" spans="1:41" ht="27" customHeight="1" x14ac:dyDescent="0.25">
      <c r="A238" s="31">
        <f t="shared" si="186"/>
        <v>20</v>
      </c>
      <c r="B238" s="29" t="s">
        <v>26</v>
      </c>
      <c r="C238" s="29">
        <v>14</v>
      </c>
      <c r="D238" s="29">
        <v>1</v>
      </c>
      <c r="E238" s="29" t="str">
        <f>IFERROR(VLOOKUP(C238,Teams!$A$2:$B$21,2,0),"")</f>
        <v>Southampton</v>
      </c>
      <c r="F238" s="29" t="str">
        <f>IFERROR(VLOOKUP(D238,Teams!$A$2:$B$21,2,0),"")</f>
        <v>Arsenal</v>
      </c>
      <c r="G238" s="29" t="str">
        <f t="shared" si="192"/>
        <v>Southampton v Arsenal</v>
      </c>
      <c r="H238" s="29"/>
      <c r="I238" s="29"/>
      <c r="J238" s="29"/>
      <c r="K238" s="29"/>
      <c r="L238" s="29">
        <v>0</v>
      </c>
      <c r="M238" s="29" t="str">
        <f>IF(L238=0,"",IF(U238="","",(HLOOKUP(L238,PointsScoring!$A$10:$D$11,2,0))))</f>
        <v/>
      </c>
      <c r="N238" s="30">
        <f>PointsScoring!$C$2</f>
        <v>42034</v>
      </c>
      <c r="O238" s="30">
        <f t="shared" si="193"/>
        <v>42034</v>
      </c>
      <c r="P238" s="30">
        <v>42035</v>
      </c>
      <c r="Q238" s="31">
        <v>0</v>
      </c>
      <c r="R238" s="32">
        <f t="shared" si="194"/>
        <v>0.58333333333333337</v>
      </c>
      <c r="S238" s="32">
        <v>0.625</v>
      </c>
      <c r="T238" s="32">
        <f t="shared" si="195"/>
        <v>0.66666666666666663</v>
      </c>
      <c r="U238" s="30" t="str">
        <f t="shared" ca="1" si="187"/>
        <v/>
      </c>
      <c r="V238" s="48" t="str">
        <f t="shared" ca="1" si="188"/>
        <v/>
      </c>
      <c r="W238" s="32" t="str">
        <f t="shared" ca="1" si="189"/>
        <v/>
      </c>
      <c r="X238" s="32"/>
      <c r="Y238" s="30"/>
      <c r="Z238" s="48"/>
      <c r="AA238" s="32"/>
      <c r="AG238" s="29"/>
      <c r="AH238" s="29"/>
      <c r="AI238" s="29" t="str">
        <f>IF(AG238="","",IF(AG238&gt;AH238,PointsScoring!$A$11,IF(AG238=AH238,PointsScoring!$B$11,IF(AG238&lt;AH238,PointsScoring!$C$12:$D$12))))</f>
        <v/>
      </c>
      <c r="AJ238" s="29" t="str">
        <f t="shared" si="190"/>
        <v/>
      </c>
      <c r="AK238" s="29" t="str">
        <f t="shared" si="191"/>
        <v/>
      </c>
      <c r="AL238" s="29" t="str">
        <f>IF(OR(Z238="",AI238=""),"",IF(AK238="Right",VLOOKUP(Z238,PointsScoring!$A$2:$G$6,4,0),((VLOOKUP(Z238,PointsScoring!$A$1:$G$6,5,0))+(VLOOKUP(Z238,PointsScoring!$A$1:$G$6,6,0)))))</f>
        <v/>
      </c>
      <c r="AN238"/>
      <c r="AO238"/>
    </row>
    <row r="239" spans="1:41" ht="27" customHeight="1" x14ac:dyDescent="0.25">
      <c r="A239" s="31">
        <f t="shared" si="186"/>
        <v>20</v>
      </c>
      <c r="B239" s="29" t="s">
        <v>27</v>
      </c>
      <c r="C239" s="29">
        <v>15</v>
      </c>
      <c r="D239" s="29">
        <v>11</v>
      </c>
      <c r="E239" s="29" t="str">
        <f>IFERROR(VLOOKUP(C239,Teams!$A$2:$B$21,2,0),"")</f>
        <v>Stoke City</v>
      </c>
      <c r="F239" s="29" t="str">
        <f>IFERROR(VLOOKUP(D239,Teams!$A$2:$B$21,2,0),"")</f>
        <v>Manchester United</v>
      </c>
      <c r="G239" s="29" t="str">
        <f t="shared" si="192"/>
        <v>Stoke City v Manchester United</v>
      </c>
      <c r="H239" s="29"/>
      <c r="I239" s="29"/>
      <c r="J239" s="29"/>
      <c r="K239" s="29"/>
      <c r="L239" s="29">
        <v>0</v>
      </c>
      <c r="M239" s="29" t="str">
        <f>IF(L239=0,"",IF(U239="","",(HLOOKUP(L239,PointsScoring!$A$10:$D$11,2,0))))</f>
        <v/>
      </c>
      <c r="N239" s="30">
        <f>PointsScoring!$C$2</f>
        <v>42034</v>
      </c>
      <c r="O239" s="30">
        <f t="shared" si="193"/>
        <v>42034</v>
      </c>
      <c r="P239" s="30">
        <v>42035</v>
      </c>
      <c r="Q239" s="31">
        <v>0</v>
      </c>
      <c r="R239" s="32">
        <f t="shared" si="194"/>
        <v>0.58333333333333337</v>
      </c>
      <c r="S239" s="32">
        <v>0.625</v>
      </c>
      <c r="T239" s="32">
        <f>S239+(60/1440)</f>
        <v>0.66666666666666663</v>
      </c>
      <c r="U239" s="30" t="str">
        <f t="shared" ca="1" si="187"/>
        <v/>
      </c>
      <c r="V239" s="48" t="str">
        <f t="shared" ca="1" si="188"/>
        <v/>
      </c>
      <c r="W239" s="32" t="str">
        <f t="shared" ca="1" si="189"/>
        <v/>
      </c>
      <c r="X239" s="32"/>
      <c r="Y239" s="30"/>
      <c r="Z239" s="48"/>
      <c r="AA239" s="32"/>
      <c r="AG239" s="29"/>
      <c r="AH239" s="29"/>
      <c r="AI239" s="29" t="str">
        <f>IF(AG239="","",IF(AG239&gt;AH239,PointsScoring!$A$11,IF(AG239=AH239,PointsScoring!$B$11,IF(AG239&lt;AH239,PointsScoring!$C$12:$D$12))))</f>
        <v/>
      </c>
      <c r="AJ239" s="29" t="str">
        <f t="shared" si="190"/>
        <v/>
      </c>
      <c r="AK239" s="29" t="str">
        <f t="shared" si="191"/>
        <v/>
      </c>
      <c r="AL239" s="29" t="str">
        <f>IF(OR(Z239="",AI239=""),"",IF(AK239="Right",VLOOKUP(Z239,PointsScoring!$A$2:$G$6,4,0),((VLOOKUP(Z239,PointsScoring!$A$1:$G$6,5,0))+(VLOOKUP(Z239,PointsScoring!$A$1:$G$6,6,0)))))</f>
        <v/>
      </c>
      <c r="AN239"/>
      <c r="AO239"/>
    </row>
    <row r="240" spans="1:41" ht="27" customHeight="1" x14ac:dyDescent="0.25">
      <c r="A240" s="31">
        <f t="shared" si="186"/>
        <v>20</v>
      </c>
      <c r="B240" s="29" t="s">
        <v>31</v>
      </c>
      <c r="C240" s="29">
        <v>18</v>
      </c>
      <c r="D240" s="29">
        <v>4</v>
      </c>
      <c r="E240" s="29" t="str">
        <f>IFERROR(VLOOKUP(C240,Teams!$A$2:$B$21,2,0),"")</f>
        <v>Tottenham Hotspur</v>
      </c>
      <c r="F240" s="29" t="str">
        <f>IFERROR(VLOOKUP(D240,Teams!$A$2:$B$21,2,0),"")</f>
        <v>Chelsea</v>
      </c>
      <c r="G240" s="29" t="str">
        <f t="shared" si="192"/>
        <v>Tottenham Hotspur v Chelsea</v>
      </c>
      <c r="H240" s="29"/>
      <c r="I240" s="29"/>
      <c r="J240" s="29"/>
      <c r="K240" s="29"/>
      <c r="L240" s="29">
        <v>0</v>
      </c>
      <c r="M240" s="29" t="str">
        <f>IF(L240=0,"",IF(U240="","",(HLOOKUP(L240,PointsScoring!$A$10:$D$11,2,0))))</f>
        <v/>
      </c>
      <c r="N240" s="30">
        <f>PointsScoring!$C$2</f>
        <v>42034</v>
      </c>
      <c r="O240" s="30">
        <f t="shared" si="193"/>
        <v>42035</v>
      </c>
      <c r="P240" s="30">
        <v>42036</v>
      </c>
      <c r="Q240" s="31">
        <v>0</v>
      </c>
      <c r="R240" s="32">
        <f t="shared" si="194"/>
        <v>0.58333333333333337</v>
      </c>
      <c r="S240" s="32">
        <v>0.625</v>
      </c>
      <c r="T240" s="32">
        <f t="shared" si="195"/>
        <v>0.66666666666666663</v>
      </c>
      <c r="U240" s="30" t="str">
        <f t="shared" ca="1" si="187"/>
        <v/>
      </c>
      <c r="V240" s="48" t="str">
        <f t="shared" ca="1" si="188"/>
        <v/>
      </c>
      <c r="W240" s="32" t="str">
        <f t="shared" ca="1" si="189"/>
        <v/>
      </c>
      <c r="X240" s="32"/>
      <c r="Y240" s="30"/>
      <c r="Z240" s="48"/>
      <c r="AA240" s="32"/>
      <c r="AG240" s="29"/>
      <c r="AH240" s="29"/>
      <c r="AI240" s="29" t="str">
        <f>IF(AG240="","",IF(AG240&gt;AH240,PointsScoring!$A$11,IF(AG240=AH240,PointsScoring!$B$11,IF(AG240&lt;AH240,PointsScoring!$C$12:$D$12))))</f>
        <v/>
      </c>
      <c r="AJ240" s="29" t="str">
        <f t="shared" si="190"/>
        <v/>
      </c>
      <c r="AK240" s="29" t="str">
        <f t="shared" si="191"/>
        <v/>
      </c>
      <c r="AL240" s="29" t="str">
        <f>IF(OR(Z240="",AI240=""),"",IF(AK240="Right",VLOOKUP(Z240,PointsScoring!$A$2:$G$6,4,0),((VLOOKUP(Z240,PointsScoring!$A$1:$G$6,5,0))+(VLOOKUP(Z240,PointsScoring!$A$1:$G$6,6,0)))))</f>
        <v/>
      </c>
      <c r="AN240"/>
      <c r="AO240"/>
    </row>
    <row r="241" spans="1:41" ht="27" customHeight="1" x14ac:dyDescent="0.25">
      <c r="A241" s="31">
        <f t="shared" si="186"/>
        <v>20</v>
      </c>
      <c r="B241" s="29" t="s">
        <v>32</v>
      </c>
      <c r="C241" s="29">
        <v>20</v>
      </c>
      <c r="D241" s="29">
        <v>19</v>
      </c>
      <c r="E241" s="29" t="str">
        <f>IFERROR(VLOOKUP(C241,Teams!$A$2:$B$21,2,0),"")</f>
        <v>West Ham United</v>
      </c>
      <c r="F241" s="29" t="str">
        <f>IFERROR(VLOOKUP(D241,Teams!$A$2:$B$21,2,0),"")</f>
        <v>West Bromwich Albion</v>
      </c>
      <c r="G241" s="29" t="str">
        <f t="shared" si="192"/>
        <v>West Ham United v West Bromwich Albion</v>
      </c>
      <c r="H241" s="29"/>
      <c r="I241" s="29"/>
      <c r="J241" s="29"/>
      <c r="K241" s="29"/>
      <c r="L241" s="29">
        <v>0</v>
      </c>
      <c r="M241" s="29" t="str">
        <f>IF(L241=0,"",IF(U241="","",(HLOOKUP(L241,PointsScoring!$A$10:$D$11,2,0))))</f>
        <v/>
      </c>
      <c r="N241" s="30">
        <f>PointsScoring!$C$2</f>
        <v>42034</v>
      </c>
      <c r="O241" s="30">
        <f t="shared" si="193"/>
        <v>42035</v>
      </c>
      <c r="P241" s="30">
        <v>42036</v>
      </c>
      <c r="Q241" s="31">
        <v>0</v>
      </c>
      <c r="R241" s="32">
        <f t="shared" si="194"/>
        <v>0.58333333333333337</v>
      </c>
      <c r="S241" s="32">
        <v>0.625</v>
      </c>
      <c r="T241" s="32">
        <f t="shared" si="195"/>
        <v>0.66666666666666663</v>
      </c>
      <c r="U241" s="30" t="str">
        <f t="shared" ca="1" si="187"/>
        <v/>
      </c>
      <c r="V241" s="48" t="str">
        <f t="shared" ca="1" si="188"/>
        <v/>
      </c>
      <c r="W241" s="32" t="str">
        <f t="shared" ca="1" si="189"/>
        <v/>
      </c>
      <c r="X241" s="32"/>
      <c r="Y241" s="30"/>
      <c r="Z241" s="48"/>
      <c r="AA241" s="32"/>
      <c r="AG241" s="29"/>
      <c r="AH241" s="29"/>
      <c r="AI241" s="29" t="str">
        <f>IF(AG241="","",IF(AG241&gt;AH241,PointsScoring!$A$11,IF(AG241=AH241,PointsScoring!$B$11,IF(AG241&lt;AH241,PointsScoring!$C$12:$D$12))))</f>
        <v/>
      </c>
      <c r="AJ241" s="29" t="str">
        <f t="shared" si="190"/>
        <v/>
      </c>
      <c r="AK241" s="29" t="str">
        <f t="shared" si="191"/>
        <v/>
      </c>
      <c r="AL241" s="29" t="str">
        <f>IF(OR(Z241="",AI241=""),"",IF(AK241="Right",VLOOKUP(Z241,PointsScoring!$A$2:$G$6,4,0),((VLOOKUP(Z241,PointsScoring!$A$1:$G$6,5,0))+(VLOOKUP(Z241,PointsScoring!$A$1:$G$6,6,0)))))</f>
        <v/>
      </c>
      <c r="AN241"/>
      <c r="AO241"/>
    </row>
    <row r="242" spans="1:41" ht="15" customHeight="1" x14ac:dyDescent="0.25">
      <c r="A242" s="17"/>
      <c r="B242" t="s">
        <v>0</v>
      </c>
      <c r="U242"/>
      <c r="V242"/>
      <c r="Y242"/>
      <c r="Z242"/>
      <c r="AL242" s="19">
        <f>SUM(AL232:AL241)</f>
        <v>0</v>
      </c>
      <c r="AN242"/>
      <c r="AO242"/>
    </row>
    <row r="243" spans="1:41" ht="15" customHeight="1" x14ac:dyDescent="0.25">
      <c r="A243" s="17"/>
      <c r="U243"/>
      <c r="V243"/>
      <c r="Y243"/>
      <c r="Z243"/>
      <c r="AL243" s="19"/>
      <c r="AN243"/>
      <c r="AO243"/>
    </row>
    <row r="244" spans="1:41" ht="27" customHeight="1" x14ac:dyDescent="0.25">
      <c r="A244" s="42">
        <f t="shared" ref="A244:A253" si="196">A232+1</f>
        <v>21</v>
      </c>
      <c r="B244" s="40" t="s">
        <v>17</v>
      </c>
      <c r="C244" s="40">
        <v>1</v>
      </c>
      <c r="D244" s="40">
        <v>15</v>
      </c>
      <c r="E244" s="40" t="str">
        <f>IFERROR(VLOOKUP(C244,Teams!$A$2:$B$21,2,0),"")</f>
        <v>Arsenal</v>
      </c>
      <c r="F244" s="40" t="str">
        <f>IFERROR(VLOOKUP(D244,Teams!$A$2:$B$21,2,0),"")</f>
        <v>Stoke City</v>
      </c>
      <c r="G244" s="40" t="str">
        <f>IF(C244="","",E244&amp;" v "&amp;F244)</f>
        <v>Arsenal v Stoke City</v>
      </c>
      <c r="H244" s="40"/>
      <c r="I244" s="40"/>
      <c r="J244" s="40"/>
      <c r="K244" s="40"/>
      <c r="L244" s="40">
        <v>0</v>
      </c>
      <c r="M244" s="40" t="str">
        <f>IF(L244=0,"",IF(U244="","",(HLOOKUP(L244,PointsScoring!$A$10:$D$11,2,0))))</f>
        <v/>
      </c>
      <c r="N244" s="41">
        <f>PointsScoring!$C$2</f>
        <v>42034</v>
      </c>
      <c r="O244" s="41">
        <f>P244-1</f>
        <v>42034</v>
      </c>
      <c r="P244" s="41">
        <v>42035</v>
      </c>
      <c r="Q244" s="42">
        <v>0</v>
      </c>
      <c r="R244" s="43">
        <f>S244-(60/1440)</f>
        <v>0.58333333333333337</v>
      </c>
      <c r="S244" s="43">
        <v>0.625</v>
      </c>
      <c r="T244" s="43">
        <f>S244+(60/1440)</f>
        <v>0.66666666666666663</v>
      </c>
      <c r="U244" s="41" t="str">
        <f t="shared" ref="U244:U253" ca="1" si="197">IF(L244&gt;0,IF(P244&lt;TODAY(),"Fixture Completed",IF(L244&gt;0,TODAY(),"")),"")</f>
        <v/>
      </c>
      <c r="V244" s="49" t="str">
        <f t="shared" ref="V244:V253" ca="1" si="198">IF(U244="","",IF(W244="Fixture Completed","Fixture Completed",(IF(U244&lt;=N244,$N$1,IF(AND(U244&gt;=(N244+1),U244&lt;=O244),$O$1,IF(AND(U244=P244,W244&lt;R244),$Q$1,IF(AND(U244=P244,W244&gt;Q244,W244&lt;S244,W244&gt;R244),$R$1,IF(AND(P244=U244,W244&lt;T244,W244&gt;S244),"During Fixture","Predicitions Locked"))))))))</f>
        <v/>
      </c>
      <c r="W244" s="43" t="str">
        <f t="shared" ref="W244:W253" ca="1" si="199">IF(L244=0,"",(IF(U244="Fixture Completed","Fixture Completed",IF(U244=O244,"",(IF((IF(OR(U244="",U244&lt;P244),"",IF(P244=TODAY(),(NOW()-TODAY()),""))&gt;T244),"",IF(OR(U244="",U244&lt;P244),"",IF(P244=TODAY(),(NOW()-TODAY()),""))))))))</f>
        <v/>
      </c>
      <c r="X244" s="43"/>
      <c r="Y244" s="41"/>
      <c r="Z244" s="49"/>
      <c r="AA244" s="43"/>
      <c r="AG244" s="40"/>
      <c r="AH244" s="40"/>
      <c r="AI244" s="40" t="str">
        <f>IF(AG244="","",IF(AG244&gt;AH244,PointsScoring!$A$11,IF(AG244=AH244,PointsScoring!$B$11,IF(AG244&lt;AH244,PointsScoring!$C$12:$D$12))))</f>
        <v/>
      </c>
      <c r="AJ244" s="40" t="str">
        <f t="shared" ref="AJ244:AJ253" si="200">IFERROR((IF(AI244="HW",E244,IF(AI244="D","",IF(AI244="AW",F244,"")))),"")</f>
        <v/>
      </c>
      <c r="AK244" s="40" t="str">
        <f t="shared" ref="AK244:AK253" si="201">IF(AI244="","",(IF(X244=AI244,"Right","Wrong")))</f>
        <v/>
      </c>
      <c r="AL244" s="40" t="str">
        <f>IF(OR(Z244="",AI244=""),"",IF(AK244="Right",VLOOKUP(Z244,PointsScoring!$A$2:$G$6,4,0),((VLOOKUP(Z244,PointsScoring!$A$1:$G$6,5,0))+(VLOOKUP(Z244,PointsScoring!$A$1:$G$6,6,0)))))</f>
        <v/>
      </c>
      <c r="AN244"/>
      <c r="AO244"/>
    </row>
    <row r="245" spans="1:41" ht="27" customHeight="1" x14ac:dyDescent="0.25">
      <c r="A245" s="42">
        <f t="shared" si="196"/>
        <v>21</v>
      </c>
      <c r="B245" s="40" t="s">
        <v>19</v>
      </c>
      <c r="C245" s="40">
        <v>3</v>
      </c>
      <c r="D245" s="40">
        <v>13</v>
      </c>
      <c r="E245" s="40" t="str">
        <f>IFERROR(VLOOKUP(C245,Teams!$A$2:$B$21,2,0),"")</f>
        <v>Burnley</v>
      </c>
      <c r="F245" s="40" t="str">
        <f>IFERROR(VLOOKUP(D245,Teams!$A$2:$B$21,2,0),"")</f>
        <v>Queens Park Rangers</v>
      </c>
      <c r="G245" s="40" t="str">
        <f t="shared" ref="G245:G253" si="202">IF(C245="","",E245&amp;" v "&amp;F245)</f>
        <v>Burnley v Queens Park Rangers</v>
      </c>
      <c r="H245" s="40"/>
      <c r="I245" s="40"/>
      <c r="J245" s="40"/>
      <c r="K245" s="40"/>
      <c r="L245" s="40">
        <v>0</v>
      </c>
      <c r="M245" s="40" t="str">
        <f>IF(L245=0,"",IF(U245="","",(HLOOKUP(L245,PointsScoring!$A$10:$D$11,2,0))))</f>
        <v/>
      </c>
      <c r="N245" s="41">
        <f>PointsScoring!$C$2</f>
        <v>42034</v>
      </c>
      <c r="O245" s="41">
        <f t="shared" ref="O245:O253" si="203">P245-1</f>
        <v>42034</v>
      </c>
      <c r="P245" s="41">
        <v>42035</v>
      </c>
      <c r="Q245" s="42">
        <v>0</v>
      </c>
      <c r="R245" s="43">
        <f t="shared" ref="R245:R253" si="204">S245-(60/1440)</f>
        <v>0.58333333333333337</v>
      </c>
      <c r="S245" s="43">
        <v>0.625</v>
      </c>
      <c r="T245" s="43">
        <f t="shared" ref="T245:T253" si="205">S245+(60/1440)</f>
        <v>0.66666666666666663</v>
      </c>
      <c r="U245" s="41" t="str">
        <f t="shared" ca="1" si="197"/>
        <v/>
      </c>
      <c r="V245" s="49" t="str">
        <f t="shared" ca="1" si="198"/>
        <v/>
      </c>
      <c r="W245" s="43" t="str">
        <f t="shared" ca="1" si="199"/>
        <v/>
      </c>
      <c r="X245" s="43"/>
      <c r="Y245" s="41"/>
      <c r="Z245" s="49"/>
      <c r="AA245" s="43"/>
      <c r="AG245" s="40"/>
      <c r="AH245" s="40"/>
      <c r="AI245" s="40" t="str">
        <f>IF(AG245="","",IF(AG245&gt;AH245,PointsScoring!$A$11,IF(AG245=AH245,PointsScoring!$B$11,IF(AG245&lt;AH245,PointsScoring!$C$12:$D$12))))</f>
        <v/>
      </c>
      <c r="AJ245" s="40" t="str">
        <f t="shared" si="200"/>
        <v/>
      </c>
      <c r="AK245" s="40" t="str">
        <f t="shared" si="201"/>
        <v/>
      </c>
      <c r="AL245" s="40" t="str">
        <f>IF(OR(Z245="",AI245=""),"",IF(AK245="Right",VLOOKUP(Z245,PointsScoring!$A$2:$G$6,4,0),((VLOOKUP(Z245,PointsScoring!$A$1:$G$6,5,0))+(VLOOKUP(Z245,PointsScoring!$A$1:$G$6,6,0)))))</f>
        <v/>
      </c>
      <c r="AN245"/>
      <c r="AO245"/>
    </row>
    <row r="246" spans="1:41" ht="27" customHeight="1" x14ac:dyDescent="0.25">
      <c r="A246" s="42">
        <f t="shared" si="196"/>
        <v>21</v>
      </c>
      <c r="B246" s="40" t="s">
        <v>21</v>
      </c>
      <c r="C246" s="40">
        <v>4</v>
      </c>
      <c r="D246" s="40">
        <v>12</v>
      </c>
      <c r="E246" s="40" t="str">
        <f>IFERROR(VLOOKUP(C246,Teams!$A$2:$B$21,2,0),"")</f>
        <v>Chelsea</v>
      </c>
      <c r="F246" s="40" t="str">
        <f>IFERROR(VLOOKUP(D246,Teams!$A$2:$B$21,2,0),"")</f>
        <v>Newcastle United</v>
      </c>
      <c r="G246" s="40" t="str">
        <f t="shared" si="202"/>
        <v>Chelsea v Newcastle United</v>
      </c>
      <c r="H246" s="40"/>
      <c r="I246" s="40"/>
      <c r="J246" s="40"/>
      <c r="K246" s="40"/>
      <c r="L246" s="40">
        <v>0</v>
      </c>
      <c r="M246" s="40" t="str">
        <f>IF(L246=0,"",IF(U246="","",(HLOOKUP(L246,PointsScoring!$A$10:$D$11,2,0))))</f>
        <v/>
      </c>
      <c r="N246" s="41">
        <f>PointsScoring!$C$2</f>
        <v>42034</v>
      </c>
      <c r="O246" s="41">
        <f t="shared" si="203"/>
        <v>42034</v>
      </c>
      <c r="P246" s="41">
        <v>42035</v>
      </c>
      <c r="Q246" s="42">
        <v>0</v>
      </c>
      <c r="R246" s="43">
        <f t="shared" si="204"/>
        <v>0.58333333333333337</v>
      </c>
      <c r="S246" s="43">
        <v>0.625</v>
      </c>
      <c r="T246" s="43">
        <f t="shared" si="205"/>
        <v>0.66666666666666663</v>
      </c>
      <c r="U246" s="41" t="str">
        <f t="shared" ca="1" si="197"/>
        <v/>
      </c>
      <c r="V246" s="49" t="str">
        <f t="shared" ca="1" si="198"/>
        <v/>
      </c>
      <c r="W246" s="43" t="str">
        <f t="shared" ca="1" si="199"/>
        <v/>
      </c>
      <c r="X246" s="43"/>
      <c r="Y246" s="41"/>
      <c r="Z246" s="49"/>
      <c r="AA246" s="43"/>
      <c r="AG246" s="40"/>
      <c r="AH246" s="40"/>
      <c r="AI246" s="40" t="str">
        <f>IF(AG246="","",IF(AG246&gt;AH246,PointsScoring!$A$11,IF(AG246=AH246,PointsScoring!$B$11,IF(AG246&lt;AH246,PointsScoring!$C$12:$D$12))))</f>
        <v/>
      </c>
      <c r="AJ246" s="40" t="str">
        <f t="shared" si="200"/>
        <v/>
      </c>
      <c r="AK246" s="40" t="str">
        <f t="shared" si="201"/>
        <v/>
      </c>
      <c r="AL246" s="40" t="str">
        <f>IF(OR(Z246="",AI246=""),"",IF(AK246="Right",VLOOKUP(Z246,PointsScoring!$A$2:$G$6,4,0),((VLOOKUP(Z246,PointsScoring!$A$1:$G$6,5,0))+(VLOOKUP(Z246,PointsScoring!$A$1:$G$6,6,0)))))</f>
        <v/>
      </c>
      <c r="AN246"/>
      <c r="AO246"/>
    </row>
    <row r="247" spans="1:41" ht="27" customHeight="1" x14ac:dyDescent="0.25">
      <c r="A247" s="42">
        <f t="shared" si="196"/>
        <v>21</v>
      </c>
      <c r="B247" s="40" t="s">
        <v>22</v>
      </c>
      <c r="C247" s="40">
        <v>5</v>
      </c>
      <c r="D247" s="40">
        <v>18</v>
      </c>
      <c r="E247" s="40" t="str">
        <f>IFERROR(VLOOKUP(C247,Teams!$A$2:$B$21,2,0),"")</f>
        <v>Crystal Palace</v>
      </c>
      <c r="F247" s="40" t="str">
        <f>IFERROR(VLOOKUP(D247,Teams!$A$2:$B$21,2,0),"")</f>
        <v>Tottenham Hotspur</v>
      </c>
      <c r="G247" s="40" t="str">
        <f t="shared" si="202"/>
        <v>Crystal Palace v Tottenham Hotspur</v>
      </c>
      <c r="H247" s="40"/>
      <c r="I247" s="40"/>
      <c r="J247" s="40"/>
      <c r="K247" s="40"/>
      <c r="L247" s="40">
        <v>0</v>
      </c>
      <c r="M247" s="40" t="str">
        <f>IF(L247=0,"",IF(U247="","",(HLOOKUP(L247,PointsScoring!$A$10:$D$11,2,0))))</f>
        <v/>
      </c>
      <c r="N247" s="41">
        <f>PointsScoring!$C$2</f>
        <v>42034</v>
      </c>
      <c r="O247" s="41">
        <f t="shared" si="203"/>
        <v>42034</v>
      </c>
      <c r="P247" s="41">
        <v>42035</v>
      </c>
      <c r="Q247" s="42">
        <v>0</v>
      </c>
      <c r="R247" s="43">
        <f t="shared" si="204"/>
        <v>0.58333333333333337</v>
      </c>
      <c r="S247" s="43">
        <v>0.625</v>
      </c>
      <c r="T247" s="43">
        <f t="shared" si="205"/>
        <v>0.66666666666666663</v>
      </c>
      <c r="U247" s="41" t="str">
        <f t="shared" ca="1" si="197"/>
        <v/>
      </c>
      <c r="V247" s="49" t="str">
        <f t="shared" ca="1" si="198"/>
        <v/>
      </c>
      <c r="W247" s="43" t="str">
        <f t="shared" ca="1" si="199"/>
        <v/>
      </c>
      <c r="X247" s="43"/>
      <c r="Y247" s="41"/>
      <c r="Z247" s="49"/>
      <c r="AA247" s="43"/>
      <c r="AG247" s="40"/>
      <c r="AH247" s="40"/>
      <c r="AI247" s="40" t="str">
        <f>IF(AG247="","",IF(AG247&gt;AH247,PointsScoring!$A$11,IF(AG247=AH247,PointsScoring!$B$11,IF(AG247&lt;AH247,PointsScoring!$C$12:$D$12))))</f>
        <v/>
      </c>
      <c r="AJ247" s="40" t="str">
        <f t="shared" si="200"/>
        <v/>
      </c>
      <c r="AK247" s="40" t="str">
        <f t="shared" si="201"/>
        <v/>
      </c>
      <c r="AL247" s="40" t="str">
        <f>IF(OR(Z247="",AI247=""),"",IF(AK247="Right",VLOOKUP(Z247,PointsScoring!$A$2:$G$6,4,0),((VLOOKUP(Z247,PointsScoring!$A$1:$G$6,5,0))+(VLOOKUP(Z247,PointsScoring!$A$1:$G$6,6,0)))))</f>
        <v/>
      </c>
      <c r="AN247"/>
      <c r="AO247"/>
    </row>
    <row r="248" spans="1:41" ht="27" customHeight="1" x14ac:dyDescent="0.25">
      <c r="A248" s="42">
        <f t="shared" si="196"/>
        <v>21</v>
      </c>
      <c r="B248" s="40" t="s">
        <v>23</v>
      </c>
      <c r="C248" s="40">
        <v>6</v>
      </c>
      <c r="D248" s="40">
        <v>10</v>
      </c>
      <c r="E248" s="40" t="str">
        <f>IFERROR(VLOOKUP(C248,Teams!$A$2:$B$21,2,0),"")</f>
        <v>Everton</v>
      </c>
      <c r="F248" s="40" t="str">
        <f>IFERROR(VLOOKUP(D248,Teams!$A$2:$B$21,2,0),"")</f>
        <v>Manchester City</v>
      </c>
      <c r="G248" s="40" t="str">
        <f t="shared" si="202"/>
        <v>Everton v Manchester City</v>
      </c>
      <c r="H248" s="40"/>
      <c r="I248" s="40"/>
      <c r="J248" s="40"/>
      <c r="K248" s="40"/>
      <c r="L248" s="40">
        <v>0</v>
      </c>
      <c r="M248" s="40" t="str">
        <f>IF(L248=0,"",IF(U248="","",(HLOOKUP(L248,PointsScoring!$A$10:$D$11,2,0))))</f>
        <v/>
      </c>
      <c r="N248" s="41">
        <f>PointsScoring!$C$2</f>
        <v>42034</v>
      </c>
      <c r="O248" s="41">
        <f t="shared" si="203"/>
        <v>42034</v>
      </c>
      <c r="P248" s="41">
        <v>42035</v>
      </c>
      <c r="Q248" s="42">
        <v>0</v>
      </c>
      <c r="R248" s="43">
        <f t="shared" si="204"/>
        <v>0.58333333333333337</v>
      </c>
      <c r="S248" s="43">
        <v>0.625</v>
      </c>
      <c r="T248" s="43">
        <f t="shared" si="205"/>
        <v>0.66666666666666663</v>
      </c>
      <c r="U248" s="41" t="str">
        <f t="shared" ca="1" si="197"/>
        <v/>
      </c>
      <c r="V248" s="49" t="str">
        <f t="shared" ca="1" si="198"/>
        <v/>
      </c>
      <c r="W248" s="43" t="str">
        <f t="shared" ca="1" si="199"/>
        <v/>
      </c>
      <c r="X248" s="43"/>
      <c r="Y248" s="41"/>
      <c r="Z248" s="49"/>
      <c r="AA248" s="43"/>
      <c r="AG248" s="40"/>
      <c r="AH248" s="40"/>
      <c r="AI248" s="40" t="str">
        <f>IF(AG248="","",IF(AG248&gt;AH248,PointsScoring!$A$11,IF(AG248=AH248,PointsScoring!$B$11,IF(AG248&lt;AH248,PointsScoring!$C$12:$D$12))))</f>
        <v/>
      </c>
      <c r="AJ248" s="40" t="str">
        <f t="shared" si="200"/>
        <v/>
      </c>
      <c r="AK248" s="40" t="str">
        <f t="shared" si="201"/>
        <v/>
      </c>
      <c r="AL248" s="40" t="str">
        <f>IF(OR(Z248="",AI248=""),"",IF(AK248="Right",VLOOKUP(Z248,PointsScoring!$A$2:$G$6,4,0),((VLOOKUP(Z248,PointsScoring!$A$1:$G$6,5,0))+(VLOOKUP(Z248,PointsScoring!$A$1:$G$6,6,0)))))</f>
        <v/>
      </c>
      <c r="AN248"/>
      <c r="AO248"/>
    </row>
    <row r="249" spans="1:41" ht="27" customHeight="1" x14ac:dyDescent="0.25">
      <c r="A249" s="42">
        <f t="shared" si="196"/>
        <v>21</v>
      </c>
      <c r="B249" s="40" t="s">
        <v>25</v>
      </c>
      <c r="C249" s="40">
        <v>8</v>
      </c>
      <c r="D249" s="40">
        <v>2</v>
      </c>
      <c r="E249" s="40" t="str">
        <f>IFERROR(VLOOKUP(C249,Teams!$A$2:$B$21,2,0),"")</f>
        <v>Leicester City</v>
      </c>
      <c r="F249" s="40" t="str">
        <f>IFERROR(VLOOKUP(D249,Teams!$A$2:$B$21,2,0),"")</f>
        <v>Aston Villa</v>
      </c>
      <c r="G249" s="40" t="str">
        <f t="shared" si="202"/>
        <v>Leicester City v Aston Villa</v>
      </c>
      <c r="H249" s="40"/>
      <c r="I249" s="40"/>
      <c r="J249" s="40"/>
      <c r="K249" s="40"/>
      <c r="L249" s="40">
        <v>0</v>
      </c>
      <c r="M249" s="40" t="str">
        <f>IF(L249=0,"",IF(U249="","",(HLOOKUP(L249,PointsScoring!$A$10:$D$11,2,0))))</f>
        <v/>
      </c>
      <c r="N249" s="41">
        <f>PointsScoring!$C$2</f>
        <v>42034</v>
      </c>
      <c r="O249" s="41">
        <f t="shared" si="203"/>
        <v>42034</v>
      </c>
      <c r="P249" s="41">
        <v>42035</v>
      </c>
      <c r="Q249" s="42">
        <v>0</v>
      </c>
      <c r="R249" s="43">
        <f t="shared" si="204"/>
        <v>0.58333333333333337</v>
      </c>
      <c r="S249" s="43">
        <v>0.625</v>
      </c>
      <c r="T249" s="43">
        <f t="shared" si="205"/>
        <v>0.66666666666666663</v>
      </c>
      <c r="U249" s="41" t="str">
        <f t="shared" ca="1" si="197"/>
        <v/>
      </c>
      <c r="V249" s="49" t="str">
        <f t="shared" ca="1" si="198"/>
        <v/>
      </c>
      <c r="W249" s="43" t="str">
        <f t="shared" ca="1" si="199"/>
        <v/>
      </c>
      <c r="X249" s="43"/>
      <c r="Y249" s="41"/>
      <c r="Z249" s="49"/>
      <c r="AA249" s="43"/>
      <c r="AG249" s="40"/>
      <c r="AH249" s="40"/>
      <c r="AI249" s="40" t="str">
        <f>IF(AG249="","",IF(AG249&gt;AH249,PointsScoring!$A$11,IF(AG249=AH249,PointsScoring!$B$11,IF(AG249&lt;AH249,PointsScoring!$C$12:$D$12))))</f>
        <v/>
      </c>
      <c r="AJ249" s="40" t="str">
        <f t="shared" si="200"/>
        <v/>
      </c>
      <c r="AK249" s="40" t="str">
        <f t="shared" si="201"/>
        <v/>
      </c>
      <c r="AL249" s="40" t="str">
        <f>IF(OR(Z249="",AI249=""),"",IF(AK249="Right",VLOOKUP(Z249,PointsScoring!$A$2:$G$6,4,0),((VLOOKUP(Z249,PointsScoring!$A$1:$G$6,5,0))+(VLOOKUP(Z249,PointsScoring!$A$1:$G$6,6,0)))))</f>
        <v/>
      </c>
      <c r="AN249"/>
      <c r="AO249"/>
    </row>
    <row r="250" spans="1:41" ht="27" customHeight="1" x14ac:dyDescent="0.25">
      <c r="A250" s="42">
        <f t="shared" si="196"/>
        <v>21</v>
      </c>
      <c r="B250" s="40" t="s">
        <v>26</v>
      </c>
      <c r="C250" s="40">
        <v>11</v>
      </c>
      <c r="D250" s="40">
        <v>14</v>
      </c>
      <c r="E250" s="40" t="str">
        <f>IFERROR(VLOOKUP(C250,Teams!$A$2:$B$21,2,0),"")</f>
        <v>Manchester United</v>
      </c>
      <c r="F250" s="40" t="str">
        <f>IFERROR(VLOOKUP(D250,Teams!$A$2:$B$21,2,0),"")</f>
        <v>Southampton</v>
      </c>
      <c r="G250" s="40" t="str">
        <f t="shared" si="202"/>
        <v>Manchester United v Southampton</v>
      </c>
      <c r="H250" s="40"/>
      <c r="I250" s="40"/>
      <c r="J250" s="40"/>
      <c r="K250" s="40"/>
      <c r="L250" s="40">
        <v>0</v>
      </c>
      <c r="M250" s="40" t="str">
        <f>IF(L250=0,"",IF(U250="","",(HLOOKUP(L250,PointsScoring!$A$10:$D$11,2,0))))</f>
        <v/>
      </c>
      <c r="N250" s="41">
        <f>PointsScoring!$C$2</f>
        <v>42034</v>
      </c>
      <c r="O250" s="41">
        <f t="shared" si="203"/>
        <v>42034</v>
      </c>
      <c r="P250" s="41">
        <v>42035</v>
      </c>
      <c r="Q250" s="42">
        <v>0</v>
      </c>
      <c r="R250" s="43">
        <f t="shared" si="204"/>
        <v>0.58333333333333337</v>
      </c>
      <c r="S250" s="43">
        <v>0.625</v>
      </c>
      <c r="T250" s="43">
        <f t="shared" si="205"/>
        <v>0.66666666666666663</v>
      </c>
      <c r="U250" s="41" t="str">
        <f t="shared" ca="1" si="197"/>
        <v/>
      </c>
      <c r="V250" s="49" t="str">
        <f t="shared" ca="1" si="198"/>
        <v/>
      </c>
      <c r="W250" s="43" t="str">
        <f t="shared" ca="1" si="199"/>
        <v/>
      </c>
      <c r="X250" s="43"/>
      <c r="Y250" s="41"/>
      <c r="Z250" s="49"/>
      <c r="AA250" s="43"/>
      <c r="AG250" s="40"/>
      <c r="AH250" s="40"/>
      <c r="AI250" s="40" t="str">
        <f>IF(AG250="","",IF(AG250&gt;AH250,PointsScoring!$A$11,IF(AG250=AH250,PointsScoring!$B$11,IF(AG250&lt;AH250,PointsScoring!$C$12:$D$12))))</f>
        <v/>
      </c>
      <c r="AJ250" s="40" t="str">
        <f t="shared" si="200"/>
        <v/>
      </c>
      <c r="AK250" s="40" t="str">
        <f t="shared" si="201"/>
        <v/>
      </c>
      <c r="AL250" s="40" t="str">
        <f>IF(OR(Z250="",AI250=""),"",IF(AK250="Right",VLOOKUP(Z250,PointsScoring!$A$2:$G$6,4,0),((VLOOKUP(Z250,PointsScoring!$A$1:$G$6,5,0))+(VLOOKUP(Z250,PointsScoring!$A$1:$G$6,6,0)))))</f>
        <v/>
      </c>
      <c r="AN250"/>
      <c r="AO250"/>
    </row>
    <row r="251" spans="1:41" ht="27" customHeight="1" x14ac:dyDescent="0.25">
      <c r="A251" s="42">
        <f t="shared" si="196"/>
        <v>21</v>
      </c>
      <c r="B251" s="40" t="s">
        <v>27</v>
      </c>
      <c r="C251" s="40">
        <v>16</v>
      </c>
      <c r="D251" s="40">
        <v>9</v>
      </c>
      <c r="E251" s="40" t="str">
        <f>IFERROR(VLOOKUP(C251,Teams!$A$2:$B$21,2,0),"")</f>
        <v>Sunderland</v>
      </c>
      <c r="F251" s="40" t="str">
        <f>IFERROR(VLOOKUP(D251,Teams!$A$2:$B$21,2,0),"")</f>
        <v>Liverpool</v>
      </c>
      <c r="G251" s="40" t="str">
        <f t="shared" si="202"/>
        <v>Sunderland v Liverpool</v>
      </c>
      <c r="H251" s="40"/>
      <c r="I251" s="40"/>
      <c r="J251" s="40"/>
      <c r="K251" s="40"/>
      <c r="L251" s="40">
        <v>0</v>
      </c>
      <c r="M251" s="40" t="str">
        <f>IF(L251=0,"",IF(U251="","",(HLOOKUP(L251,PointsScoring!$A$10:$D$11,2,0))))</f>
        <v/>
      </c>
      <c r="N251" s="41">
        <f>PointsScoring!$C$2</f>
        <v>42034</v>
      </c>
      <c r="O251" s="41">
        <f t="shared" si="203"/>
        <v>42034</v>
      </c>
      <c r="P251" s="41">
        <v>42035</v>
      </c>
      <c r="Q251" s="42">
        <v>0</v>
      </c>
      <c r="R251" s="43">
        <f t="shared" si="204"/>
        <v>0.58333333333333337</v>
      </c>
      <c r="S251" s="43">
        <v>0.625</v>
      </c>
      <c r="T251" s="43">
        <f>S251+(60/1440)</f>
        <v>0.66666666666666663</v>
      </c>
      <c r="U251" s="41" t="str">
        <f t="shared" ca="1" si="197"/>
        <v/>
      </c>
      <c r="V251" s="49" t="str">
        <f t="shared" ca="1" si="198"/>
        <v/>
      </c>
      <c r="W251" s="43" t="str">
        <f t="shared" ca="1" si="199"/>
        <v/>
      </c>
      <c r="X251" s="43"/>
      <c r="Y251" s="41"/>
      <c r="Z251" s="49"/>
      <c r="AA251" s="43"/>
      <c r="AG251" s="40"/>
      <c r="AH251" s="40"/>
      <c r="AI251" s="40" t="str">
        <f>IF(AG251="","",IF(AG251&gt;AH251,PointsScoring!$A$11,IF(AG251=AH251,PointsScoring!$B$11,IF(AG251&lt;AH251,PointsScoring!$C$12:$D$12))))</f>
        <v/>
      </c>
      <c r="AJ251" s="40" t="str">
        <f t="shared" si="200"/>
        <v/>
      </c>
      <c r="AK251" s="40" t="str">
        <f t="shared" si="201"/>
        <v/>
      </c>
      <c r="AL251" s="40" t="str">
        <f>IF(OR(Z251="",AI251=""),"",IF(AK251="Right",VLOOKUP(Z251,PointsScoring!$A$2:$G$6,4,0),((VLOOKUP(Z251,PointsScoring!$A$1:$G$6,5,0))+(VLOOKUP(Z251,PointsScoring!$A$1:$G$6,6,0)))))</f>
        <v/>
      </c>
      <c r="AN251"/>
      <c r="AO251"/>
    </row>
    <row r="252" spans="1:41" ht="27" customHeight="1" x14ac:dyDescent="0.25">
      <c r="A252" s="42">
        <f t="shared" si="196"/>
        <v>21</v>
      </c>
      <c r="B252" s="40" t="s">
        <v>31</v>
      </c>
      <c r="C252" s="40">
        <v>17</v>
      </c>
      <c r="D252" s="40">
        <v>20</v>
      </c>
      <c r="E252" s="40" t="str">
        <f>IFERROR(VLOOKUP(C252,Teams!$A$2:$B$21,2,0),"")</f>
        <v>Swansea City</v>
      </c>
      <c r="F252" s="40" t="str">
        <f>IFERROR(VLOOKUP(D252,Teams!$A$2:$B$21,2,0),"")</f>
        <v>West Ham United</v>
      </c>
      <c r="G252" s="40" t="str">
        <f t="shared" si="202"/>
        <v>Swansea City v West Ham United</v>
      </c>
      <c r="H252" s="40"/>
      <c r="I252" s="40"/>
      <c r="J252" s="40"/>
      <c r="K252" s="40"/>
      <c r="L252" s="40">
        <v>0</v>
      </c>
      <c r="M252" s="40" t="str">
        <f>IF(L252=0,"",IF(U252="","",(HLOOKUP(L252,PointsScoring!$A$10:$D$11,2,0))))</f>
        <v/>
      </c>
      <c r="N252" s="41">
        <f>PointsScoring!$C$2</f>
        <v>42034</v>
      </c>
      <c r="O252" s="41">
        <f t="shared" si="203"/>
        <v>42035</v>
      </c>
      <c r="P252" s="41">
        <v>42036</v>
      </c>
      <c r="Q252" s="42">
        <v>0</v>
      </c>
      <c r="R252" s="43">
        <f t="shared" si="204"/>
        <v>0.58333333333333337</v>
      </c>
      <c r="S252" s="43">
        <v>0.625</v>
      </c>
      <c r="T252" s="43">
        <f t="shared" si="205"/>
        <v>0.66666666666666663</v>
      </c>
      <c r="U252" s="41" t="str">
        <f t="shared" ca="1" si="197"/>
        <v/>
      </c>
      <c r="V252" s="49" t="str">
        <f t="shared" ca="1" si="198"/>
        <v/>
      </c>
      <c r="W252" s="43" t="str">
        <f t="shared" ca="1" si="199"/>
        <v/>
      </c>
      <c r="X252" s="43"/>
      <c r="Y252" s="41"/>
      <c r="Z252" s="49"/>
      <c r="AA252" s="43"/>
      <c r="AG252" s="40"/>
      <c r="AH252" s="40"/>
      <c r="AI252" s="40" t="str">
        <f>IF(AG252="","",IF(AG252&gt;AH252,PointsScoring!$A$11,IF(AG252=AH252,PointsScoring!$B$11,IF(AG252&lt;AH252,PointsScoring!$C$12:$D$12))))</f>
        <v/>
      </c>
      <c r="AJ252" s="40" t="str">
        <f t="shared" si="200"/>
        <v/>
      </c>
      <c r="AK252" s="40" t="str">
        <f t="shared" si="201"/>
        <v/>
      </c>
      <c r="AL252" s="40" t="str">
        <f>IF(OR(Z252="",AI252=""),"",IF(AK252="Right",VLOOKUP(Z252,PointsScoring!$A$2:$G$6,4,0),((VLOOKUP(Z252,PointsScoring!$A$1:$G$6,5,0))+(VLOOKUP(Z252,PointsScoring!$A$1:$G$6,6,0)))))</f>
        <v/>
      </c>
      <c r="AN252"/>
      <c r="AO252"/>
    </row>
    <row r="253" spans="1:41" ht="27" customHeight="1" x14ac:dyDescent="0.25">
      <c r="A253" s="42">
        <f t="shared" si="196"/>
        <v>21</v>
      </c>
      <c r="B253" s="40" t="s">
        <v>32</v>
      </c>
      <c r="C253" s="40">
        <v>19</v>
      </c>
      <c r="D253" s="40">
        <v>7</v>
      </c>
      <c r="E253" s="40" t="str">
        <f>IFERROR(VLOOKUP(C253,Teams!$A$2:$B$21,2,0),"")</f>
        <v>West Bromwich Albion</v>
      </c>
      <c r="F253" s="40" t="str">
        <f>IFERROR(VLOOKUP(D253,Teams!$A$2:$B$21,2,0),"")</f>
        <v>Hull City</v>
      </c>
      <c r="G253" s="40" t="str">
        <f t="shared" si="202"/>
        <v>West Bromwich Albion v Hull City</v>
      </c>
      <c r="H253" s="40"/>
      <c r="I253" s="40"/>
      <c r="J253" s="40"/>
      <c r="K253" s="40"/>
      <c r="L253" s="40">
        <v>0</v>
      </c>
      <c r="M253" s="40" t="str">
        <f>IF(L253=0,"",IF(U253="","",(HLOOKUP(L253,PointsScoring!$A$10:$D$11,2,0))))</f>
        <v/>
      </c>
      <c r="N253" s="41">
        <f>PointsScoring!$C$2</f>
        <v>42034</v>
      </c>
      <c r="O253" s="41">
        <f t="shared" si="203"/>
        <v>42035</v>
      </c>
      <c r="P253" s="41">
        <v>42036</v>
      </c>
      <c r="Q253" s="42">
        <v>0</v>
      </c>
      <c r="R253" s="43">
        <f t="shared" si="204"/>
        <v>0.58333333333333337</v>
      </c>
      <c r="S253" s="43">
        <v>0.625</v>
      </c>
      <c r="T253" s="43">
        <f t="shared" si="205"/>
        <v>0.66666666666666663</v>
      </c>
      <c r="U253" s="41" t="str">
        <f t="shared" ca="1" si="197"/>
        <v/>
      </c>
      <c r="V253" s="49" t="str">
        <f t="shared" ca="1" si="198"/>
        <v/>
      </c>
      <c r="W253" s="43" t="str">
        <f t="shared" ca="1" si="199"/>
        <v/>
      </c>
      <c r="X253" s="43"/>
      <c r="Y253" s="41"/>
      <c r="Z253" s="49"/>
      <c r="AA253" s="43"/>
      <c r="AG253" s="40"/>
      <c r="AH253" s="40"/>
      <c r="AI253" s="40" t="str">
        <f>IF(AG253="","",IF(AG253&gt;AH253,PointsScoring!$A$11,IF(AG253=AH253,PointsScoring!$B$11,IF(AG253&lt;AH253,PointsScoring!$C$12:$D$12))))</f>
        <v/>
      </c>
      <c r="AJ253" s="40" t="str">
        <f t="shared" si="200"/>
        <v/>
      </c>
      <c r="AK253" s="40" t="str">
        <f t="shared" si="201"/>
        <v/>
      </c>
      <c r="AL253" s="40" t="str">
        <f>IF(OR(Z253="",AI253=""),"",IF(AK253="Right",VLOOKUP(Z253,PointsScoring!$A$2:$G$6,4,0),((VLOOKUP(Z253,PointsScoring!$A$1:$G$6,5,0))+(VLOOKUP(Z253,PointsScoring!$A$1:$G$6,6,0)))))</f>
        <v/>
      </c>
      <c r="AN253"/>
      <c r="AO253"/>
    </row>
    <row r="254" spans="1:41" ht="15" customHeight="1" x14ac:dyDescent="0.25">
      <c r="A254" s="17"/>
      <c r="B254" t="s">
        <v>0</v>
      </c>
      <c r="U254"/>
      <c r="V254"/>
      <c r="Y254"/>
      <c r="Z254"/>
      <c r="AL254" s="19">
        <f>SUM(AL244:AL253)</f>
        <v>0</v>
      </c>
      <c r="AN254"/>
      <c r="AO254"/>
    </row>
    <row r="255" spans="1:41" ht="15" customHeight="1" x14ac:dyDescent="0.25">
      <c r="A255" s="17"/>
      <c r="U255"/>
      <c r="V255"/>
      <c r="Y255"/>
      <c r="Z255"/>
      <c r="AL255" s="19"/>
      <c r="AN255"/>
      <c r="AO255"/>
    </row>
    <row r="256" spans="1:41" ht="27" customHeight="1" x14ac:dyDescent="0.25">
      <c r="A256" s="36">
        <f t="shared" ref="A256:A265" si="206">A244+1</f>
        <v>22</v>
      </c>
      <c r="B256" s="34" t="s">
        <v>17</v>
      </c>
      <c r="C256" s="34">
        <v>2</v>
      </c>
      <c r="D256" s="34">
        <v>9</v>
      </c>
      <c r="E256" s="34" t="str">
        <f>IFERROR(VLOOKUP(C256,Teams!$A$2:$B$21,2,0),"")</f>
        <v>Aston Villa</v>
      </c>
      <c r="F256" s="34" t="str">
        <f>IFERROR(VLOOKUP(D256,Teams!$A$2:$B$21,2,0),"")</f>
        <v>Liverpool</v>
      </c>
      <c r="G256" s="34" t="str">
        <f>IF(C256="","",E256&amp;" v "&amp;F256)</f>
        <v>Aston Villa v Liverpool</v>
      </c>
      <c r="H256" s="34"/>
      <c r="I256" s="34"/>
      <c r="J256" s="34"/>
      <c r="K256" s="34"/>
      <c r="L256" s="34">
        <v>0</v>
      </c>
      <c r="M256" s="34" t="str">
        <f>IF(L256=0,"",IF(U256="","",(HLOOKUP(L256,PointsScoring!$A$10:$D$11,2,0))))</f>
        <v/>
      </c>
      <c r="N256" s="35">
        <f>PointsScoring!$C$2</f>
        <v>42034</v>
      </c>
      <c r="O256" s="35">
        <f>P256-1</f>
        <v>42034</v>
      </c>
      <c r="P256" s="35">
        <v>42035</v>
      </c>
      <c r="Q256" s="36">
        <v>0</v>
      </c>
      <c r="R256" s="37">
        <f>S256-(60/1440)</f>
        <v>0.58333333333333337</v>
      </c>
      <c r="S256" s="37">
        <v>0.625</v>
      </c>
      <c r="T256" s="37">
        <f>S256+(60/1440)</f>
        <v>0.66666666666666663</v>
      </c>
      <c r="U256" s="35" t="str">
        <f t="shared" ref="U256:U265" ca="1" si="207">IF(L256&gt;0,IF(P256&lt;TODAY(),"Fixture Completed",IF(L256&gt;0,TODAY(),"")),"")</f>
        <v/>
      </c>
      <c r="V256" s="47" t="str">
        <f t="shared" ref="V256:V265" ca="1" si="208">IF(U256="","",IF(W256="Fixture Completed","Fixture Completed",(IF(U256&lt;=N256,$N$1,IF(AND(U256&gt;=(N256+1),U256&lt;=O256),$O$1,IF(AND(U256=P256,W256&lt;R256),$Q$1,IF(AND(U256=P256,W256&gt;Q256,W256&lt;S256,W256&gt;R256),$R$1,IF(AND(P256=U256,W256&lt;T256,W256&gt;S256),"During Fixture","Predicitions Locked"))))))))</f>
        <v/>
      </c>
      <c r="W256" s="37" t="str">
        <f t="shared" ref="W256:W265" ca="1" si="209">IF(L256=0,"",(IF(U256="Fixture Completed","Fixture Completed",IF(U256=O256,"",(IF((IF(OR(U256="",U256&lt;P256),"",IF(P256=TODAY(),(NOW()-TODAY()),""))&gt;T256),"",IF(OR(U256="",U256&lt;P256),"",IF(P256=TODAY(),(NOW()-TODAY()),""))))))))</f>
        <v/>
      </c>
      <c r="X256" s="37"/>
      <c r="Y256" s="35"/>
      <c r="Z256" s="47"/>
      <c r="AA256" s="37"/>
      <c r="AG256" s="34"/>
      <c r="AH256" s="34"/>
      <c r="AI256" s="34" t="str">
        <f>IF(AG256="","",IF(AG256&gt;AH256,PointsScoring!$A$11,IF(AG256=AH256,PointsScoring!$B$11,IF(AG256&lt;AH256,PointsScoring!$C$12:$D$12))))</f>
        <v/>
      </c>
      <c r="AJ256" s="34" t="str">
        <f t="shared" ref="AJ256:AJ265" si="210">IFERROR((IF(AI256="HW",E256,IF(AI256="D","",IF(AI256="AW",F256,"")))),"")</f>
        <v/>
      </c>
      <c r="AK256" s="34" t="str">
        <f t="shared" ref="AK256:AK265" si="211">IF(AI256="","",(IF(X256=AI256,"Right","Wrong")))</f>
        <v/>
      </c>
      <c r="AL256" s="34" t="str">
        <f>IF(OR(Z256="",AI256=""),"",IF(AK256="Right",VLOOKUP(Z256,PointsScoring!$A$2:$G$6,4,0),((VLOOKUP(Z256,PointsScoring!$A$1:$G$6,5,0))+(VLOOKUP(Z256,PointsScoring!$A$1:$G$6,6,0)))))</f>
        <v/>
      </c>
      <c r="AN256"/>
      <c r="AO256"/>
    </row>
    <row r="257" spans="1:41" ht="27" customHeight="1" x14ac:dyDescent="0.25">
      <c r="A257" s="36">
        <f t="shared" si="206"/>
        <v>22</v>
      </c>
      <c r="B257" s="34" t="s">
        <v>19</v>
      </c>
      <c r="C257" s="34">
        <v>3</v>
      </c>
      <c r="D257" s="34">
        <v>5</v>
      </c>
      <c r="E257" s="34" t="str">
        <f>IFERROR(VLOOKUP(C257,Teams!$A$2:$B$21,2,0),"")</f>
        <v>Burnley</v>
      </c>
      <c r="F257" s="34" t="str">
        <f>IFERROR(VLOOKUP(D257,Teams!$A$2:$B$21,2,0),"")</f>
        <v>Crystal Palace</v>
      </c>
      <c r="G257" s="34" t="str">
        <f t="shared" ref="G257:G265" si="212">IF(C257="","",E257&amp;" v "&amp;F257)</f>
        <v>Burnley v Crystal Palace</v>
      </c>
      <c r="H257" s="34"/>
      <c r="I257" s="34"/>
      <c r="J257" s="34"/>
      <c r="K257" s="34"/>
      <c r="L257" s="34">
        <v>0</v>
      </c>
      <c r="M257" s="34" t="str">
        <f>IF(L257=0,"",IF(U257="","",(HLOOKUP(L257,PointsScoring!$A$10:$D$11,2,0))))</f>
        <v/>
      </c>
      <c r="N257" s="35">
        <f>PointsScoring!$C$2</f>
        <v>42034</v>
      </c>
      <c r="O257" s="35">
        <f t="shared" ref="O257:O265" si="213">P257-1</f>
        <v>42034</v>
      </c>
      <c r="P257" s="35">
        <v>42035</v>
      </c>
      <c r="Q257" s="36">
        <v>0</v>
      </c>
      <c r="R257" s="37">
        <f t="shared" ref="R257:R265" si="214">S257-(60/1440)</f>
        <v>0.58333333333333337</v>
      </c>
      <c r="S257" s="37">
        <v>0.625</v>
      </c>
      <c r="T257" s="37">
        <f t="shared" ref="T257:T265" si="215">S257+(60/1440)</f>
        <v>0.66666666666666663</v>
      </c>
      <c r="U257" s="35" t="str">
        <f t="shared" ca="1" si="207"/>
        <v/>
      </c>
      <c r="V257" s="47" t="str">
        <f t="shared" ca="1" si="208"/>
        <v/>
      </c>
      <c r="W257" s="37" t="str">
        <f t="shared" ca="1" si="209"/>
        <v/>
      </c>
      <c r="X257" s="37"/>
      <c r="Y257" s="35"/>
      <c r="Z257" s="47"/>
      <c r="AA257" s="37"/>
      <c r="AG257" s="34"/>
      <c r="AH257" s="34"/>
      <c r="AI257" s="34" t="str">
        <f>IF(AG257="","",IF(AG257&gt;AH257,PointsScoring!$A$11,IF(AG257=AH257,PointsScoring!$B$11,IF(AG257&lt;AH257,PointsScoring!$C$12:$D$12))))</f>
        <v/>
      </c>
      <c r="AJ257" s="34" t="str">
        <f t="shared" si="210"/>
        <v/>
      </c>
      <c r="AK257" s="34" t="str">
        <f t="shared" si="211"/>
        <v/>
      </c>
      <c r="AL257" s="34" t="str">
        <f>IF(OR(Z257="",AI257=""),"",IF(AK257="Right",VLOOKUP(Z257,PointsScoring!$A$2:$G$6,4,0),((VLOOKUP(Z257,PointsScoring!$A$1:$G$6,5,0))+(VLOOKUP(Z257,PointsScoring!$A$1:$G$6,6,0)))))</f>
        <v/>
      </c>
      <c r="AN257"/>
      <c r="AO257"/>
    </row>
    <row r="258" spans="1:41" ht="27" customHeight="1" x14ac:dyDescent="0.25">
      <c r="A258" s="36">
        <f t="shared" si="206"/>
        <v>22</v>
      </c>
      <c r="B258" s="34" t="s">
        <v>21</v>
      </c>
      <c r="C258" s="34">
        <v>6</v>
      </c>
      <c r="D258" s="34">
        <v>19</v>
      </c>
      <c r="E258" s="34" t="str">
        <f>IFERROR(VLOOKUP(C258,Teams!$A$2:$B$21,2,0),"")</f>
        <v>Everton</v>
      </c>
      <c r="F258" s="34" t="str">
        <f>IFERROR(VLOOKUP(D258,Teams!$A$2:$B$21,2,0),"")</f>
        <v>West Bromwich Albion</v>
      </c>
      <c r="G258" s="34" t="str">
        <f t="shared" si="212"/>
        <v>Everton v West Bromwich Albion</v>
      </c>
      <c r="H258" s="34"/>
      <c r="I258" s="34"/>
      <c r="J258" s="34"/>
      <c r="K258" s="34"/>
      <c r="L258" s="34">
        <v>0</v>
      </c>
      <c r="M258" s="34" t="str">
        <f>IF(L258=0,"",IF(U258="","",(HLOOKUP(L258,PointsScoring!$A$10:$D$11,2,0))))</f>
        <v/>
      </c>
      <c r="N258" s="35">
        <f>PointsScoring!$C$2</f>
        <v>42034</v>
      </c>
      <c r="O258" s="35">
        <f t="shared" si="213"/>
        <v>42034</v>
      </c>
      <c r="P258" s="35">
        <v>42035</v>
      </c>
      <c r="Q258" s="36">
        <v>0</v>
      </c>
      <c r="R258" s="37">
        <f t="shared" si="214"/>
        <v>0.58333333333333337</v>
      </c>
      <c r="S258" s="37">
        <v>0.625</v>
      </c>
      <c r="T258" s="37">
        <f t="shared" si="215"/>
        <v>0.66666666666666663</v>
      </c>
      <c r="U258" s="35" t="str">
        <f t="shared" ca="1" si="207"/>
        <v/>
      </c>
      <c r="V258" s="47" t="str">
        <f t="shared" ca="1" si="208"/>
        <v/>
      </c>
      <c r="W258" s="37" t="str">
        <f t="shared" ca="1" si="209"/>
        <v/>
      </c>
      <c r="X258" s="37"/>
      <c r="Y258" s="35"/>
      <c r="Z258" s="47"/>
      <c r="AA258" s="37"/>
      <c r="AG258" s="34"/>
      <c r="AH258" s="34"/>
      <c r="AI258" s="34" t="str">
        <f>IF(AG258="","",IF(AG258&gt;AH258,PointsScoring!$A$11,IF(AG258=AH258,PointsScoring!$B$11,IF(AG258&lt;AH258,PointsScoring!$C$12:$D$12))))</f>
        <v/>
      </c>
      <c r="AJ258" s="34" t="str">
        <f t="shared" si="210"/>
        <v/>
      </c>
      <c r="AK258" s="34" t="str">
        <f t="shared" si="211"/>
        <v/>
      </c>
      <c r="AL258" s="34" t="str">
        <f>IF(OR(Z258="",AI258=""),"",IF(AK258="Right",VLOOKUP(Z258,PointsScoring!$A$2:$G$6,4,0),((VLOOKUP(Z258,PointsScoring!$A$1:$G$6,5,0))+(VLOOKUP(Z258,PointsScoring!$A$1:$G$6,6,0)))))</f>
        <v/>
      </c>
      <c r="AN258"/>
      <c r="AO258"/>
    </row>
    <row r="259" spans="1:41" ht="27" customHeight="1" x14ac:dyDescent="0.25">
      <c r="A259" s="36">
        <f t="shared" si="206"/>
        <v>22</v>
      </c>
      <c r="B259" s="34" t="s">
        <v>22</v>
      </c>
      <c r="C259" s="34">
        <v>8</v>
      </c>
      <c r="D259" s="34">
        <v>15</v>
      </c>
      <c r="E259" s="34" t="str">
        <f>IFERROR(VLOOKUP(C259,Teams!$A$2:$B$21,2,0),"")</f>
        <v>Leicester City</v>
      </c>
      <c r="F259" s="34" t="str">
        <f>IFERROR(VLOOKUP(D259,Teams!$A$2:$B$21,2,0),"")</f>
        <v>Stoke City</v>
      </c>
      <c r="G259" s="34" t="str">
        <f t="shared" si="212"/>
        <v>Leicester City v Stoke City</v>
      </c>
      <c r="H259" s="34"/>
      <c r="I259" s="34"/>
      <c r="J259" s="34"/>
      <c r="K259" s="34"/>
      <c r="L259" s="34">
        <v>0</v>
      </c>
      <c r="M259" s="34" t="str">
        <f>IF(L259=0,"",IF(U259="","",(HLOOKUP(L259,PointsScoring!$A$10:$D$11,2,0))))</f>
        <v/>
      </c>
      <c r="N259" s="35">
        <f>PointsScoring!$C$2</f>
        <v>42034</v>
      </c>
      <c r="O259" s="35">
        <f t="shared" si="213"/>
        <v>42034</v>
      </c>
      <c r="P259" s="35">
        <v>42035</v>
      </c>
      <c r="Q259" s="36">
        <v>0</v>
      </c>
      <c r="R259" s="37">
        <f t="shared" si="214"/>
        <v>0.58333333333333337</v>
      </c>
      <c r="S259" s="37">
        <v>0.625</v>
      </c>
      <c r="T259" s="37">
        <f t="shared" si="215"/>
        <v>0.66666666666666663</v>
      </c>
      <c r="U259" s="35" t="str">
        <f t="shared" ca="1" si="207"/>
        <v/>
      </c>
      <c r="V259" s="47" t="str">
        <f t="shared" ca="1" si="208"/>
        <v/>
      </c>
      <c r="W259" s="37" t="str">
        <f t="shared" ca="1" si="209"/>
        <v/>
      </c>
      <c r="X259" s="37"/>
      <c r="Y259" s="35"/>
      <c r="Z259" s="47"/>
      <c r="AA259" s="37"/>
      <c r="AG259" s="34"/>
      <c r="AH259" s="34"/>
      <c r="AI259" s="34" t="str">
        <f>IF(AG259="","",IF(AG259&gt;AH259,PointsScoring!$A$11,IF(AG259=AH259,PointsScoring!$B$11,IF(AG259&lt;AH259,PointsScoring!$C$12:$D$12))))</f>
        <v/>
      </c>
      <c r="AJ259" s="34" t="str">
        <f t="shared" si="210"/>
        <v/>
      </c>
      <c r="AK259" s="34" t="str">
        <f t="shared" si="211"/>
        <v/>
      </c>
      <c r="AL259" s="34" t="str">
        <f>IF(OR(Z259="",AI259=""),"",IF(AK259="Right",VLOOKUP(Z259,PointsScoring!$A$2:$G$6,4,0),((VLOOKUP(Z259,PointsScoring!$A$1:$G$6,5,0))+(VLOOKUP(Z259,PointsScoring!$A$1:$G$6,6,0)))))</f>
        <v/>
      </c>
      <c r="AN259"/>
      <c r="AO259"/>
    </row>
    <row r="260" spans="1:41" ht="27" customHeight="1" x14ac:dyDescent="0.25">
      <c r="A260" s="36">
        <f t="shared" si="206"/>
        <v>22</v>
      </c>
      <c r="B260" s="34" t="s">
        <v>23</v>
      </c>
      <c r="C260" s="34">
        <v>10</v>
      </c>
      <c r="D260" s="34">
        <v>1</v>
      </c>
      <c r="E260" s="34" t="str">
        <f>IFERROR(VLOOKUP(C260,Teams!$A$2:$B$21,2,0),"")</f>
        <v>Manchester City</v>
      </c>
      <c r="F260" s="34" t="str">
        <f>IFERROR(VLOOKUP(D260,Teams!$A$2:$B$21,2,0),"")</f>
        <v>Arsenal</v>
      </c>
      <c r="G260" s="34" t="str">
        <f t="shared" si="212"/>
        <v>Manchester City v Arsenal</v>
      </c>
      <c r="H260" s="34"/>
      <c r="I260" s="34"/>
      <c r="J260" s="34"/>
      <c r="K260" s="34"/>
      <c r="L260" s="34">
        <v>0</v>
      </c>
      <c r="M260" s="34" t="str">
        <f>IF(L260=0,"",IF(U260="","",(HLOOKUP(L260,PointsScoring!$A$10:$D$11,2,0))))</f>
        <v/>
      </c>
      <c r="N260" s="35">
        <f>PointsScoring!$C$2</f>
        <v>42034</v>
      </c>
      <c r="O260" s="35">
        <f t="shared" si="213"/>
        <v>42034</v>
      </c>
      <c r="P260" s="35">
        <v>42035</v>
      </c>
      <c r="Q260" s="36">
        <v>0</v>
      </c>
      <c r="R260" s="37">
        <f t="shared" si="214"/>
        <v>0.58333333333333337</v>
      </c>
      <c r="S260" s="37">
        <v>0.625</v>
      </c>
      <c r="T260" s="37">
        <f t="shared" si="215"/>
        <v>0.66666666666666663</v>
      </c>
      <c r="U260" s="35" t="str">
        <f t="shared" ca="1" si="207"/>
        <v/>
      </c>
      <c r="V260" s="47" t="str">
        <f t="shared" ca="1" si="208"/>
        <v/>
      </c>
      <c r="W260" s="37" t="str">
        <f t="shared" ca="1" si="209"/>
        <v/>
      </c>
      <c r="X260" s="37"/>
      <c r="Y260" s="35"/>
      <c r="Z260" s="47"/>
      <c r="AA260" s="37"/>
      <c r="AG260" s="34"/>
      <c r="AH260" s="34"/>
      <c r="AI260" s="34" t="str">
        <f>IF(AG260="","",IF(AG260&gt;AH260,PointsScoring!$A$11,IF(AG260=AH260,PointsScoring!$B$11,IF(AG260&lt;AH260,PointsScoring!$C$12:$D$12))))</f>
        <v/>
      </c>
      <c r="AJ260" s="34" t="str">
        <f t="shared" si="210"/>
        <v/>
      </c>
      <c r="AK260" s="34" t="str">
        <f t="shared" si="211"/>
        <v/>
      </c>
      <c r="AL260" s="34" t="str">
        <f>IF(OR(Z260="",AI260=""),"",IF(AK260="Right",VLOOKUP(Z260,PointsScoring!$A$2:$G$6,4,0),((VLOOKUP(Z260,PointsScoring!$A$1:$G$6,5,0))+(VLOOKUP(Z260,PointsScoring!$A$1:$G$6,6,0)))))</f>
        <v/>
      </c>
      <c r="AN260"/>
      <c r="AO260"/>
    </row>
    <row r="261" spans="1:41" ht="27" customHeight="1" x14ac:dyDescent="0.25">
      <c r="A261" s="36">
        <f t="shared" si="206"/>
        <v>22</v>
      </c>
      <c r="B261" s="34" t="s">
        <v>25</v>
      </c>
      <c r="C261" s="34">
        <v>12</v>
      </c>
      <c r="D261" s="34">
        <v>14</v>
      </c>
      <c r="E261" s="34" t="str">
        <f>IFERROR(VLOOKUP(C261,Teams!$A$2:$B$21,2,0),"")</f>
        <v>Newcastle United</v>
      </c>
      <c r="F261" s="34" t="str">
        <f>IFERROR(VLOOKUP(D261,Teams!$A$2:$B$21,2,0),"")</f>
        <v>Southampton</v>
      </c>
      <c r="G261" s="34" t="str">
        <f t="shared" si="212"/>
        <v>Newcastle United v Southampton</v>
      </c>
      <c r="H261" s="34"/>
      <c r="I261" s="34"/>
      <c r="J261" s="34"/>
      <c r="K261" s="34"/>
      <c r="L261" s="34">
        <v>0</v>
      </c>
      <c r="M261" s="34" t="str">
        <f>IF(L261=0,"",IF(U261="","",(HLOOKUP(L261,PointsScoring!$A$10:$D$11,2,0))))</f>
        <v/>
      </c>
      <c r="N261" s="35">
        <f>PointsScoring!$C$2</f>
        <v>42034</v>
      </c>
      <c r="O261" s="35">
        <f t="shared" si="213"/>
        <v>42034</v>
      </c>
      <c r="P261" s="35">
        <v>42035</v>
      </c>
      <c r="Q261" s="36">
        <v>0</v>
      </c>
      <c r="R261" s="37">
        <f t="shared" si="214"/>
        <v>0.58333333333333337</v>
      </c>
      <c r="S261" s="37">
        <v>0.625</v>
      </c>
      <c r="T261" s="37">
        <f t="shared" si="215"/>
        <v>0.66666666666666663</v>
      </c>
      <c r="U261" s="35" t="str">
        <f t="shared" ca="1" si="207"/>
        <v/>
      </c>
      <c r="V261" s="47" t="str">
        <f t="shared" ca="1" si="208"/>
        <v/>
      </c>
      <c r="W261" s="37" t="str">
        <f t="shared" ca="1" si="209"/>
        <v/>
      </c>
      <c r="X261" s="37"/>
      <c r="Y261" s="35"/>
      <c r="Z261" s="47"/>
      <c r="AA261" s="37"/>
      <c r="AG261" s="34"/>
      <c r="AH261" s="34"/>
      <c r="AI261" s="34" t="str">
        <f>IF(AG261="","",IF(AG261&gt;AH261,PointsScoring!$A$11,IF(AG261=AH261,PointsScoring!$B$11,IF(AG261&lt;AH261,PointsScoring!$C$12:$D$12))))</f>
        <v/>
      </c>
      <c r="AJ261" s="34" t="str">
        <f t="shared" si="210"/>
        <v/>
      </c>
      <c r="AK261" s="34" t="str">
        <f t="shared" si="211"/>
        <v/>
      </c>
      <c r="AL261" s="34" t="str">
        <f>IF(OR(Z261="",AI261=""),"",IF(AK261="Right",VLOOKUP(Z261,PointsScoring!$A$2:$G$6,4,0),((VLOOKUP(Z261,PointsScoring!$A$1:$G$6,5,0))+(VLOOKUP(Z261,PointsScoring!$A$1:$G$6,6,0)))))</f>
        <v/>
      </c>
      <c r="AN261"/>
      <c r="AO261"/>
    </row>
    <row r="262" spans="1:41" ht="27" customHeight="1" x14ac:dyDescent="0.25">
      <c r="A262" s="36">
        <f t="shared" si="206"/>
        <v>22</v>
      </c>
      <c r="B262" s="34" t="s">
        <v>26</v>
      </c>
      <c r="C262" s="34">
        <v>13</v>
      </c>
      <c r="D262" s="34">
        <v>11</v>
      </c>
      <c r="E262" s="34" t="str">
        <f>IFERROR(VLOOKUP(C262,Teams!$A$2:$B$21,2,0),"")</f>
        <v>Queens Park Rangers</v>
      </c>
      <c r="F262" s="34" t="str">
        <f>IFERROR(VLOOKUP(D262,Teams!$A$2:$B$21,2,0),"")</f>
        <v>Manchester United</v>
      </c>
      <c r="G262" s="34" t="str">
        <f t="shared" si="212"/>
        <v>Queens Park Rangers v Manchester United</v>
      </c>
      <c r="H262" s="34"/>
      <c r="I262" s="34"/>
      <c r="J262" s="34"/>
      <c r="K262" s="34"/>
      <c r="L262" s="34">
        <v>0</v>
      </c>
      <c r="M262" s="34" t="str">
        <f>IF(L262=0,"",IF(U262="","",(HLOOKUP(L262,PointsScoring!$A$10:$D$11,2,0))))</f>
        <v/>
      </c>
      <c r="N262" s="35">
        <f>PointsScoring!$C$2</f>
        <v>42034</v>
      </c>
      <c r="O262" s="35">
        <f t="shared" si="213"/>
        <v>42034</v>
      </c>
      <c r="P262" s="35">
        <v>42035</v>
      </c>
      <c r="Q262" s="36">
        <v>0</v>
      </c>
      <c r="R262" s="37">
        <f t="shared" si="214"/>
        <v>0.58333333333333337</v>
      </c>
      <c r="S262" s="37">
        <v>0.625</v>
      </c>
      <c r="T262" s="37">
        <f t="shared" si="215"/>
        <v>0.66666666666666663</v>
      </c>
      <c r="U262" s="35" t="str">
        <f t="shared" ca="1" si="207"/>
        <v/>
      </c>
      <c r="V262" s="47" t="str">
        <f t="shared" ca="1" si="208"/>
        <v/>
      </c>
      <c r="W262" s="37" t="str">
        <f t="shared" ca="1" si="209"/>
        <v/>
      </c>
      <c r="X262" s="37"/>
      <c r="Y262" s="35"/>
      <c r="Z262" s="47"/>
      <c r="AA262" s="37"/>
      <c r="AG262" s="34"/>
      <c r="AH262" s="34"/>
      <c r="AI262" s="34" t="str">
        <f>IF(AG262="","",IF(AG262&gt;AH262,PointsScoring!$A$11,IF(AG262=AH262,PointsScoring!$B$11,IF(AG262&lt;AH262,PointsScoring!$C$12:$D$12))))</f>
        <v/>
      </c>
      <c r="AJ262" s="34" t="str">
        <f t="shared" si="210"/>
        <v/>
      </c>
      <c r="AK262" s="34" t="str">
        <f t="shared" si="211"/>
        <v/>
      </c>
      <c r="AL262" s="34" t="str">
        <f>IF(OR(Z262="",AI262=""),"",IF(AK262="Right",VLOOKUP(Z262,PointsScoring!$A$2:$G$6,4,0),((VLOOKUP(Z262,PointsScoring!$A$1:$G$6,5,0))+(VLOOKUP(Z262,PointsScoring!$A$1:$G$6,6,0)))))</f>
        <v/>
      </c>
      <c r="AN262"/>
      <c r="AO262"/>
    </row>
    <row r="263" spans="1:41" ht="27" customHeight="1" x14ac:dyDescent="0.25">
      <c r="A263" s="36">
        <f t="shared" si="206"/>
        <v>22</v>
      </c>
      <c r="B263" s="34" t="s">
        <v>27</v>
      </c>
      <c r="C263" s="34">
        <v>17</v>
      </c>
      <c r="D263" s="34">
        <v>4</v>
      </c>
      <c r="E263" s="34" t="str">
        <f>IFERROR(VLOOKUP(C263,Teams!$A$2:$B$21,2,0),"")</f>
        <v>Swansea City</v>
      </c>
      <c r="F263" s="34" t="str">
        <f>IFERROR(VLOOKUP(D263,Teams!$A$2:$B$21,2,0),"")</f>
        <v>Chelsea</v>
      </c>
      <c r="G263" s="34" t="str">
        <f t="shared" si="212"/>
        <v>Swansea City v Chelsea</v>
      </c>
      <c r="H263" s="34"/>
      <c r="I263" s="34"/>
      <c r="J263" s="34"/>
      <c r="K263" s="34"/>
      <c r="L263" s="34">
        <v>0</v>
      </c>
      <c r="M263" s="34" t="str">
        <f>IF(L263=0,"",IF(U263="","",(HLOOKUP(L263,PointsScoring!$A$10:$D$11,2,0))))</f>
        <v/>
      </c>
      <c r="N263" s="35">
        <f>PointsScoring!$C$2</f>
        <v>42034</v>
      </c>
      <c r="O263" s="35">
        <f t="shared" si="213"/>
        <v>42034</v>
      </c>
      <c r="P263" s="35">
        <v>42035</v>
      </c>
      <c r="Q263" s="36">
        <v>0</v>
      </c>
      <c r="R263" s="37">
        <f t="shared" si="214"/>
        <v>0.58333333333333337</v>
      </c>
      <c r="S263" s="37">
        <v>0.625</v>
      </c>
      <c r="T263" s="37">
        <f>S263+(60/1440)</f>
        <v>0.66666666666666663</v>
      </c>
      <c r="U263" s="35" t="str">
        <f t="shared" ca="1" si="207"/>
        <v/>
      </c>
      <c r="V263" s="47" t="str">
        <f t="shared" ca="1" si="208"/>
        <v/>
      </c>
      <c r="W263" s="37" t="str">
        <f t="shared" ca="1" si="209"/>
        <v/>
      </c>
      <c r="X263" s="37"/>
      <c r="Y263" s="35"/>
      <c r="Z263" s="47"/>
      <c r="AA263" s="37"/>
      <c r="AG263" s="34"/>
      <c r="AH263" s="34"/>
      <c r="AI263" s="34" t="str">
        <f>IF(AG263="","",IF(AG263&gt;AH263,PointsScoring!$A$11,IF(AG263=AH263,PointsScoring!$B$11,IF(AG263&lt;AH263,PointsScoring!$C$12:$D$12))))</f>
        <v/>
      </c>
      <c r="AJ263" s="34" t="str">
        <f t="shared" si="210"/>
        <v/>
      </c>
      <c r="AK263" s="34" t="str">
        <f t="shared" si="211"/>
        <v/>
      </c>
      <c r="AL263" s="34" t="str">
        <f>IF(OR(Z263="",AI263=""),"",IF(AK263="Right",VLOOKUP(Z263,PointsScoring!$A$2:$G$6,4,0),((VLOOKUP(Z263,PointsScoring!$A$1:$G$6,5,0))+(VLOOKUP(Z263,PointsScoring!$A$1:$G$6,6,0)))))</f>
        <v/>
      </c>
      <c r="AN263"/>
      <c r="AO263"/>
    </row>
    <row r="264" spans="1:41" ht="27" customHeight="1" x14ac:dyDescent="0.25">
      <c r="A264" s="36">
        <f t="shared" si="206"/>
        <v>22</v>
      </c>
      <c r="B264" s="34" t="s">
        <v>31</v>
      </c>
      <c r="C264" s="34">
        <v>18</v>
      </c>
      <c r="D264" s="34">
        <v>16</v>
      </c>
      <c r="E264" s="34" t="str">
        <f>IFERROR(VLOOKUP(C264,Teams!$A$2:$B$21,2,0),"")</f>
        <v>Tottenham Hotspur</v>
      </c>
      <c r="F264" s="34" t="str">
        <f>IFERROR(VLOOKUP(D264,Teams!$A$2:$B$21,2,0),"")</f>
        <v>Sunderland</v>
      </c>
      <c r="G264" s="34" t="str">
        <f t="shared" si="212"/>
        <v>Tottenham Hotspur v Sunderland</v>
      </c>
      <c r="H264" s="34"/>
      <c r="I264" s="34"/>
      <c r="J264" s="34"/>
      <c r="K264" s="34"/>
      <c r="L264" s="34">
        <v>0</v>
      </c>
      <c r="M264" s="34" t="str">
        <f>IF(L264=0,"",IF(U264="","",(HLOOKUP(L264,PointsScoring!$A$10:$D$11,2,0))))</f>
        <v/>
      </c>
      <c r="N264" s="35">
        <f>PointsScoring!$C$2</f>
        <v>42034</v>
      </c>
      <c r="O264" s="35">
        <f t="shared" si="213"/>
        <v>42035</v>
      </c>
      <c r="P264" s="35">
        <v>42036</v>
      </c>
      <c r="Q264" s="36">
        <v>0</v>
      </c>
      <c r="R264" s="37">
        <f t="shared" si="214"/>
        <v>0.58333333333333337</v>
      </c>
      <c r="S264" s="37">
        <v>0.625</v>
      </c>
      <c r="T264" s="37">
        <f t="shared" si="215"/>
        <v>0.66666666666666663</v>
      </c>
      <c r="U264" s="35" t="str">
        <f t="shared" ca="1" si="207"/>
        <v/>
      </c>
      <c r="V264" s="47" t="str">
        <f t="shared" ca="1" si="208"/>
        <v/>
      </c>
      <c r="W264" s="37" t="str">
        <f t="shared" ca="1" si="209"/>
        <v/>
      </c>
      <c r="X264" s="37"/>
      <c r="Y264" s="35"/>
      <c r="Z264" s="47"/>
      <c r="AA264" s="37"/>
      <c r="AG264" s="34"/>
      <c r="AH264" s="34"/>
      <c r="AI264" s="34" t="str">
        <f>IF(AG264="","",IF(AG264&gt;AH264,PointsScoring!$A$11,IF(AG264=AH264,PointsScoring!$B$11,IF(AG264&lt;AH264,PointsScoring!$C$12:$D$12))))</f>
        <v/>
      </c>
      <c r="AJ264" s="34" t="str">
        <f t="shared" si="210"/>
        <v/>
      </c>
      <c r="AK264" s="34" t="str">
        <f t="shared" si="211"/>
        <v/>
      </c>
      <c r="AL264" s="34" t="str">
        <f>IF(OR(Z264="",AI264=""),"",IF(AK264="Right",VLOOKUP(Z264,PointsScoring!$A$2:$G$6,4,0),((VLOOKUP(Z264,PointsScoring!$A$1:$G$6,5,0))+(VLOOKUP(Z264,PointsScoring!$A$1:$G$6,6,0)))))</f>
        <v/>
      </c>
      <c r="AN264"/>
      <c r="AO264"/>
    </row>
    <row r="265" spans="1:41" ht="27" customHeight="1" x14ac:dyDescent="0.25">
      <c r="A265" s="36">
        <f t="shared" si="206"/>
        <v>22</v>
      </c>
      <c r="B265" s="34" t="s">
        <v>32</v>
      </c>
      <c r="C265" s="34">
        <v>20</v>
      </c>
      <c r="D265" s="34">
        <v>7</v>
      </c>
      <c r="E265" s="34" t="str">
        <f>IFERROR(VLOOKUP(C265,Teams!$A$2:$B$21,2,0),"")</f>
        <v>West Ham United</v>
      </c>
      <c r="F265" s="34" t="str">
        <f>IFERROR(VLOOKUP(D265,Teams!$A$2:$B$21,2,0),"")</f>
        <v>Hull City</v>
      </c>
      <c r="G265" s="34" t="str">
        <f t="shared" si="212"/>
        <v>West Ham United v Hull City</v>
      </c>
      <c r="H265" s="34"/>
      <c r="I265" s="34"/>
      <c r="J265" s="34"/>
      <c r="K265" s="34"/>
      <c r="L265" s="34">
        <v>0</v>
      </c>
      <c r="M265" s="34" t="str">
        <f>IF(L265=0,"",IF(U265="","",(HLOOKUP(L265,PointsScoring!$A$10:$D$11,2,0))))</f>
        <v/>
      </c>
      <c r="N265" s="35">
        <f>PointsScoring!$C$2</f>
        <v>42034</v>
      </c>
      <c r="O265" s="35">
        <f t="shared" si="213"/>
        <v>42035</v>
      </c>
      <c r="P265" s="35">
        <v>42036</v>
      </c>
      <c r="Q265" s="36">
        <v>0</v>
      </c>
      <c r="R265" s="37">
        <f t="shared" si="214"/>
        <v>0.58333333333333337</v>
      </c>
      <c r="S265" s="37">
        <v>0.625</v>
      </c>
      <c r="T265" s="37">
        <f t="shared" si="215"/>
        <v>0.66666666666666663</v>
      </c>
      <c r="U265" s="35" t="str">
        <f t="shared" ca="1" si="207"/>
        <v/>
      </c>
      <c r="V265" s="47" t="str">
        <f t="shared" ca="1" si="208"/>
        <v/>
      </c>
      <c r="W265" s="37" t="str">
        <f t="shared" ca="1" si="209"/>
        <v/>
      </c>
      <c r="X265" s="37"/>
      <c r="Y265" s="35"/>
      <c r="Z265" s="47"/>
      <c r="AA265" s="37"/>
      <c r="AG265" s="34"/>
      <c r="AH265" s="34"/>
      <c r="AI265" s="34" t="str">
        <f>IF(AG265="","",IF(AG265&gt;AH265,PointsScoring!$A$11,IF(AG265=AH265,PointsScoring!$B$11,IF(AG265&lt;AH265,PointsScoring!$C$12:$D$12))))</f>
        <v/>
      </c>
      <c r="AJ265" s="34" t="str">
        <f t="shared" si="210"/>
        <v/>
      </c>
      <c r="AK265" s="34" t="str">
        <f t="shared" si="211"/>
        <v/>
      </c>
      <c r="AL265" s="34" t="str">
        <f>IF(OR(Z265="",AI265=""),"",IF(AK265="Right",VLOOKUP(Z265,PointsScoring!$A$2:$G$6,4,0),((VLOOKUP(Z265,PointsScoring!$A$1:$G$6,5,0))+(VLOOKUP(Z265,PointsScoring!$A$1:$G$6,6,0)))))</f>
        <v/>
      </c>
      <c r="AN265"/>
      <c r="AO265"/>
    </row>
    <row r="266" spans="1:41" ht="15" customHeight="1" x14ac:dyDescent="0.25">
      <c r="A266" s="17"/>
      <c r="B266" t="s">
        <v>0</v>
      </c>
      <c r="U266"/>
      <c r="V266"/>
      <c r="Y266"/>
      <c r="Z266"/>
      <c r="AL266" s="19">
        <f>SUM(AL256:AL265)</f>
        <v>0</v>
      </c>
      <c r="AN266"/>
      <c r="AO266"/>
    </row>
    <row r="267" spans="1:41" ht="15" customHeight="1" x14ac:dyDescent="0.25">
      <c r="A267" s="17"/>
      <c r="U267"/>
      <c r="V267"/>
      <c r="Y267"/>
      <c r="Z267"/>
      <c r="AL267" s="19"/>
      <c r="AN267"/>
      <c r="AO267"/>
    </row>
    <row r="268" spans="1:41" ht="27" customHeight="1" x14ac:dyDescent="0.25">
      <c r="A268" s="17">
        <f t="shared" ref="A268:A277" si="216">A256+1</f>
        <v>23</v>
      </c>
      <c r="B268" s="9" t="s">
        <v>17</v>
      </c>
      <c r="C268" s="9">
        <v>7</v>
      </c>
      <c r="D268" s="9">
        <v>12</v>
      </c>
      <c r="E268" s="9" t="str">
        <f>IFERROR(VLOOKUP(C268,Teams!$A$2:$B$21,2,0),"")</f>
        <v>Hull City</v>
      </c>
      <c r="F268" s="9" t="str">
        <f>IFERROR(VLOOKUP(D268,Teams!$A$2:$B$21,2,0),"")</f>
        <v>Newcastle United</v>
      </c>
      <c r="G268" s="9" t="str">
        <f>IF(C268="","",E268&amp;" v "&amp;F268)</f>
        <v>Hull City v Newcastle United</v>
      </c>
      <c r="H268" s="9"/>
      <c r="I268" s="9"/>
      <c r="J268" s="9"/>
      <c r="K268" s="9"/>
      <c r="L268" s="9">
        <v>0</v>
      </c>
      <c r="M268" s="9" t="str">
        <f>IF(L268=0,"",IF(U268="","",(HLOOKUP(L268,PointsScoring!$A$10:$D$11,2,0))))</f>
        <v/>
      </c>
      <c r="N268" s="10">
        <f>PointsScoring!$C$2</f>
        <v>42034</v>
      </c>
      <c r="O268" s="10">
        <f>P268-1</f>
        <v>42034</v>
      </c>
      <c r="P268" s="10">
        <v>42035</v>
      </c>
      <c r="Q268" s="11">
        <v>0</v>
      </c>
      <c r="R268" s="12">
        <f>S268-(60/1440)</f>
        <v>0.48958333333333331</v>
      </c>
      <c r="S268" s="12">
        <v>0.53125</v>
      </c>
      <c r="T268" s="12">
        <f>S268+(60/1440)</f>
        <v>0.57291666666666663</v>
      </c>
      <c r="U268" s="10" t="str">
        <f t="shared" ref="U268:U277" ca="1" si="217">IF(L268&gt;0,IF(P268&lt;TODAY(),"Fixture Completed",IF(L268&gt;0,TODAY(),"")),"")</f>
        <v/>
      </c>
      <c r="V268" s="13" t="str">
        <f t="shared" ref="V268:V277" ca="1" si="218">IF(U268="","",IF(W268="Fixture Completed","Fixture Completed",(IF(U268&lt;=N268,$N$1,IF(AND(U268&gt;=(N268+1),U268&lt;=O268),$O$1,IF(AND(U268=P268,W268&lt;R268),$Q$1,IF(AND(U268=P268,W268&gt;Q268,W268&lt;S268,W268&gt;R268),$R$1,IF(AND(P268=U268,W268&lt;T268,W268&gt;S268),"During Fixture","Predicitions Locked"))))))))</f>
        <v/>
      </c>
      <c r="W268" s="12" t="str">
        <f t="shared" ref="W268:W277" ca="1" si="219">IF(L268=0,"",(IF(U268="Fixture Completed","Fixture Completed",IF(U268=O268,"",(IF((IF(OR(U268="",U268&lt;P268),"",IF(P268=TODAY(),(NOW()-TODAY()),""))&gt;T268),"",IF(OR(U268="",U268&lt;P268),"",IF(P268=TODAY(),(NOW()-TODAY()),""))))))))</f>
        <v/>
      </c>
      <c r="X268" s="12"/>
      <c r="Y268" s="10"/>
      <c r="Z268" s="13"/>
      <c r="AA268" s="12"/>
      <c r="AG268" s="9"/>
      <c r="AH268" s="9"/>
      <c r="AI268" s="9" t="str">
        <f>IF(AG268="","",IF(AG268&gt;AH268,PointsScoring!$A$11,IF(AG268=AH268,PointsScoring!$B$11,IF(AG268&lt;AH268,PointsScoring!$C$12:$D$12))))</f>
        <v/>
      </c>
      <c r="AJ268" s="9" t="str">
        <f t="shared" ref="AJ268:AJ277" si="220">IFERROR((IF(AI268="HW",E268,IF(AI268="D","",IF(AI268="AW",F268,"")))),"")</f>
        <v/>
      </c>
      <c r="AK268" s="9" t="str">
        <f t="shared" ref="AK268:AK277" si="221">IF(AI268="","",(IF(X268=AI268,"Right","Wrong")))</f>
        <v/>
      </c>
      <c r="AL268" s="9" t="str">
        <f>IF(OR(Z268="",AI268=""),"",IF(AK268="Right",VLOOKUP(Z268,PointsScoring!$A$2:$G$6,4,0),((VLOOKUP(Z268,PointsScoring!$A$1:$G$6,5,0))+(VLOOKUP(Z268,PointsScoring!$A$1:$G$6,6,0)))))</f>
        <v/>
      </c>
      <c r="AN268"/>
      <c r="AO268"/>
    </row>
    <row r="269" spans="1:41" ht="27" customHeight="1" x14ac:dyDescent="0.25">
      <c r="A269" s="17">
        <f t="shared" si="216"/>
        <v>23</v>
      </c>
      <c r="B269" s="9" t="s">
        <v>19</v>
      </c>
      <c r="C269" s="9">
        <v>5</v>
      </c>
      <c r="D269" s="9">
        <v>6</v>
      </c>
      <c r="E269" s="9" t="str">
        <f>IFERROR(VLOOKUP(C269,Teams!$A$2:$B$21,2,0),"")</f>
        <v>Crystal Palace</v>
      </c>
      <c r="F269" s="9" t="str">
        <f>IFERROR(VLOOKUP(D269,Teams!$A$2:$B$21,2,0),"")</f>
        <v>Everton</v>
      </c>
      <c r="G269" s="9" t="str">
        <f t="shared" ref="G269:G277" si="222">IF(C269="","",E269&amp;" v "&amp;F269)</f>
        <v>Crystal Palace v Everton</v>
      </c>
      <c r="H269" s="9"/>
      <c r="I269" s="9"/>
      <c r="J269" s="9"/>
      <c r="K269" s="9"/>
      <c r="L269" s="9">
        <v>0</v>
      </c>
      <c r="M269" s="9" t="str">
        <f>IF(L269=0,"",IF(U269="","",(HLOOKUP(L269,PointsScoring!$A$10:$D$11,2,0))))</f>
        <v/>
      </c>
      <c r="N269" s="10">
        <f>PointsScoring!$C$2</f>
        <v>42034</v>
      </c>
      <c r="O269" s="10">
        <f t="shared" ref="O269:O277" si="223">P269-1</f>
        <v>42034</v>
      </c>
      <c r="P269" s="10">
        <v>42035</v>
      </c>
      <c r="Q269" s="11">
        <v>0</v>
      </c>
      <c r="R269" s="12">
        <f t="shared" ref="R269:R277" si="224">S269-(60/1440)</f>
        <v>0.58333333333333337</v>
      </c>
      <c r="S269" s="12">
        <v>0.625</v>
      </c>
      <c r="T269" s="12">
        <f t="shared" ref="T269:T277" si="225">S269+(60/1440)</f>
        <v>0.66666666666666663</v>
      </c>
      <c r="U269" s="10" t="str">
        <f t="shared" ca="1" si="217"/>
        <v/>
      </c>
      <c r="V269" s="13" t="str">
        <f t="shared" ca="1" si="218"/>
        <v/>
      </c>
      <c r="W269" s="12" t="str">
        <f t="shared" ca="1" si="219"/>
        <v/>
      </c>
      <c r="X269" s="12"/>
      <c r="Y269" s="10"/>
      <c r="Z269" s="13"/>
      <c r="AA269" s="12"/>
      <c r="AG269" s="9"/>
      <c r="AH269" s="9"/>
      <c r="AI269" s="9" t="str">
        <f>IF(AG269="","",IF(AG269&gt;AH269,PointsScoring!$A$11,IF(AG269=AH269,PointsScoring!$B$11,IF(AG269&lt;AH269,PointsScoring!$C$12:$D$12))))</f>
        <v/>
      </c>
      <c r="AJ269" s="9" t="str">
        <f t="shared" si="220"/>
        <v/>
      </c>
      <c r="AK269" s="9" t="str">
        <f t="shared" si="221"/>
        <v/>
      </c>
      <c r="AL269" s="9" t="str">
        <f>IF(OR(Z269="",AI269=""),"",IF(AK269="Right",VLOOKUP(Z269,PointsScoring!$A$2:$G$6,4,0),((VLOOKUP(Z269,PointsScoring!$A$1:$G$6,5,0))+(VLOOKUP(Z269,PointsScoring!$A$1:$G$6,6,0)))))</f>
        <v/>
      </c>
      <c r="AN269"/>
      <c r="AO269"/>
    </row>
    <row r="270" spans="1:41" ht="27" customHeight="1" x14ac:dyDescent="0.25">
      <c r="A270" s="17">
        <f t="shared" si="216"/>
        <v>23</v>
      </c>
      <c r="B270" s="9" t="s">
        <v>21</v>
      </c>
      <c r="C270" s="9">
        <v>9</v>
      </c>
      <c r="D270" s="9">
        <v>20</v>
      </c>
      <c r="E270" s="9" t="str">
        <f>IFERROR(VLOOKUP(C270,Teams!$A$2:$B$21,2,0),"")</f>
        <v>Liverpool</v>
      </c>
      <c r="F270" s="9" t="str">
        <f>IFERROR(VLOOKUP(D270,Teams!$A$2:$B$21,2,0),"")</f>
        <v>West Ham United</v>
      </c>
      <c r="G270" s="9" t="str">
        <f t="shared" si="222"/>
        <v>Liverpool v West Ham United</v>
      </c>
      <c r="H270" s="9"/>
      <c r="I270" s="9"/>
      <c r="J270" s="9"/>
      <c r="K270" s="9"/>
      <c r="L270" s="9">
        <v>0</v>
      </c>
      <c r="M270" s="9" t="str">
        <f>IF(L270=0,"",IF(U270="","",(HLOOKUP(L270,PointsScoring!$A$10:$D$11,2,0))))</f>
        <v/>
      </c>
      <c r="N270" s="10">
        <f>PointsScoring!$C$2</f>
        <v>42034</v>
      </c>
      <c r="O270" s="10">
        <f t="shared" si="223"/>
        <v>42034</v>
      </c>
      <c r="P270" s="10">
        <v>42035</v>
      </c>
      <c r="Q270" s="11">
        <v>0</v>
      </c>
      <c r="R270" s="12">
        <f t="shared" si="224"/>
        <v>0.58333333333333337</v>
      </c>
      <c r="S270" s="12">
        <v>0.625</v>
      </c>
      <c r="T270" s="12">
        <f t="shared" si="225"/>
        <v>0.66666666666666663</v>
      </c>
      <c r="U270" s="10" t="str">
        <f t="shared" ca="1" si="217"/>
        <v/>
      </c>
      <c r="V270" s="13" t="str">
        <f t="shared" ca="1" si="218"/>
        <v/>
      </c>
      <c r="W270" s="12" t="str">
        <f t="shared" ca="1" si="219"/>
        <v/>
      </c>
      <c r="X270" s="12"/>
      <c r="Y270" s="10"/>
      <c r="Z270" s="13"/>
      <c r="AA270" s="12"/>
      <c r="AG270" s="9"/>
      <c r="AH270" s="9"/>
      <c r="AI270" s="9" t="str">
        <f>IF(AG270="","",IF(AG270&gt;AH270,PointsScoring!$A$11,IF(AG270=AH270,PointsScoring!$B$11,IF(AG270&lt;AH270,PointsScoring!$C$12:$D$12))))</f>
        <v/>
      </c>
      <c r="AJ270" s="9" t="str">
        <f t="shared" si="220"/>
        <v/>
      </c>
      <c r="AK270" s="9" t="str">
        <f t="shared" si="221"/>
        <v/>
      </c>
      <c r="AL270" s="9" t="str">
        <f>IF(OR(Z270="",AI270=""),"",IF(AK270="Right",VLOOKUP(Z270,PointsScoring!$A$2:$G$6,4,0),((VLOOKUP(Z270,PointsScoring!$A$1:$G$6,5,0))+(VLOOKUP(Z270,PointsScoring!$A$1:$G$6,6,0)))))</f>
        <v/>
      </c>
      <c r="AN270"/>
      <c r="AO270"/>
    </row>
    <row r="271" spans="1:41" ht="27" customHeight="1" x14ac:dyDescent="0.25">
      <c r="A271" s="17">
        <f t="shared" si="216"/>
        <v>23</v>
      </c>
      <c r="B271" s="9" t="s">
        <v>22</v>
      </c>
      <c r="C271" s="9">
        <v>11</v>
      </c>
      <c r="D271" s="9">
        <v>8</v>
      </c>
      <c r="E271" s="9" t="str">
        <f>IFERROR(VLOOKUP(C271,Teams!$A$2:$B$21,2,0),"")</f>
        <v>Manchester United</v>
      </c>
      <c r="F271" s="9" t="str">
        <f>IFERROR(VLOOKUP(D271,Teams!$A$2:$B$21,2,0),"")</f>
        <v>Leicester City</v>
      </c>
      <c r="G271" s="9" t="str">
        <f t="shared" si="222"/>
        <v>Manchester United v Leicester City</v>
      </c>
      <c r="H271" s="9"/>
      <c r="I271" s="9"/>
      <c r="J271" s="9"/>
      <c r="K271" s="9"/>
      <c r="L271" s="9">
        <v>0</v>
      </c>
      <c r="M271" s="9" t="str">
        <f>IF(L271=0,"",IF(U271="","",(HLOOKUP(L271,PointsScoring!$A$10:$D$11,2,0))))</f>
        <v/>
      </c>
      <c r="N271" s="10">
        <f>PointsScoring!$C$2</f>
        <v>42034</v>
      </c>
      <c r="O271" s="10">
        <f t="shared" si="223"/>
        <v>42034</v>
      </c>
      <c r="P271" s="10">
        <v>42035</v>
      </c>
      <c r="Q271" s="11">
        <v>0</v>
      </c>
      <c r="R271" s="12">
        <f t="shared" si="224"/>
        <v>0.58333333333333337</v>
      </c>
      <c r="S271" s="12">
        <v>0.625</v>
      </c>
      <c r="T271" s="12">
        <f t="shared" si="225"/>
        <v>0.66666666666666663</v>
      </c>
      <c r="U271" s="10" t="str">
        <f t="shared" ca="1" si="217"/>
        <v/>
      </c>
      <c r="V271" s="13" t="str">
        <f t="shared" ca="1" si="218"/>
        <v/>
      </c>
      <c r="W271" s="12" t="str">
        <f t="shared" ca="1" si="219"/>
        <v/>
      </c>
      <c r="X271" s="12"/>
      <c r="Y271" s="10"/>
      <c r="Z271" s="13"/>
      <c r="AA271" s="12"/>
      <c r="AG271" s="9"/>
      <c r="AH271" s="9"/>
      <c r="AI271" s="9" t="str">
        <f>IF(AG271="","",IF(AG271&gt;AH271,PointsScoring!$A$11,IF(AG271=AH271,PointsScoring!$B$11,IF(AG271&lt;AH271,PointsScoring!$C$12:$D$12))))</f>
        <v/>
      </c>
      <c r="AJ271" s="9" t="str">
        <f t="shared" si="220"/>
        <v/>
      </c>
      <c r="AK271" s="9" t="str">
        <f t="shared" si="221"/>
        <v/>
      </c>
      <c r="AL271" s="9" t="str">
        <f>IF(OR(Z271="",AI271=""),"",IF(AK271="Right",VLOOKUP(Z271,PointsScoring!$A$2:$G$6,4,0),((VLOOKUP(Z271,PointsScoring!$A$1:$G$6,5,0))+(VLOOKUP(Z271,PointsScoring!$A$1:$G$6,6,0)))))</f>
        <v/>
      </c>
      <c r="AN271"/>
      <c r="AO271"/>
    </row>
    <row r="272" spans="1:41" ht="27" customHeight="1" x14ac:dyDescent="0.25">
      <c r="A272" s="17">
        <f t="shared" si="216"/>
        <v>23</v>
      </c>
      <c r="B272" s="9" t="s">
        <v>23</v>
      </c>
      <c r="C272" s="9">
        <v>15</v>
      </c>
      <c r="D272" s="9">
        <v>13</v>
      </c>
      <c r="E272" s="9" t="str">
        <f>IFERROR(VLOOKUP(C272,Teams!$A$2:$B$21,2,0),"")</f>
        <v>Stoke City</v>
      </c>
      <c r="F272" s="9" t="str">
        <f>IFERROR(VLOOKUP(D272,Teams!$A$2:$B$21,2,0),"")</f>
        <v>Queens Park Rangers</v>
      </c>
      <c r="G272" s="9" t="str">
        <f t="shared" si="222"/>
        <v>Stoke City v Queens Park Rangers</v>
      </c>
      <c r="H272" s="9"/>
      <c r="I272" s="9"/>
      <c r="J272" s="9"/>
      <c r="K272" s="9"/>
      <c r="L272" s="9">
        <v>0</v>
      </c>
      <c r="M272" s="9" t="str">
        <f>IF(L272=0,"",IF(U272="","",(HLOOKUP(L272,PointsScoring!$A$10:$D$11,2,0))))</f>
        <v/>
      </c>
      <c r="N272" s="10">
        <f>PointsScoring!$C$2</f>
        <v>42034</v>
      </c>
      <c r="O272" s="10">
        <f t="shared" si="223"/>
        <v>42034</v>
      </c>
      <c r="P272" s="10">
        <v>42035</v>
      </c>
      <c r="Q272" s="11">
        <v>0</v>
      </c>
      <c r="R272" s="12">
        <f t="shared" si="224"/>
        <v>0.58333333333333337</v>
      </c>
      <c r="S272" s="12">
        <v>0.625</v>
      </c>
      <c r="T272" s="12">
        <f t="shared" si="225"/>
        <v>0.66666666666666663</v>
      </c>
      <c r="U272" s="10" t="str">
        <f t="shared" ca="1" si="217"/>
        <v/>
      </c>
      <c r="V272" s="13" t="str">
        <f t="shared" ca="1" si="218"/>
        <v/>
      </c>
      <c r="W272" s="12" t="str">
        <f t="shared" ca="1" si="219"/>
        <v/>
      </c>
      <c r="X272" s="12"/>
      <c r="Y272" s="10"/>
      <c r="Z272" s="13"/>
      <c r="AA272" s="12"/>
      <c r="AG272" s="9"/>
      <c r="AH272" s="9"/>
      <c r="AI272" s="9" t="str">
        <f>IF(AG272="","",IF(AG272&gt;AH272,PointsScoring!$A$11,IF(AG272=AH272,PointsScoring!$B$11,IF(AG272&lt;AH272,PointsScoring!$C$12:$D$12))))</f>
        <v/>
      </c>
      <c r="AJ272" s="9" t="str">
        <f t="shared" si="220"/>
        <v/>
      </c>
      <c r="AK272" s="9" t="str">
        <f t="shared" si="221"/>
        <v/>
      </c>
      <c r="AL272" s="9" t="str">
        <f>IF(OR(Z272="",AI272=""),"",IF(AK272="Right",VLOOKUP(Z272,PointsScoring!$A$2:$G$6,4,0),((VLOOKUP(Z272,PointsScoring!$A$1:$G$6,5,0))+(VLOOKUP(Z272,PointsScoring!$A$1:$G$6,6,0)))))</f>
        <v/>
      </c>
      <c r="AN272"/>
      <c r="AO272"/>
    </row>
    <row r="273" spans="1:41" ht="27" customHeight="1" x14ac:dyDescent="0.25">
      <c r="A273" s="17">
        <f t="shared" si="216"/>
        <v>23</v>
      </c>
      <c r="B273" s="9" t="s">
        <v>25</v>
      </c>
      <c r="C273" s="9">
        <v>16</v>
      </c>
      <c r="D273" s="9">
        <v>3</v>
      </c>
      <c r="E273" s="9" t="str">
        <f>IFERROR(VLOOKUP(C273,Teams!$A$2:$B$21,2,0),"")</f>
        <v>Sunderland</v>
      </c>
      <c r="F273" s="9" t="str">
        <f>IFERROR(VLOOKUP(D273,Teams!$A$2:$B$21,2,0),"")</f>
        <v>Burnley</v>
      </c>
      <c r="G273" s="9" t="str">
        <f t="shared" si="222"/>
        <v>Sunderland v Burnley</v>
      </c>
      <c r="H273" s="9"/>
      <c r="I273" s="9"/>
      <c r="J273" s="9"/>
      <c r="K273" s="9"/>
      <c r="L273" s="9">
        <v>0</v>
      </c>
      <c r="M273" s="9" t="str">
        <f>IF(L273=0,"",IF(U273="","",(HLOOKUP(L273,PointsScoring!$A$10:$D$11,2,0))))</f>
        <v/>
      </c>
      <c r="N273" s="10">
        <f>PointsScoring!$C$2</f>
        <v>42034</v>
      </c>
      <c r="O273" s="10">
        <f t="shared" si="223"/>
        <v>42034</v>
      </c>
      <c r="P273" s="10">
        <v>42035</v>
      </c>
      <c r="Q273" s="11">
        <v>0</v>
      </c>
      <c r="R273" s="12">
        <f t="shared" si="224"/>
        <v>0.58333333333333337</v>
      </c>
      <c r="S273" s="12">
        <v>0.625</v>
      </c>
      <c r="T273" s="12">
        <f t="shared" si="225"/>
        <v>0.66666666666666663</v>
      </c>
      <c r="U273" s="10" t="str">
        <f t="shared" ca="1" si="217"/>
        <v/>
      </c>
      <c r="V273" s="13" t="str">
        <f t="shared" ca="1" si="218"/>
        <v/>
      </c>
      <c r="W273" s="12" t="str">
        <f t="shared" ca="1" si="219"/>
        <v/>
      </c>
      <c r="X273" s="12"/>
      <c r="Y273" s="10"/>
      <c r="Z273" s="13"/>
      <c r="AA273" s="12"/>
      <c r="AG273" s="9"/>
      <c r="AH273" s="9"/>
      <c r="AI273" s="9" t="str">
        <f>IF(AG273="","",IF(AG273&gt;AH273,PointsScoring!$A$11,IF(AG273=AH273,PointsScoring!$B$11,IF(AG273&lt;AH273,PointsScoring!$C$12:$D$12))))</f>
        <v/>
      </c>
      <c r="AJ273" s="9" t="str">
        <f t="shared" si="220"/>
        <v/>
      </c>
      <c r="AK273" s="9" t="str">
        <f t="shared" si="221"/>
        <v/>
      </c>
      <c r="AL273" s="9" t="str">
        <f>IF(OR(Z273="",AI273=""),"",IF(AK273="Right",VLOOKUP(Z273,PointsScoring!$A$2:$G$6,4,0),((VLOOKUP(Z273,PointsScoring!$A$1:$G$6,5,0))+(VLOOKUP(Z273,PointsScoring!$A$1:$G$6,6,0)))))</f>
        <v/>
      </c>
      <c r="AN273"/>
      <c r="AO273"/>
    </row>
    <row r="274" spans="1:41" ht="27" customHeight="1" x14ac:dyDescent="0.25">
      <c r="A274" s="17">
        <f t="shared" si="216"/>
        <v>23</v>
      </c>
      <c r="B274" s="9" t="s">
        <v>26</v>
      </c>
      <c r="C274" s="9">
        <v>19</v>
      </c>
      <c r="D274" s="9">
        <v>18</v>
      </c>
      <c r="E274" s="9" t="str">
        <f>IFERROR(VLOOKUP(C274,Teams!$A$2:$B$21,2,0),"")</f>
        <v>West Bromwich Albion</v>
      </c>
      <c r="F274" s="9" t="str">
        <f>IFERROR(VLOOKUP(D274,Teams!$A$2:$B$21,2,0),"")</f>
        <v>Tottenham Hotspur</v>
      </c>
      <c r="G274" s="9" t="str">
        <f t="shared" si="222"/>
        <v>West Bromwich Albion v Tottenham Hotspur</v>
      </c>
      <c r="H274" s="9"/>
      <c r="I274" s="9"/>
      <c r="J274" s="9"/>
      <c r="K274" s="9"/>
      <c r="L274" s="9">
        <v>0</v>
      </c>
      <c r="M274" s="9" t="str">
        <f>IF(L274=0,"",IF(U274="","",(HLOOKUP(L274,PointsScoring!$A$10:$D$11,2,0))))</f>
        <v/>
      </c>
      <c r="N274" s="10">
        <f>PointsScoring!$C$2</f>
        <v>42034</v>
      </c>
      <c r="O274" s="10">
        <f t="shared" si="223"/>
        <v>42034</v>
      </c>
      <c r="P274" s="10">
        <v>42035</v>
      </c>
      <c r="Q274" s="11">
        <v>0</v>
      </c>
      <c r="R274" s="12">
        <f t="shared" si="224"/>
        <v>0.58333333333333337</v>
      </c>
      <c r="S274" s="12">
        <v>0.625</v>
      </c>
      <c r="T274" s="12">
        <f t="shared" si="225"/>
        <v>0.66666666666666663</v>
      </c>
      <c r="U274" s="10" t="str">
        <f t="shared" ca="1" si="217"/>
        <v/>
      </c>
      <c r="V274" s="13" t="str">
        <f t="shared" ca="1" si="218"/>
        <v/>
      </c>
      <c r="W274" s="12" t="str">
        <f t="shared" ca="1" si="219"/>
        <v/>
      </c>
      <c r="X274" s="12"/>
      <c r="Y274" s="10"/>
      <c r="Z274" s="13"/>
      <c r="AA274" s="12"/>
      <c r="AG274" s="9"/>
      <c r="AH274" s="9"/>
      <c r="AI274" s="9" t="str">
        <f>IF(AG274="","",IF(AG274&gt;AH274,PointsScoring!$A$11,IF(AG274=AH274,PointsScoring!$B$11,IF(AG274&lt;AH274,PointsScoring!$C$12:$D$12))))</f>
        <v/>
      </c>
      <c r="AJ274" s="9" t="str">
        <f t="shared" si="220"/>
        <v/>
      </c>
      <c r="AK274" s="9" t="str">
        <f t="shared" si="221"/>
        <v/>
      </c>
      <c r="AL274" s="9" t="str">
        <f>IF(OR(Z274="",AI274=""),"",IF(AK274="Right",VLOOKUP(Z274,PointsScoring!$A$2:$G$6,4,0),((VLOOKUP(Z274,PointsScoring!$A$1:$G$6,5,0))+(VLOOKUP(Z274,PointsScoring!$A$1:$G$6,6,0)))))</f>
        <v/>
      </c>
      <c r="AN274"/>
      <c r="AO274"/>
    </row>
    <row r="275" spans="1:41" ht="27" customHeight="1" x14ac:dyDescent="0.25">
      <c r="A275" s="17">
        <f t="shared" si="216"/>
        <v>23</v>
      </c>
      <c r="B275" s="9" t="s">
        <v>27</v>
      </c>
      <c r="C275" s="9">
        <v>4</v>
      </c>
      <c r="D275" s="9">
        <v>10</v>
      </c>
      <c r="E275" s="9" t="str">
        <f>IFERROR(VLOOKUP(C275,Teams!$A$2:$B$21,2,0),"")</f>
        <v>Chelsea</v>
      </c>
      <c r="F275" s="9" t="str">
        <f>IFERROR(VLOOKUP(D275,Teams!$A$2:$B$21,2,0),"")</f>
        <v>Manchester City</v>
      </c>
      <c r="G275" s="9" t="str">
        <f t="shared" si="222"/>
        <v>Chelsea v Manchester City</v>
      </c>
      <c r="H275" s="9"/>
      <c r="I275" s="9"/>
      <c r="J275" s="9"/>
      <c r="K275" s="9"/>
      <c r="L275" s="9">
        <v>0</v>
      </c>
      <c r="M275" s="9" t="str">
        <f>IF(L275=0,"",IF(U275="","",(HLOOKUP(L275,PointsScoring!$A$10:$D$11,2,0))))</f>
        <v/>
      </c>
      <c r="N275" s="10">
        <f>PointsScoring!$C$2</f>
        <v>42034</v>
      </c>
      <c r="O275" s="10">
        <f t="shared" si="223"/>
        <v>42034</v>
      </c>
      <c r="P275" s="10">
        <v>42035</v>
      </c>
      <c r="Q275" s="11">
        <v>0</v>
      </c>
      <c r="R275" s="12">
        <f t="shared" si="224"/>
        <v>0.6875</v>
      </c>
      <c r="S275" s="12">
        <v>0.72916666666666663</v>
      </c>
      <c r="T275" s="12">
        <f>S275+(60/1440)</f>
        <v>0.77083333333333326</v>
      </c>
      <c r="U275" s="10" t="str">
        <f t="shared" ca="1" si="217"/>
        <v/>
      </c>
      <c r="V275" s="13" t="str">
        <f t="shared" ca="1" si="218"/>
        <v/>
      </c>
      <c r="W275" s="12" t="str">
        <f t="shared" ca="1" si="219"/>
        <v/>
      </c>
      <c r="X275" s="12"/>
      <c r="Y275" s="10"/>
      <c r="Z275" s="13"/>
      <c r="AA275" s="12"/>
      <c r="AG275" s="9"/>
      <c r="AH275" s="9"/>
      <c r="AI275" s="9" t="str">
        <f>IF(AG275="","",IF(AG275&gt;AH275,PointsScoring!$A$11,IF(AG275=AH275,PointsScoring!$B$11,IF(AG275&lt;AH275,PointsScoring!$C$12:$D$12))))</f>
        <v/>
      </c>
      <c r="AJ275" s="9" t="str">
        <f t="shared" si="220"/>
        <v/>
      </c>
      <c r="AK275" s="9" t="str">
        <f t="shared" si="221"/>
        <v/>
      </c>
      <c r="AL275" s="9" t="str">
        <f>IF(OR(Z275="",AI275=""),"",IF(AK275="Right",VLOOKUP(Z275,PointsScoring!$A$2:$G$6,4,0),((VLOOKUP(Z275,PointsScoring!$A$1:$G$6,5,0))+(VLOOKUP(Z275,PointsScoring!$A$1:$G$6,6,0)))))</f>
        <v/>
      </c>
      <c r="AN275"/>
      <c r="AO275"/>
    </row>
    <row r="276" spans="1:41" ht="27" customHeight="1" x14ac:dyDescent="0.25">
      <c r="A276" s="17">
        <f t="shared" si="216"/>
        <v>23</v>
      </c>
      <c r="B276" s="9" t="s">
        <v>31</v>
      </c>
      <c r="C276" s="9">
        <v>1</v>
      </c>
      <c r="D276" s="9">
        <v>2</v>
      </c>
      <c r="E276" s="9" t="str">
        <f>IFERROR(VLOOKUP(C276,Teams!$A$2:$B$21,2,0),"")</f>
        <v>Arsenal</v>
      </c>
      <c r="F276" s="9" t="str">
        <f>IFERROR(VLOOKUP(D276,Teams!$A$2:$B$21,2,0),"")</f>
        <v>Aston Villa</v>
      </c>
      <c r="G276" s="9" t="str">
        <f t="shared" si="222"/>
        <v>Arsenal v Aston Villa</v>
      </c>
      <c r="H276" s="9"/>
      <c r="I276" s="9"/>
      <c r="J276" s="9"/>
      <c r="K276" s="9"/>
      <c r="L276" s="9">
        <v>0</v>
      </c>
      <c r="M276" s="9" t="str">
        <f>IF(L276=0,"",IF(U276="","",(HLOOKUP(L276,PointsScoring!$A$10:$D$11,2,0))))</f>
        <v/>
      </c>
      <c r="N276" s="10">
        <f>PointsScoring!$C$2</f>
        <v>42034</v>
      </c>
      <c r="O276" s="10">
        <f t="shared" si="223"/>
        <v>42035</v>
      </c>
      <c r="P276" s="10">
        <v>42036</v>
      </c>
      <c r="Q276" s="11">
        <v>0</v>
      </c>
      <c r="R276" s="12">
        <f t="shared" si="224"/>
        <v>0.52083333333333337</v>
      </c>
      <c r="S276" s="12">
        <v>0.5625</v>
      </c>
      <c r="T276" s="12">
        <f t="shared" si="225"/>
        <v>0.60416666666666663</v>
      </c>
      <c r="U276" s="10" t="str">
        <f t="shared" ca="1" si="217"/>
        <v/>
      </c>
      <c r="V276" s="13" t="str">
        <f t="shared" ca="1" si="218"/>
        <v/>
      </c>
      <c r="W276" s="12" t="str">
        <f t="shared" ca="1" si="219"/>
        <v/>
      </c>
      <c r="X276" s="12"/>
      <c r="Y276" s="10"/>
      <c r="Z276" s="13"/>
      <c r="AA276" s="12"/>
      <c r="AG276" s="9"/>
      <c r="AH276" s="9"/>
      <c r="AI276" s="9" t="str">
        <f>IF(AG276="","",IF(AG276&gt;AH276,PointsScoring!$A$11,IF(AG276=AH276,PointsScoring!$B$11,IF(AG276&lt;AH276,PointsScoring!$C$12:$D$12))))</f>
        <v/>
      </c>
      <c r="AJ276" s="9" t="str">
        <f t="shared" si="220"/>
        <v/>
      </c>
      <c r="AK276" s="9" t="str">
        <f t="shared" si="221"/>
        <v/>
      </c>
      <c r="AL276" s="9" t="str">
        <f>IF(OR(Z276="",AI276=""),"",IF(AK276="Right",VLOOKUP(Z276,PointsScoring!$A$2:$G$6,4,0),((VLOOKUP(Z276,PointsScoring!$A$1:$G$6,5,0))+(VLOOKUP(Z276,PointsScoring!$A$1:$G$6,6,0)))))</f>
        <v/>
      </c>
      <c r="AN276"/>
      <c r="AO276"/>
    </row>
    <row r="277" spans="1:41" ht="27" customHeight="1" x14ac:dyDescent="0.25">
      <c r="A277" s="17">
        <f t="shared" si="216"/>
        <v>23</v>
      </c>
      <c r="B277" s="9" t="s">
        <v>32</v>
      </c>
      <c r="C277" s="9">
        <v>14</v>
      </c>
      <c r="D277" s="9">
        <v>17</v>
      </c>
      <c r="E277" s="9" t="str">
        <f>IFERROR(VLOOKUP(C277,Teams!$A$2:$B$21,2,0),"")</f>
        <v>Southampton</v>
      </c>
      <c r="F277" s="9" t="str">
        <f>IFERROR(VLOOKUP(D277,Teams!$A$2:$B$21,2,0),"")</f>
        <v>Swansea City</v>
      </c>
      <c r="G277" s="9" t="str">
        <f t="shared" si="222"/>
        <v>Southampton v Swansea City</v>
      </c>
      <c r="H277" s="9"/>
      <c r="I277" s="9"/>
      <c r="J277" s="9"/>
      <c r="K277" s="9"/>
      <c r="L277" s="9">
        <v>0</v>
      </c>
      <c r="M277" s="9" t="str">
        <f>IF(L277=0,"",IF(U277="","",(HLOOKUP(L277,PointsScoring!$A$10:$D$11,2,0))))</f>
        <v/>
      </c>
      <c r="N277" s="10">
        <f>PointsScoring!$C$2</f>
        <v>42034</v>
      </c>
      <c r="O277" s="10">
        <f t="shared" si="223"/>
        <v>42035</v>
      </c>
      <c r="P277" s="10">
        <v>42036</v>
      </c>
      <c r="Q277" s="11">
        <v>0</v>
      </c>
      <c r="R277" s="12">
        <f t="shared" si="224"/>
        <v>0.625</v>
      </c>
      <c r="S277" s="12">
        <v>0.66666666666666663</v>
      </c>
      <c r="T277" s="12">
        <f t="shared" si="225"/>
        <v>0.70833333333333326</v>
      </c>
      <c r="U277" s="10" t="str">
        <f t="shared" ca="1" si="217"/>
        <v/>
      </c>
      <c r="V277" s="13" t="str">
        <f t="shared" ca="1" si="218"/>
        <v/>
      </c>
      <c r="W277" s="12" t="str">
        <f t="shared" ca="1" si="219"/>
        <v/>
      </c>
      <c r="X277" s="12"/>
      <c r="Y277" s="10"/>
      <c r="Z277" s="13"/>
      <c r="AA277" s="12"/>
      <c r="AG277" s="9"/>
      <c r="AH277" s="9"/>
      <c r="AI277" s="9" t="str">
        <f>IF(AG277="","",IF(AG277&gt;AH277,PointsScoring!$A$11,IF(AG277=AH277,PointsScoring!$B$11,IF(AG277&lt;AH277,PointsScoring!$C$12:$D$12))))</f>
        <v/>
      </c>
      <c r="AJ277" s="9" t="str">
        <f t="shared" si="220"/>
        <v/>
      </c>
      <c r="AK277" s="9" t="str">
        <f t="shared" si="221"/>
        <v/>
      </c>
      <c r="AL277" s="9" t="str">
        <f>IF(OR(Z277="",AI277=""),"",IF(AK277="Right",VLOOKUP(Z277,PointsScoring!$A$2:$G$6,4,0),((VLOOKUP(Z277,PointsScoring!$A$1:$G$6,5,0))+(VLOOKUP(Z277,PointsScoring!$A$1:$G$6,6,0)))))</f>
        <v/>
      </c>
      <c r="AN277"/>
      <c r="AO277"/>
    </row>
    <row r="278" spans="1:41" ht="15" customHeight="1" x14ac:dyDescent="0.25">
      <c r="A278" s="17"/>
      <c r="B278" t="s">
        <v>0</v>
      </c>
      <c r="U278"/>
      <c r="V278"/>
      <c r="Y278"/>
      <c r="Z278"/>
      <c r="AL278" s="19">
        <f>SUM(AL268:AL277)</f>
        <v>0</v>
      </c>
      <c r="AN278"/>
      <c r="AO278"/>
    </row>
    <row r="279" spans="1:41" ht="15" customHeight="1" x14ac:dyDescent="0.25">
      <c r="A279" s="17"/>
      <c r="U279"/>
      <c r="V279"/>
      <c r="Y279"/>
      <c r="Z279"/>
      <c r="AL279" s="19"/>
      <c r="AN279"/>
      <c r="AO279"/>
    </row>
    <row r="280" spans="1:41" ht="27" customHeight="1" x14ac:dyDescent="0.25">
      <c r="A280" s="17">
        <f>A268+1</f>
        <v>24</v>
      </c>
      <c r="B280" s="29" t="str">
        <f t="shared" ref="B280:B290" si="226">IF(B268=0,"",B268)</f>
        <v>Fixture 1</v>
      </c>
      <c r="C280" s="29">
        <v>18</v>
      </c>
      <c r="D280" s="29">
        <v>1</v>
      </c>
      <c r="E280" s="29" t="str">
        <f>IFERROR(VLOOKUP(C280,Teams!$A$2:$B$21,2,0),"")</f>
        <v>Tottenham Hotspur</v>
      </c>
      <c r="F280" s="29" t="str">
        <f>IFERROR(VLOOKUP(D280,Teams!$A$2:$B$21,2,0),"")</f>
        <v>Arsenal</v>
      </c>
      <c r="G280" s="29" t="str">
        <f>IF(C280="","",E280&amp;" v "&amp;F280)</f>
        <v>Tottenham Hotspur v Arsenal</v>
      </c>
      <c r="H280" s="29"/>
      <c r="I280" s="29"/>
      <c r="J280" s="29"/>
      <c r="K280" s="29"/>
      <c r="L280" s="29">
        <v>0</v>
      </c>
      <c r="M280" s="29" t="str">
        <f>IF(L280=0,"",IF(U280="","",(HLOOKUP(L280,PointsScoring!$A$10:$D$11,2,0))))</f>
        <v/>
      </c>
      <c r="N280" s="30">
        <f>PointsScoring!$C$2</f>
        <v>42034</v>
      </c>
      <c r="O280" s="30">
        <f>P280-1</f>
        <v>42041</v>
      </c>
      <c r="P280" s="30">
        <v>42042</v>
      </c>
      <c r="Q280" s="31">
        <v>0</v>
      </c>
      <c r="R280" s="32">
        <f>S280-(60/1440)</f>
        <v>0.48958333333333331</v>
      </c>
      <c r="S280" s="32">
        <v>0.53125</v>
      </c>
      <c r="T280" s="32">
        <f>S280+(60/1440)</f>
        <v>0.57291666666666663</v>
      </c>
      <c r="U280" s="30" t="str">
        <f ca="1">IF(L280&gt;0,IF(P280&lt;TODAY(),"Fixture Completed",IF(L280&gt;0,TODAY(),"")),"")</f>
        <v/>
      </c>
      <c r="V280" s="45" t="str">
        <f ca="1">IF(U280="","",IF(W280="Fixture Completed","Fixture Completed",(IF(U280&lt;=N280,$N$1,IF(AND(U280&gt;=(N280+1),U280&lt;=O280),$O$1,IF(AND(U280=P280,W280&lt;R280),$Q$1,IF(AND(U280=P280,W280&gt;Q280,W280&lt;S280,W280&gt;R280),$R$1,IF(AND(P280=U280,W280&lt;T280,W280&gt;S280),"During Fixture","Predicitions Locked"))))))))</f>
        <v/>
      </c>
      <c r="W280" s="32" t="str">
        <f ca="1">IF(L280=0,"",(IF(U280="Fixture Completed","Fixture Completed",IF(U280=O280,"",(IF((IF(OR(U280="",U280&lt;P280),"",IF(P280=TODAY(),(NOW()-TODAY()),""))&gt;T280),"",IF(OR(U280="",U280&lt;P280),"",IF(P280=TODAY(),(NOW()-TODAY()),""))))))))</f>
        <v/>
      </c>
      <c r="X280" s="32" t="s">
        <v>0</v>
      </c>
      <c r="Y280" s="30" t="s">
        <v>0</v>
      </c>
      <c r="Z280" s="45" t="s">
        <v>0</v>
      </c>
      <c r="AA280" s="32" t="s">
        <v>0</v>
      </c>
      <c r="AG280" s="29"/>
      <c r="AH280" s="29"/>
      <c r="AI280" s="29" t="str">
        <f>IF(AG280="","",IF(AG280&gt;AH280,PointsScoring!$A$11,IF(AG280=AH280,PointsScoring!$B$11,IF(AG280&lt;AH280,PointsScoring!$C$12:$D$12))))</f>
        <v/>
      </c>
      <c r="AJ280" s="29" t="str">
        <f t="shared" ref="AJ280:AJ289" si="227">IFERROR((IF(AI280="HW",E280,IF(AI280="D","DRAW",IF(AI280="AW",F280,"")))),"")</f>
        <v/>
      </c>
      <c r="AK280" s="29" t="str">
        <f t="shared" ref="AK280:AK289" si="228">IF(AI280="","",(IF(X280=AI280,"Right","Wrong")))</f>
        <v/>
      </c>
      <c r="AL280" s="29" t="str">
        <f>IF(OR(Z280="",AI280=""),"",IF(AK280="Right",VLOOKUP(Z280,PointsScoring!$A$2:$G$6,4,0),((VLOOKUP(Z280,PointsScoring!$A$1:$G$6,5,0))+(VLOOKUP(Z280,PointsScoring!$A$1:$G$6,6,0)))))</f>
        <v/>
      </c>
      <c r="AN280"/>
      <c r="AO280"/>
    </row>
    <row r="281" spans="1:41" ht="27" customHeight="1" x14ac:dyDescent="0.25">
      <c r="A281" s="17">
        <f>A269+1</f>
        <v>24</v>
      </c>
      <c r="B281" s="29" t="str">
        <f t="shared" si="226"/>
        <v>Fixture 2</v>
      </c>
      <c r="C281" s="29">
        <v>2</v>
      </c>
      <c r="D281" s="29">
        <v>4</v>
      </c>
      <c r="E281" s="29" t="str">
        <f>IFERROR(VLOOKUP(C281,Teams!$A$2:$B$21,2,0),"")</f>
        <v>Aston Villa</v>
      </c>
      <c r="F281" s="29" t="str">
        <f>IFERROR(VLOOKUP(D281,Teams!$A$2:$B$21,2,0),"")</f>
        <v>Chelsea</v>
      </c>
      <c r="G281" s="29" t="str">
        <f t="shared" ref="G281:G289" si="229">IF(C281="","",E281&amp;" v "&amp;F281)</f>
        <v>Aston Villa v Chelsea</v>
      </c>
      <c r="H281" s="29"/>
      <c r="I281" s="29"/>
      <c r="J281" s="29"/>
      <c r="K281" s="29"/>
      <c r="L281" s="29">
        <v>0</v>
      </c>
      <c r="M281" s="29" t="str">
        <f>IF(L281=0,"",IF(U281="","",(HLOOKUP(L281,PointsScoring!$A$10:$D$11,2,0))))</f>
        <v/>
      </c>
      <c r="N281" s="30">
        <f>PointsScoring!$C$2</f>
        <v>42034</v>
      </c>
      <c r="O281" s="30">
        <f t="shared" ref="O281:O289" si="230">P281-1</f>
        <v>42041</v>
      </c>
      <c r="P281" s="30">
        <v>42042</v>
      </c>
      <c r="Q281" s="31">
        <v>0</v>
      </c>
      <c r="R281" s="32">
        <f t="shared" ref="R281:R289" si="231">S281-(60/1440)</f>
        <v>0.58333333333333337</v>
      </c>
      <c r="S281" s="32">
        <v>0.625</v>
      </c>
      <c r="T281" s="32">
        <f t="shared" ref="T281:T289" si="232">S281+(60/1440)</f>
        <v>0.66666666666666663</v>
      </c>
      <c r="U281" s="30" t="str">
        <f t="shared" ref="U281:U289" ca="1" si="233">IF(L281&gt;0,IF(P281&lt;TODAY(),"Fixture Completed",IF(L281&gt;0,TODAY(),"")),"")</f>
        <v/>
      </c>
      <c r="V281" s="45" t="str">
        <f t="shared" ref="V281:V289" ca="1" si="234">IF(U281="","",IF(W281="Fixture Completed","Fixture Completed",(IF(U281&lt;=N281,$N$1,IF(AND(U281&gt;=(N281+1),U281&lt;=O281),$O$1,IF(AND(U281=P281,W281&lt;R281),$Q$1,IF(AND(U281=P281,W281&gt;Q281,W281&lt;S281,W281&gt;R281),$R$1,IF(AND(P281=U281,W281&lt;T281,W281&gt;S281),"During Fixture","Predicitions Locked"))))))))</f>
        <v/>
      </c>
      <c r="W281" s="32" t="str">
        <f t="shared" ref="W281:W289" ca="1" si="235">IF(L281=0,"",(IF(U281="Fixture Completed","Fixture Completed",IF(U281=O281,"",(IF((IF(OR(U281="",U281&lt;P281),"",IF(P281=TODAY(),(NOW()-TODAY()),""))&gt;T281),"",IF(OR(U281="",U281&lt;P281),"",IF(P281=TODAY(),(NOW()-TODAY()),""))))))))</f>
        <v/>
      </c>
      <c r="X281" s="32" t="s">
        <v>0</v>
      </c>
      <c r="Y281" s="30" t="s">
        <v>0</v>
      </c>
      <c r="Z281" s="45" t="s">
        <v>0</v>
      </c>
      <c r="AA281" s="32" t="s">
        <v>0</v>
      </c>
      <c r="AG281" s="29"/>
      <c r="AH281" s="29"/>
      <c r="AI281" s="29" t="str">
        <f>IF(AG281="","",IF(AG281&gt;AH281,PointsScoring!$A$11,IF(AG281=AH281,PointsScoring!$B$11,IF(AG281&lt;AH281,PointsScoring!$C$12:$D$12))))</f>
        <v/>
      </c>
      <c r="AJ281" s="29" t="str">
        <f t="shared" si="227"/>
        <v/>
      </c>
      <c r="AK281" s="29" t="str">
        <f t="shared" si="228"/>
        <v/>
      </c>
      <c r="AL281" s="29" t="str">
        <f>IF(OR(Z281="",AI281=""),"",IF(AK281="Right",VLOOKUP(Z281,PointsScoring!$A$2:$G$6,4,0),((VLOOKUP(Z281,PointsScoring!$A$1:$G$6,5,0))+(VLOOKUP(Z281,PointsScoring!$A$1:$G$6,6,0)))))</f>
        <v/>
      </c>
      <c r="AN281"/>
      <c r="AO281"/>
    </row>
    <row r="282" spans="1:41" ht="27" customHeight="1" x14ac:dyDescent="0.25">
      <c r="A282" s="17">
        <f>A270+1</f>
        <v>24</v>
      </c>
      <c r="B282" s="29" t="str">
        <f t="shared" si="226"/>
        <v>Fixture 3</v>
      </c>
      <c r="C282" s="29">
        <v>8</v>
      </c>
      <c r="D282" s="29">
        <v>5</v>
      </c>
      <c r="E282" s="29" t="str">
        <f>IFERROR(VLOOKUP(C282,Teams!$A$2:$B$21,2,0),"")</f>
        <v>Leicester City</v>
      </c>
      <c r="F282" s="29" t="str">
        <f>IFERROR(VLOOKUP(D282,Teams!$A$2:$B$21,2,0),"")</f>
        <v>Crystal Palace</v>
      </c>
      <c r="G282" s="29" t="str">
        <f t="shared" si="229"/>
        <v>Leicester City v Crystal Palace</v>
      </c>
      <c r="H282" s="29"/>
      <c r="I282" s="29"/>
      <c r="J282" s="29"/>
      <c r="K282" s="29"/>
      <c r="L282" s="29">
        <v>0</v>
      </c>
      <c r="M282" s="29" t="str">
        <f>IF(L282=0,"",IF(U282="","",(HLOOKUP(L282,PointsScoring!$A$10:$D$11,2,0))))</f>
        <v/>
      </c>
      <c r="N282" s="30">
        <f>PointsScoring!$C$2</f>
        <v>42034</v>
      </c>
      <c r="O282" s="30">
        <f t="shared" si="230"/>
        <v>42041</v>
      </c>
      <c r="P282" s="30">
        <v>42042</v>
      </c>
      <c r="Q282" s="31">
        <v>0</v>
      </c>
      <c r="R282" s="32">
        <f t="shared" si="231"/>
        <v>0.58333333333333337</v>
      </c>
      <c r="S282" s="32">
        <v>0.625</v>
      </c>
      <c r="T282" s="32">
        <f t="shared" si="232"/>
        <v>0.66666666666666663</v>
      </c>
      <c r="U282" s="30" t="str">
        <f t="shared" ca="1" si="233"/>
        <v/>
      </c>
      <c r="V282" s="45" t="str">
        <f t="shared" ca="1" si="234"/>
        <v/>
      </c>
      <c r="W282" s="32" t="str">
        <f t="shared" ca="1" si="235"/>
        <v/>
      </c>
      <c r="X282" s="32" t="s">
        <v>0</v>
      </c>
      <c r="Y282" s="30" t="s">
        <v>0</v>
      </c>
      <c r="Z282" s="45" t="s">
        <v>0</v>
      </c>
      <c r="AA282" s="32" t="s">
        <v>0</v>
      </c>
      <c r="AG282" s="29"/>
      <c r="AH282" s="29"/>
      <c r="AI282" s="29" t="str">
        <f>IF(AG282="","",IF(AG282&gt;AH282,PointsScoring!$A$11,IF(AG282=AH282,PointsScoring!$B$11,IF(AG282&lt;AH282,PointsScoring!$C$12:$D$12))))</f>
        <v/>
      </c>
      <c r="AJ282" s="29" t="str">
        <f t="shared" si="227"/>
        <v/>
      </c>
      <c r="AK282" s="29" t="str">
        <f t="shared" si="228"/>
        <v/>
      </c>
      <c r="AL282" s="29" t="str">
        <f>IF(OR(Z282="",AI282=""),"",IF(AK282="Right",VLOOKUP(Z282,PointsScoring!$A$2:$G$6,4,0),((VLOOKUP(Z282,PointsScoring!$A$1:$G$6,5,0))+(VLOOKUP(Z282,PointsScoring!$A$1:$G$6,6,0)))))</f>
        <v/>
      </c>
      <c r="AN282"/>
      <c r="AO282"/>
    </row>
    <row r="283" spans="1:41" ht="27" customHeight="1" x14ac:dyDescent="0.25">
      <c r="A283" s="17">
        <f>A271+1</f>
        <v>24</v>
      </c>
      <c r="B283" s="29" t="str">
        <f t="shared" si="226"/>
        <v>Fixture 4</v>
      </c>
      <c r="C283" s="29">
        <v>10</v>
      </c>
      <c r="D283" s="29">
        <v>7</v>
      </c>
      <c r="E283" s="29" t="str">
        <f>IFERROR(VLOOKUP(C283,Teams!$A$2:$B$21,2,0),"")</f>
        <v>Manchester City</v>
      </c>
      <c r="F283" s="29" t="str">
        <f>IFERROR(VLOOKUP(D283,Teams!$A$2:$B$21,2,0),"")</f>
        <v>Hull City</v>
      </c>
      <c r="G283" s="29" t="str">
        <f t="shared" si="229"/>
        <v>Manchester City v Hull City</v>
      </c>
      <c r="H283" s="29"/>
      <c r="I283" s="29"/>
      <c r="J283" s="29"/>
      <c r="K283" s="29"/>
      <c r="L283" s="29">
        <v>0</v>
      </c>
      <c r="M283" s="29" t="str">
        <f>IF(L283=0,"",IF(U283="","",(HLOOKUP(L283,PointsScoring!$A$10:$D$11,2,0))))</f>
        <v/>
      </c>
      <c r="N283" s="30">
        <f>PointsScoring!$C$2</f>
        <v>42034</v>
      </c>
      <c r="O283" s="30">
        <f t="shared" si="230"/>
        <v>42041</v>
      </c>
      <c r="P283" s="30">
        <v>42042</v>
      </c>
      <c r="Q283" s="31">
        <v>0</v>
      </c>
      <c r="R283" s="32">
        <f t="shared" si="231"/>
        <v>0.58333333333333337</v>
      </c>
      <c r="S283" s="32">
        <v>0.625</v>
      </c>
      <c r="T283" s="32">
        <f t="shared" si="232"/>
        <v>0.66666666666666663</v>
      </c>
      <c r="U283" s="30" t="str">
        <f t="shared" ca="1" si="233"/>
        <v/>
      </c>
      <c r="V283" s="45" t="str">
        <f t="shared" ca="1" si="234"/>
        <v/>
      </c>
      <c r="W283" s="32" t="str">
        <f t="shared" ca="1" si="235"/>
        <v/>
      </c>
      <c r="X283" s="32" t="s">
        <v>0</v>
      </c>
      <c r="Y283" s="30" t="s">
        <v>0</v>
      </c>
      <c r="Z283" s="45" t="s">
        <v>0</v>
      </c>
      <c r="AA283" s="32" t="s">
        <v>0</v>
      </c>
      <c r="AG283" s="29"/>
      <c r="AH283" s="29"/>
      <c r="AI283" s="29" t="str">
        <f>IF(AG283="","",IF(AG283&gt;AH283,PointsScoring!$A$11,IF(AG283=AH283,PointsScoring!$B$11,IF(AG283&lt;AH283,PointsScoring!$C$12:$D$12))))</f>
        <v/>
      </c>
      <c r="AJ283" s="29" t="str">
        <f t="shared" si="227"/>
        <v/>
      </c>
      <c r="AK283" s="29" t="str">
        <f t="shared" si="228"/>
        <v/>
      </c>
      <c r="AL283" s="29" t="str">
        <f>IF(OR(Z283="",AI283=""),"",IF(AK283="Right",VLOOKUP(Z283,PointsScoring!$A$2:$G$6,4,0),((VLOOKUP(Z283,PointsScoring!$A$1:$G$6,5,0))+(VLOOKUP(Z283,PointsScoring!$A$1:$G$6,6,0)))))</f>
        <v/>
      </c>
      <c r="AN283"/>
      <c r="AO283"/>
    </row>
    <row r="284" spans="1:41" ht="27" customHeight="1" x14ac:dyDescent="0.25">
      <c r="A284" s="17">
        <f t="shared" ref="A284:A289" si="236">A272+1</f>
        <v>24</v>
      </c>
      <c r="B284" s="29" t="str">
        <f t="shared" si="226"/>
        <v>Fixture 5</v>
      </c>
      <c r="C284" s="29">
        <v>13</v>
      </c>
      <c r="D284" s="29">
        <v>14</v>
      </c>
      <c r="E284" s="29" t="str">
        <f>IFERROR(VLOOKUP(C284,Teams!$A$2:$B$21,2,0),"")</f>
        <v>Queens Park Rangers</v>
      </c>
      <c r="F284" s="29" t="str">
        <f>IFERROR(VLOOKUP(D284,Teams!$A$2:$B$21,2,0),"")</f>
        <v>Southampton</v>
      </c>
      <c r="G284" s="29" t="str">
        <f t="shared" si="229"/>
        <v>Queens Park Rangers v Southampton</v>
      </c>
      <c r="H284" s="29"/>
      <c r="I284" s="29"/>
      <c r="J284" s="29"/>
      <c r="K284" s="29"/>
      <c r="L284" s="29">
        <v>0</v>
      </c>
      <c r="M284" s="29" t="str">
        <f>IF(L284=0,"",IF(U284="","",(HLOOKUP(L284,PointsScoring!$A$10:$D$11,2,0))))</f>
        <v/>
      </c>
      <c r="N284" s="30">
        <f>PointsScoring!$C$2</f>
        <v>42034</v>
      </c>
      <c r="O284" s="30">
        <f t="shared" si="230"/>
        <v>42041</v>
      </c>
      <c r="P284" s="30">
        <v>42042</v>
      </c>
      <c r="Q284" s="31">
        <v>0</v>
      </c>
      <c r="R284" s="32">
        <f t="shared" si="231"/>
        <v>0.58333333333333337</v>
      </c>
      <c r="S284" s="32">
        <v>0.625</v>
      </c>
      <c r="T284" s="32">
        <f t="shared" si="232"/>
        <v>0.66666666666666663</v>
      </c>
      <c r="U284" s="30" t="str">
        <f t="shared" ca="1" si="233"/>
        <v/>
      </c>
      <c r="V284" s="45" t="str">
        <f t="shared" ca="1" si="234"/>
        <v/>
      </c>
      <c r="W284" s="32" t="str">
        <f t="shared" ca="1" si="235"/>
        <v/>
      </c>
      <c r="X284" s="32" t="s">
        <v>0</v>
      </c>
      <c r="Y284" s="30" t="s">
        <v>0</v>
      </c>
      <c r="Z284" s="45" t="s">
        <v>0</v>
      </c>
      <c r="AA284" s="32" t="s">
        <v>0</v>
      </c>
      <c r="AG284" s="29"/>
      <c r="AH284" s="29"/>
      <c r="AI284" s="29" t="str">
        <f>IF(AG284="","",IF(AG284&gt;AH284,PointsScoring!$A$11,IF(AG284=AH284,PointsScoring!$B$11,IF(AG284&lt;AH284,PointsScoring!$C$12:$D$12))))</f>
        <v/>
      </c>
      <c r="AJ284" s="29" t="str">
        <f t="shared" si="227"/>
        <v/>
      </c>
      <c r="AK284" s="29" t="str">
        <f t="shared" si="228"/>
        <v/>
      </c>
      <c r="AL284" s="29" t="str">
        <f>IF(OR(Z284="",AI284=""),"",IF(AK284="Right",VLOOKUP(Z284,PointsScoring!$A$2:$G$6,4,0),((VLOOKUP(Z284,PointsScoring!$A$1:$G$6,5,0))+(VLOOKUP(Z284,PointsScoring!$A$1:$G$6,6,0)))))</f>
        <v/>
      </c>
      <c r="AN284"/>
      <c r="AO284"/>
    </row>
    <row r="285" spans="1:41" ht="27" customHeight="1" x14ac:dyDescent="0.25">
      <c r="A285" s="17">
        <f t="shared" si="236"/>
        <v>24</v>
      </c>
      <c r="B285" s="29" t="str">
        <f t="shared" si="226"/>
        <v>Fixture 6</v>
      </c>
      <c r="C285" s="29">
        <v>17</v>
      </c>
      <c r="D285" s="29">
        <v>16</v>
      </c>
      <c r="E285" s="29" t="str">
        <f>IFERROR(VLOOKUP(C285,Teams!$A$2:$B$21,2,0),"")</f>
        <v>Swansea City</v>
      </c>
      <c r="F285" s="29" t="str">
        <f>IFERROR(VLOOKUP(D285,Teams!$A$2:$B$21,2,0),"")</f>
        <v>Sunderland</v>
      </c>
      <c r="G285" s="29" t="str">
        <f t="shared" si="229"/>
        <v>Swansea City v Sunderland</v>
      </c>
      <c r="H285" s="29"/>
      <c r="I285" s="29"/>
      <c r="J285" s="29"/>
      <c r="K285" s="29"/>
      <c r="L285" s="29">
        <v>0</v>
      </c>
      <c r="M285" s="29" t="str">
        <f>IF(L285=0,"",IF(U285="","",(HLOOKUP(L285,PointsScoring!$A$10:$D$11,2,0))))</f>
        <v/>
      </c>
      <c r="N285" s="30">
        <f>PointsScoring!$C$2</f>
        <v>42034</v>
      </c>
      <c r="O285" s="30">
        <f t="shared" si="230"/>
        <v>42041</v>
      </c>
      <c r="P285" s="30">
        <v>42042</v>
      </c>
      <c r="Q285" s="31">
        <v>0</v>
      </c>
      <c r="R285" s="32">
        <f t="shared" si="231"/>
        <v>0.58333333333333337</v>
      </c>
      <c r="S285" s="32">
        <v>0.625</v>
      </c>
      <c r="T285" s="32">
        <f t="shared" si="232"/>
        <v>0.66666666666666663</v>
      </c>
      <c r="U285" s="30" t="str">
        <f t="shared" ca="1" si="233"/>
        <v/>
      </c>
      <c r="V285" s="45" t="str">
        <f t="shared" ca="1" si="234"/>
        <v/>
      </c>
      <c r="W285" s="32" t="str">
        <f t="shared" ca="1" si="235"/>
        <v/>
      </c>
      <c r="X285" s="32" t="s">
        <v>0</v>
      </c>
      <c r="Y285" s="30" t="s">
        <v>0</v>
      </c>
      <c r="Z285" s="45" t="s">
        <v>0</v>
      </c>
      <c r="AA285" s="32" t="s">
        <v>0</v>
      </c>
      <c r="AG285" s="29"/>
      <c r="AH285" s="29"/>
      <c r="AI285" s="29" t="str">
        <f>IF(AG285="","",IF(AG285&gt;AH285,PointsScoring!$A$11,IF(AG285=AH285,PointsScoring!$B$11,IF(AG285&lt;AH285,PointsScoring!$C$12:$D$12))))</f>
        <v/>
      </c>
      <c r="AJ285" s="29" t="str">
        <f t="shared" si="227"/>
        <v/>
      </c>
      <c r="AK285" s="29" t="str">
        <f t="shared" si="228"/>
        <v/>
      </c>
      <c r="AL285" s="29" t="str">
        <f>IF(OR(Z285="",AI285=""),"",IF(AK285="Right",VLOOKUP(Z285,PointsScoring!$A$2:$G$6,4,0),((VLOOKUP(Z285,PointsScoring!$A$1:$G$6,5,0))+(VLOOKUP(Z285,PointsScoring!$A$1:$G$6,6,0)))))</f>
        <v/>
      </c>
      <c r="AN285"/>
      <c r="AO285"/>
    </row>
    <row r="286" spans="1:41" ht="27" customHeight="1" x14ac:dyDescent="0.25">
      <c r="A286" s="17">
        <f t="shared" si="236"/>
        <v>24</v>
      </c>
      <c r="B286" s="29" t="str">
        <f t="shared" si="226"/>
        <v>Fixture 7</v>
      </c>
      <c r="C286" s="29">
        <v>6</v>
      </c>
      <c r="D286" s="29">
        <v>9</v>
      </c>
      <c r="E286" s="29" t="str">
        <f>IFERROR(VLOOKUP(C286,Teams!$A$2:$B$21,2,0),"")</f>
        <v>Everton</v>
      </c>
      <c r="F286" s="29" t="str">
        <f>IFERROR(VLOOKUP(D286,Teams!$A$2:$B$21,2,0),"")</f>
        <v>Liverpool</v>
      </c>
      <c r="G286" s="29" t="str">
        <f t="shared" si="229"/>
        <v>Everton v Liverpool</v>
      </c>
      <c r="H286" s="29"/>
      <c r="I286" s="29"/>
      <c r="J286" s="29"/>
      <c r="K286" s="29"/>
      <c r="L286" s="29">
        <v>2</v>
      </c>
      <c r="M286" s="29" t="str">
        <f ca="1">IF(L286=0,"",IF(U286="","",(HLOOKUP(L286,PointsScoring!$A$10:$D$11,2,0))))</f>
        <v>D</v>
      </c>
      <c r="N286" s="30">
        <f>PointsScoring!$C$2</f>
        <v>42034</v>
      </c>
      <c r="O286" s="30">
        <f t="shared" si="230"/>
        <v>42041</v>
      </c>
      <c r="P286" s="30">
        <v>42042</v>
      </c>
      <c r="Q286" s="31">
        <v>0</v>
      </c>
      <c r="R286" s="32">
        <f t="shared" si="231"/>
        <v>0.6875</v>
      </c>
      <c r="S286" s="32">
        <v>0.72916666666666663</v>
      </c>
      <c r="T286" s="32">
        <f t="shared" si="232"/>
        <v>0.77083333333333326</v>
      </c>
      <c r="U286" s="30" t="str">
        <f t="shared" ca="1" si="233"/>
        <v>Fixture Completed</v>
      </c>
      <c r="V286" s="45" t="str">
        <f t="shared" ca="1" si="234"/>
        <v>Fixture Completed</v>
      </c>
      <c r="W286" s="32" t="str">
        <f t="shared" ca="1" si="235"/>
        <v>Fixture Completed</v>
      </c>
      <c r="X286" s="32"/>
      <c r="Y286" s="30"/>
      <c r="Z286" s="45"/>
      <c r="AA286" s="32"/>
      <c r="AG286" s="29"/>
      <c r="AH286" s="29"/>
      <c r="AI286" s="29" t="str">
        <f>IF(AG286="","",IF(AG286&gt;AH286,PointsScoring!$A$11,IF(AG286=AH286,PointsScoring!$B$11,IF(AG286&lt;AH286,PointsScoring!$C$12:$D$12))))</f>
        <v/>
      </c>
      <c r="AJ286" s="29" t="str">
        <f t="shared" si="227"/>
        <v/>
      </c>
      <c r="AK286" s="29" t="str">
        <f t="shared" si="228"/>
        <v/>
      </c>
      <c r="AL286" s="29" t="str">
        <f>IF(OR(Z286="",AI286=""),"",IF(AK286="Right",VLOOKUP(Z286,PointsScoring!$A$2:$G$6,4,0),((VLOOKUP(Z286,PointsScoring!$A$1:$G$6,5,0))+(VLOOKUP(Z286,PointsScoring!$A$1:$G$6,6,0)))))</f>
        <v/>
      </c>
      <c r="AN286"/>
      <c r="AO286"/>
    </row>
    <row r="287" spans="1:41" ht="27" customHeight="1" x14ac:dyDescent="0.25">
      <c r="A287" s="17">
        <f t="shared" si="236"/>
        <v>24</v>
      </c>
      <c r="B287" s="29" t="str">
        <f t="shared" si="226"/>
        <v>Fixture 8</v>
      </c>
      <c r="C287" s="29">
        <v>3</v>
      </c>
      <c r="D287" s="29">
        <v>19</v>
      </c>
      <c r="E287" s="29" t="str">
        <f>IFERROR(VLOOKUP(C287,Teams!$A$2:$B$21,2,0),"")</f>
        <v>Burnley</v>
      </c>
      <c r="F287" s="29" t="str">
        <f>IFERROR(VLOOKUP(D287,Teams!$A$2:$B$21,2,0),"")</f>
        <v>West Bromwich Albion</v>
      </c>
      <c r="G287" s="29" t="str">
        <f t="shared" si="229"/>
        <v>Burnley v West Bromwich Albion</v>
      </c>
      <c r="H287" s="29"/>
      <c r="I287" s="29"/>
      <c r="J287" s="29"/>
      <c r="K287" s="29"/>
      <c r="L287" s="29">
        <v>3</v>
      </c>
      <c r="M287" s="29" t="str">
        <f ca="1">IF(L287=0,"",IF(U287="","",(HLOOKUP(L287,PointsScoring!$A$10:$D$11,2,0))))</f>
        <v>AW</v>
      </c>
      <c r="N287" s="30">
        <f>PointsScoring!$C$2</f>
        <v>42034</v>
      </c>
      <c r="O287" s="30">
        <f t="shared" si="230"/>
        <v>42042</v>
      </c>
      <c r="P287" s="30">
        <v>42043</v>
      </c>
      <c r="Q287" s="31">
        <v>0</v>
      </c>
      <c r="R287" s="32">
        <f t="shared" si="231"/>
        <v>0.625</v>
      </c>
      <c r="S287" s="32">
        <v>0.66666666666666663</v>
      </c>
      <c r="T287" s="32">
        <f>S287+(60/1440)</f>
        <v>0.70833333333333326</v>
      </c>
      <c r="U287" s="30">
        <f t="shared" ca="1" si="233"/>
        <v>42043</v>
      </c>
      <c r="V287" s="45" t="str">
        <f t="shared" ca="1" si="234"/>
        <v>MATCHDAY</v>
      </c>
      <c r="W287" s="32">
        <f t="shared" ca="1" si="235"/>
        <v>0.58890763889212394</v>
      </c>
      <c r="X287" s="32"/>
      <c r="Y287" s="30"/>
      <c r="Z287" s="45"/>
      <c r="AA287" s="32"/>
      <c r="AG287" s="29"/>
      <c r="AH287" s="29"/>
      <c r="AI287" s="29" t="str">
        <f>IF(AG287="","",IF(AG287&gt;AH287,PointsScoring!$A$11,IF(AG287=AH287,PointsScoring!$B$11,IF(AG287&lt;AH287,PointsScoring!$C$12:$D$12))))</f>
        <v/>
      </c>
      <c r="AJ287" s="29" t="str">
        <f t="shared" si="227"/>
        <v/>
      </c>
      <c r="AK287" s="29" t="str">
        <f t="shared" si="228"/>
        <v/>
      </c>
      <c r="AL287" s="29" t="str">
        <f>IF(OR(Z287="",AI287=""),"",IF(AK287="Right",VLOOKUP(Z287,PointsScoring!$A$2:$G$6,4,0),((VLOOKUP(Z287,PointsScoring!$A$1:$G$6,5,0))+(VLOOKUP(Z287,PointsScoring!$A$1:$G$6,6,0)))))</f>
        <v/>
      </c>
      <c r="AN287"/>
      <c r="AO287"/>
    </row>
    <row r="288" spans="1:41" ht="27" customHeight="1" x14ac:dyDescent="0.25">
      <c r="A288" s="17">
        <f t="shared" si="236"/>
        <v>24</v>
      </c>
      <c r="B288" s="29" t="str">
        <f t="shared" si="226"/>
        <v>Fixture 9</v>
      </c>
      <c r="C288" s="29">
        <v>12</v>
      </c>
      <c r="D288" s="29">
        <v>15</v>
      </c>
      <c r="E288" s="29" t="str">
        <f>IFERROR(VLOOKUP(C288,Teams!$A$2:$B$21,2,0),"")</f>
        <v>Newcastle United</v>
      </c>
      <c r="F288" s="29" t="str">
        <f>IFERROR(VLOOKUP(D288,Teams!$A$2:$B$21,2,0),"")</f>
        <v>Stoke City</v>
      </c>
      <c r="G288" s="29" t="str">
        <f t="shared" si="229"/>
        <v>Newcastle United v Stoke City</v>
      </c>
      <c r="H288" s="29"/>
      <c r="I288" s="29"/>
      <c r="J288" s="29"/>
      <c r="K288" s="29"/>
      <c r="L288" s="29">
        <v>1</v>
      </c>
      <c r="M288" s="29" t="str">
        <f ca="1">IF(L288=0,"",IF(U288="","",(HLOOKUP(L288,PointsScoring!$A$10:$D$11,2,0))))</f>
        <v>HW</v>
      </c>
      <c r="N288" s="30">
        <f>PointsScoring!$C$2</f>
        <v>42034</v>
      </c>
      <c r="O288" s="30">
        <f t="shared" si="230"/>
        <v>42042</v>
      </c>
      <c r="P288" s="30">
        <v>42043</v>
      </c>
      <c r="Q288" s="31">
        <v>0</v>
      </c>
      <c r="R288" s="32">
        <f t="shared" si="231"/>
        <v>0.54513888888888895</v>
      </c>
      <c r="S288" s="32">
        <v>0.58680555555555558</v>
      </c>
      <c r="T288" s="32">
        <f t="shared" si="232"/>
        <v>0.62847222222222221</v>
      </c>
      <c r="U288" s="30">
        <f t="shared" ca="1" si="233"/>
        <v>42043</v>
      </c>
      <c r="V288" s="45" t="str">
        <f t="shared" ca="1" si="234"/>
        <v>During Fixture</v>
      </c>
      <c r="W288" s="32">
        <f t="shared" ca="1" si="235"/>
        <v>0.58890763889212394</v>
      </c>
      <c r="X288" s="32"/>
      <c r="Y288" s="30"/>
      <c r="Z288" s="45"/>
      <c r="AA288" s="32"/>
      <c r="AG288" s="29"/>
      <c r="AH288" s="29"/>
      <c r="AI288" s="29" t="str">
        <f>IF(AG288="","",IF(AG288&gt;AH288,PointsScoring!$A$11,IF(AG288=AH288,PointsScoring!$B$11,IF(AG288&lt;AH288,PointsScoring!$C$12:$D$12))))</f>
        <v/>
      </c>
      <c r="AJ288" s="29" t="str">
        <f t="shared" si="227"/>
        <v/>
      </c>
      <c r="AK288" s="29" t="str">
        <f t="shared" si="228"/>
        <v/>
      </c>
      <c r="AL288" s="29" t="str">
        <f>IF(OR(Z288="",AI288=""),"",IF(AK288="Right",VLOOKUP(Z288,PointsScoring!$A$2:$G$6,4,0),((VLOOKUP(Z288,PointsScoring!$A$1:$G$6,5,0))+(VLOOKUP(Z288,PointsScoring!$A$1:$G$6,6,0)))))</f>
        <v/>
      </c>
    </row>
    <row r="289" spans="1:38" ht="27" customHeight="1" x14ac:dyDescent="0.25">
      <c r="A289" s="17">
        <f t="shared" si="236"/>
        <v>24</v>
      </c>
      <c r="B289" s="29" t="str">
        <f t="shared" si="226"/>
        <v>Fixture 10</v>
      </c>
      <c r="C289" s="29">
        <v>20</v>
      </c>
      <c r="D289" s="29">
        <v>11</v>
      </c>
      <c r="E289" s="29" t="str">
        <f>IFERROR(VLOOKUP(C289,Teams!$A$2:$B$21,2,0),"")</f>
        <v>West Ham United</v>
      </c>
      <c r="F289" s="29" t="str">
        <f>IFERROR(VLOOKUP(D289,Teams!$A$2:$B$21,2,0),"")</f>
        <v>Manchester United</v>
      </c>
      <c r="G289" s="29" t="str">
        <f t="shared" si="229"/>
        <v>West Ham United v Manchester United</v>
      </c>
      <c r="H289" s="29"/>
      <c r="I289" s="29"/>
      <c r="J289" s="29"/>
      <c r="K289" s="29"/>
      <c r="L289" s="29">
        <v>0</v>
      </c>
      <c r="M289" s="29" t="str">
        <f>IF(L289=0,"",IF(U289="","",(HLOOKUP(L289,PointsScoring!$A$10:$D$11,2,0))))</f>
        <v/>
      </c>
      <c r="N289" s="30">
        <f>PointsScoring!$C$2</f>
        <v>42034</v>
      </c>
      <c r="O289" s="30">
        <f t="shared" si="230"/>
        <v>42042</v>
      </c>
      <c r="P289" s="30">
        <v>42043</v>
      </c>
      <c r="Q289" s="31">
        <v>0</v>
      </c>
      <c r="R289" s="32">
        <f t="shared" si="231"/>
        <v>0.63541666666666674</v>
      </c>
      <c r="S289" s="32">
        <v>0.67708333333333337</v>
      </c>
      <c r="T289" s="32">
        <f t="shared" si="232"/>
        <v>0.71875</v>
      </c>
      <c r="U289" s="30" t="str">
        <f t="shared" ca="1" si="233"/>
        <v/>
      </c>
      <c r="V289" s="45" t="str">
        <f t="shared" ca="1" si="234"/>
        <v/>
      </c>
      <c r="W289" s="32" t="str">
        <f t="shared" ca="1" si="235"/>
        <v/>
      </c>
      <c r="X289" s="32" t="s">
        <v>0</v>
      </c>
      <c r="Y289" s="30" t="s">
        <v>0</v>
      </c>
      <c r="Z289" s="45" t="s">
        <v>0</v>
      </c>
      <c r="AA289" s="32" t="s">
        <v>0</v>
      </c>
      <c r="AG289" s="29"/>
      <c r="AH289" s="29"/>
      <c r="AI289" s="29" t="str">
        <f>IF(AG289="","",IF(AG289&gt;AH289,PointsScoring!$A$11,IF(AG289=AH289,PointsScoring!$B$11,IF(AG289&lt;AH289,PointsScoring!$C$12:$D$12))))</f>
        <v/>
      </c>
      <c r="AJ289" s="29" t="str">
        <f t="shared" si="227"/>
        <v/>
      </c>
      <c r="AK289" s="29" t="str">
        <f t="shared" si="228"/>
        <v/>
      </c>
      <c r="AL289" s="29" t="str">
        <f>IF(OR(Z289="",AI289=""),"",IF(AK289="Right",VLOOKUP(Z289,PointsScoring!$A$2:$G$6,4,0),((VLOOKUP(Z289,PointsScoring!$A$1:$G$6,5,0))+(VLOOKUP(Z289,PointsScoring!$A$1:$G$6,6,0)))))</f>
        <v/>
      </c>
    </row>
    <row r="290" spans="1:38" ht="15" customHeight="1" x14ac:dyDescent="0.25">
      <c r="B290" t="str">
        <f t="shared" si="226"/>
        <v/>
      </c>
      <c r="V290" s="46"/>
      <c r="Z290" s="46"/>
      <c r="AL290" s="19">
        <f>SUM(AL280:AL289)</f>
        <v>0</v>
      </c>
    </row>
    <row r="291" spans="1:38" ht="15" customHeight="1" x14ac:dyDescent="0.25"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4"/>
      <c r="R291" s="26"/>
      <c r="S291" s="23"/>
      <c r="T291" s="26"/>
      <c r="U291" s="25"/>
      <c r="V291" s="46"/>
      <c r="W291" s="26"/>
      <c r="X291" s="26"/>
      <c r="Y291" s="25"/>
      <c r="Z291" s="46"/>
      <c r="AA291" s="26"/>
      <c r="AB291" s="28"/>
      <c r="AG291" s="23"/>
      <c r="AH291" s="23"/>
      <c r="AI291" s="23"/>
      <c r="AJ291" s="23"/>
      <c r="AK291" s="23"/>
      <c r="AL291" s="23"/>
    </row>
    <row r="292" spans="1:38" ht="27" customHeight="1" x14ac:dyDescent="0.25">
      <c r="A292" s="40">
        <f t="shared" ref="A292:A301" si="237">A280+1</f>
        <v>25</v>
      </c>
      <c r="B292" s="40" t="str">
        <f t="shared" ref="B292:B343" si="238">IF(B280=0,"",B280)</f>
        <v>Fixture 1</v>
      </c>
      <c r="C292" s="40">
        <v>1</v>
      </c>
      <c r="D292" s="40">
        <v>8</v>
      </c>
      <c r="E292" s="40" t="str">
        <f>IFERROR(VLOOKUP(C292,Teams!$A$2:$B$21,2,0),"")</f>
        <v>Arsenal</v>
      </c>
      <c r="F292" s="40" t="str">
        <f>IFERROR(VLOOKUP(D292,Teams!$A$2:$B$21,2,0),"")</f>
        <v>Leicester City</v>
      </c>
      <c r="G292" s="40" t="str">
        <f>IF(C292="","",E292&amp;" v "&amp;F292)</f>
        <v>Arsenal v Leicester City</v>
      </c>
      <c r="H292" s="40"/>
      <c r="I292" s="40"/>
      <c r="J292" s="40"/>
      <c r="K292" s="40"/>
      <c r="L292" s="40">
        <v>0</v>
      </c>
      <c r="M292" s="40" t="str">
        <f>IF(L292=0,"",IF(U292="","",(HLOOKUP(L292,PointsScoring!$A$10:$D$11,2,0))))</f>
        <v/>
      </c>
      <c r="N292" s="41">
        <f>PointsScoring!$C$2</f>
        <v>42034</v>
      </c>
      <c r="O292" s="41">
        <f>P292-1</f>
        <v>42041</v>
      </c>
      <c r="P292" s="41">
        <v>42042</v>
      </c>
      <c r="Q292" s="42">
        <v>0</v>
      </c>
      <c r="R292" s="43">
        <f>S292-(60/1440)</f>
        <v>0.78125</v>
      </c>
      <c r="S292" s="43">
        <v>0.82291666666666663</v>
      </c>
      <c r="T292" s="43">
        <f>S292+(60/1440)</f>
        <v>0.86458333333333326</v>
      </c>
      <c r="U292" s="41" t="str">
        <f t="shared" ref="U292:U301" ca="1" si="239">IF(L292&gt;0,IF(P292&lt;TODAY(),"Fixture Completed",IF(L292&gt;0,TODAY(),"")),"")</f>
        <v/>
      </c>
      <c r="V292" s="44" t="str">
        <f t="shared" ref="V292:V301" ca="1" si="240">IF(U292="","",IF(W292="Fixture Completed","Fixture Completed",(IF(U292&lt;=N292,$N$1,IF(AND(U292&gt;=(N292+1),U292&lt;=O292),$O$1,IF(AND(U292=P292,W292&lt;R292),$Q$1,IF(AND(U292=P292,W292&gt;Q292,W292&lt;S292,W292&gt;R292),$R$1,IF(AND(P292=U292,W292&lt;T292,W292&gt;S292),"During Fixture","Predicitions Locked"))))))))</f>
        <v/>
      </c>
      <c r="W292" s="43" t="str">
        <f t="shared" ref="W292:W301" ca="1" si="241">IF(L292=0,"",(IF(U292="Fixture Completed","Fixture Completed",IF(U292=O292,"",(IF((IF(OR(U292="",U292&lt;P292),"",IF(P292=TODAY(),(NOW()-TODAY()),""))&gt;T292),"",IF(OR(U292="",U292&lt;P292),"",IF(P292=TODAY(),(NOW()-TODAY()),""))))))))</f>
        <v/>
      </c>
      <c r="X292" s="43"/>
      <c r="Y292" s="41"/>
      <c r="Z292" s="44"/>
      <c r="AA292" s="43"/>
      <c r="AG292" s="40"/>
      <c r="AH292" s="40"/>
      <c r="AI292" s="40" t="str">
        <f>IF(AG292="","",IF(AG292&gt;AH292,PointsScoring!$A$11,IF(AG292=AH292,PointsScoring!$B$11,IF(AG292&lt;AH292,PointsScoring!$C$12:$D$12))))</f>
        <v/>
      </c>
      <c r="AJ292" s="40" t="str">
        <f t="shared" ref="AJ292:AJ301" si="242">IFERROR((IF(AI292="HW",E292,IF(AI292="D","DRAW",IF(AI292="AW",F292,"")))),"")</f>
        <v/>
      </c>
      <c r="AK292" s="40" t="str">
        <f t="shared" ref="AK292:AK301" si="243">IF(AI292="","",(IF(X292=AI292,"Right","Wrong")))</f>
        <v/>
      </c>
      <c r="AL292" s="40" t="str">
        <f>IF(OR(Z292="",AI292=""),"",IF(AK292="Right",VLOOKUP(Z292,PointsScoring!$A$2:$G$6,4,0),((VLOOKUP(Z292,PointsScoring!$A$1:$G$6,5,0))+(VLOOKUP(Z292,PointsScoring!$A$1:$G$6,6,0)))))</f>
        <v/>
      </c>
    </row>
    <row r="293" spans="1:38" ht="27" customHeight="1" x14ac:dyDescent="0.25">
      <c r="A293" s="40">
        <f t="shared" si="237"/>
        <v>25</v>
      </c>
      <c r="B293" s="40" t="str">
        <f t="shared" si="238"/>
        <v>Fixture 2</v>
      </c>
      <c r="C293" s="40">
        <v>7</v>
      </c>
      <c r="D293" s="40">
        <v>2</v>
      </c>
      <c r="E293" s="40" t="str">
        <f>IFERROR(VLOOKUP(C293,Teams!$A$2:$B$21,2,0),"")</f>
        <v>Hull City</v>
      </c>
      <c r="F293" s="40" t="str">
        <f>IFERROR(VLOOKUP(D293,Teams!$A$2:$B$21,2,0),"")</f>
        <v>Aston Villa</v>
      </c>
      <c r="G293" s="40" t="str">
        <f t="shared" ref="G293:G301" si="244">IF(C293="","",E293&amp;" v "&amp;F293)</f>
        <v>Hull City v Aston Villa</v>
      </c>
      <c r="H293" s="40"/>
      <c r="I293" s="40"/>
      <c r="J293" s="40"/>
      <c r="K293" s="40"/>
      <c r="L293" s="40">
        <v>0</v>
      </c>
      <c r="M293" s="40" t="str">
        <f>IF(L293=0,"",IF(U293="","",(HLOOKUP(L293,PointsScoring!$A$10:$D$11,2,0))))</f>
        <v/>
      </c>
      <c r="N293" s="41">
        <f>PointsScoring!$C$2</f>
        <v>42034</v>
      </c>
      <c r="O293" s="41">
        <f t="shared" ref="O293:O301" si="245">P293-1</f>
        <v>42044</v>
      </c>
      <c r="P293" s="41">
        <v>42045</v>
      </c>
      <c r="Q293" s="42">
        <v>0</v>
      </c>
      <c r="R293" s="43">
        <f t="shared" ref="R293:R301" si="246">S293-(60/1440)</f>
        <v>0.78125</v>
      </c>
      <c r="S293" s="43">
        <v>0.82291666666666663</v>
      </c>
      <c r="T293" s="43">
        <f t="shared" ref="T293:T301" si="247">S293+(60/1440)</f>
        <v>0.86458333333333326</v>
      </c>
      <c r="U293" s="41" t="str">
        <f t="shared" ca="1" si="239"/>
        <v/>
      </c>
      <c r="V293" s="44" t="str">
        <f t="shared" ca="1" si="240"/>
        <v/>
      </c>
      <c r="W293" s="43" t="str">
        <f t="shared" ca="1" si="241"/>
        <v/>
      </c>
      <c r="X293" s="43"/>
      <c r="Y293" s="41"/>
      <c r="Z293" s="44"/>
      <c r="AA293" s="43"/>
      <c r="AG293" s="40"/>
      <c r="AH293" s="40"/>
      <c r="AI293" s="40" t="str">
        <f>IF(AG293="","",IF(AG293&gt;AH293,PointsScoring!$A$11,IF(AG293=AH293,PointsScoring!$B$11,IF(AG293&lt;AH293,PointsScoring!$C$12:$D$12))))</f>
        <v/>
      </c>
      <c r="AJ293" s="40" t="str">
        <f t="shared" si="242"/>
        <v/>
      </c>
      <c r="AK293" s="40" t="str">
        <f t="shared" si="243"/>
        <v/>
      </c>
      <c r="AL293" s="40" t="str">
        <f>IF(OR(Z293="",AI293=""),"",IF(AK293="Right",VLOOKUP(Z293,PointsScoring!$A$2:$G$6,4,0),((VLOOKUP(Z293,PointsScoring!$A$1:$G$6,5,0))+(VLOOKUP(Z293,PointsScoring!$A$1:$G$6,6,0)))))</f>
        <v/>
      </c>
    </row>
    <row r="294" spans="1:38" ht="27" customHeight="1" x14ac:dyDescent="0.25">
      <c r="A294" s="40">
        <f t="shared" si="237"/>
        <v>25</v>
      </c>
      <c r="B294" s="40" t="str">
        <f t="shared" si="238"/>
        <v>Fixture 3</v>
      </c>
      <c r="C294" s="40">
        <v>16</v>
      </c>
      <c r="D294" s="40">
        <v>13</v>
      </c>
      <c r="E294" s="40" t="str">
        <f>IFERROR(VLOOKUP(C294,Teams!$A$2:$B$21,2,0),"")</f>
        <v>Sunderland</v>
      </c>
      <c r="F294" s="40" t="str">
        <f>IFERROR(VLOOKUP(D294,Teams!$A$2:$B$21,2,0),"")</f>
        <v>Queens Park Rangers</v>
      </c>
      <c r="G294" s="40" t="str">
        <f t="shared" si="244"/>
        <v>Sunderland v Queens Park Rangers</v>
      </c>
      <c r="H294" s="40"/>
      <c r="I294" s="40"/>
      <c r="J294" s="40"/>
      <c r="K294" s="40"/>
      <c r="L294" s="40">
        <v>0</v>
      </c>
      <c r="M294" s="40" t="str">
        <f>IF(L294=0,"",IF(U294="","",(HLOOKUP(L294,PointsScoring!$A$10:$D$11,2,0))))</f>
        <v/>
      </c>
      <c r="N294" s="41">
        <f>PointsScoring!$C$2</f>
        <v>42034</v>
      </c>
      <c r="O294" s="41">
        <f t="shared" si="245"/>
        <v>42044</v>
      </c>
      <c r="P294" s="41">
        <v>42045</v>
      </c>
      <c r="Q294" s="42">
        <v>0</v>
      </c>
      <c r="R294" s="43">
        <f t="shared" si="246"/>
        <v>0.78125</v>
      </c>
      <c r="S294" s="43">
        <v>0.82291666666666663</v>
      </c>
      <c r="T294" s="43">
        <f t="shared" si="247"/>
        <v>0.86458333333333326</v>
      </c>
      <c r="U294" s="41" t="str">
        <f t="shared" ca="1" si="239"/>
        <v/>
      </c>
      <c r="V294" s="44" t="str">
        <f t="shared" ca="1" si="240"/>
        <v/>
      </c>
      <c r="W294" s="43" t="str">
        <f t="shared" ca="1" si="241"/>
        <v/>
      </c>
      <c r="X294" s="43"/>
      <c r="Y294" s="41"/>
      <c r="Z294" s="44"/>
      <c r="AA294" s="43"/>
      <c r="AG294" s="40"/>
      <c r="AH294" s="40"/>
      <c r="AI294" s="40" t="str">
        <f>IF(AG294="","",IF(AG294&gt;AH294,PointsScoring!$A$11,IF(AG294=AH294,PointsScoring!$B$11,IF(AG294&lt;AH294,PointsScoring!$C$12:$D$12))))</f>
        <v/>
      </c>
      <c r="AJ294" s="40" t="str">
        <f t="shared" si="242"/>
        <v/>
      </c>
      <c r="AK294" s="40" t="str">
        <f t="shared" si="243"/>
        <v/>
      </c>
      <c r="AL294" s="40" t="str">
        <f>IF(OR(Z294="",AI294=""),"",IF(AK294="Right",VLOOKUP(Z294,PointsScoring!$A$2:$G$6,4,0),((VLOOKUP(Z294,PointsScoring!$A$1:$G$6,5,0))+(VLOOKUP(Z294,PointsScoring!$A$1:$G$6,6,0)))))</f>
        <v/>
      </c>
    </row>
    <row r="295" spans="1:38" ht="27" customHeight="1" x14ac:dyDescent="0.25">
      <c r="A295" s="40">
        <f t="shared" si="237"/>
        <v>25</v>
      </c>
      <c r="B295" s="40" t="str">
        <f t="shared" si="238"/>
        <v>Fixture 4</v>
      </c>
      <c r="C295" s="40">
        <v>9</v>
      </c>
      <c r="D295" s="40">
        <v>18</v>
      </c>
      <c r="E295" s="40" t="str">
        <f>IFERROR(VLOOKUP(C295,Teams!$A$2:$B$21,2,0),"")</f>
        <v>Liverpool</v>
      </c>
      <c r="F295" s="40" t="str">
        <f>IFERROR(VLOOKUP(D295,Teams!$A$2:$B$21,2,0),"")</f>
        <v>Tottenham Hotspur</v>
      </c>
      <c r="G295" s="40" t="str">
        <f t="shared" si="244"/>
        <v>Liverpool v Tottenham Hotspur</v>
      </c>
      <c r="H295" s="40"/>
      <c r="I295" s="40"/>
      <c r="J295" s="40"/>
      <c r="K295" s="40"/>
      <c r="L295" s="40">
        <v>0</v>
      </c>
      <c r="M295" s="40" t="str">
        <f>IF(L295=0,"",IF(U295="","",(HLOOKUP(L295,PointsScoring!$A$10:$D$11,2,0))))</f>
        <v/>
      </c>
      <c r="N295" s="41">
        <f>PointsScoring!$C$2</f>
        <v>42034</v>
      </c>
      <c r="O295" s="41">
        <f t="shared" si="245"/>
        <v>42044</v>
      </c>
      <c r="P295" s="41">
        <v>42045</v>
      </c>
      <c r="Q295" s="42">
        <v>0</v>
      </c>
      <c r="R295" s="43">
        <f t="shared" si="246"/>
        <v>0.79166666666666674</v>
      </c>
      <c r="S295" s="43">
        <v>0.83333333333333337</v>
      </c>
      <c r="T295" s="43">
        <f t="shared" si="247"/>
        <v>0.875</v>
      </c>
      <c r="U295" s="41" t="str">
        <f t="shared" ca="1" si="239"/>
        <v/>
      </c>
      <c r="V295" s="44" t="str">
        <f t="shared" ca="1" si="240"/>
        <v/>
      </c>
      <c r="W295" s="43" t="str">
        <f t="shared" ca="1" si="241"/>
        <v/>
      </c>
      <c r="X295" s="43"/>
      <c r="Y295" s="41"/>
      <c r="Z295" s="44"/>
      <c r="AA295" s="43"/>
      <c r="AG295" s="40"/>
      <c r="AH295" s="40"/>
      <c r="AI295" s="40" t="str">
        <f>IF(AG295="","",IF(AG295&gt;AH295,PointsScoring!$A$11,IF(AG295=AH295,PointsScoring!$B$11,IF(AG295&lt;AH295,PointsScoring!$C$12:$D$12))))</f>
        <v/>
      </c>
      <c r="AJ295" s="40" t="str">
        <f t="shared" si="242"/>
        <v/>
      </c>
      <c r="AK295" s="40" t="str">
        <f t="shared" si="243"/>
        <v/>
      </c>
      <c r="AL295" s="40" t="str">
        <f>IF(OR(Z295="",AI295=""),"",IF(AK295="Right",VLOOKUP(Z295,PointsScoring!$A$2:$G$6,4,0),((VLOOKUP(Z295,PointsScoring!$A$1:$G$6,5,0))+(VLOOKUP(Z295,PointsScoring!$A$1:$G$6,6,0)))))</f>
        <v/>
      </c>
    </row>
    <row r="296" spans="1:38" ht="27" customHeight="1" x14ac:dyDescent="0.25">
      <c r="A296" s="40">
        <f t="shared" si="237"/>
        <v>25</v>
      </c>
      <c r="B296" s="40" t="str">
        <f t="shared" si="238"/>
        <v>Fixture 5</v>
      </c>
      <c r="C296" s="40">
        <v>11</v>
      </c>
      <c r="D296" s="40">
        <v>3</v>
      </c>
      <c r="E296" s="40" t="str">
        <f>IFERROR(VLOOKUP(C296,Teams!$A$2:$B$21,2,0),"")</f>
        <v>Manchester United</v>
      </c>
      <c r="F296" s="40" t="str">
        <f>IFERROR(VLOOKUP(D296,Teams!$A$2:$B$21,2,0),"")</f>
        <v>Burnley</v>
      </c>
      <c r="G296" s="40" t="str">
        <f t="shared" si="244"/>
        <v>Manchester United v Burnley</v>
      </c>
      <c r="H296" s="40"/>
      <c r="I296" s="40"/>
      <c r="J296" s="40"/>
      <c r="K296" s="40"/>
      <c r="L296" s="40">
        <v>0</v>
      </c>
      <c r="M296" s="40" t="str">
        <f>IF(L296=0,"",IF(U296="","",(HLOOKUP(L296,PointsScoring!$A$10:$D$11,2,0))))</f>
        <v/>
      </c>
      <c r="N296" s="41">
        <f>PointsScoring!$C$2</f>
        <v>42034</v>
      </c>
      <c r="O296" s="41">
        <f t="shared" si="245"/>
        <v>42045</v>
      </c>
      <c r="P296" s="41">
        <v>42046</v>
      </c>
      <c r="Q296" s="42">
        <v>0</v>
      </c>
      <c r="R296" s="43">
        <f t="shared" si="246"/>
        <v>0.78125</v>
      </c>
      <c r="S296" s="43">
        <v>0.82291666666666663</v>
      </c>
      <c r="T296" s="43">
        <f t="shared" si="247"/>
        <v>0.86458333333333326</v>
      </c>
      <c r="U296" s="41" t="str">
        <f t="shared" ca="1" si="239"/>
        <v/>
      </c>
      <c r="V296" s="44" t="str">
        <f t="shared" ca="1" si="240"/>
        <v/>
      </c>
      <c r="W296" s="43" t="str">
        <f t="shared" ca="1" si="241"/>
        <v/>
      </c>
      <c r="X296" s="43"/>
      <c r="Y296" s="41"/>
      <c r="Z296" s="44"/>
      <c r="AA296" s="43"/>
      <c r="AG296" s="40"/>
      <c r="AH296" s="40"/>
      <c r="AI296" s="40" t="str">
        <f>IF(AG296="","",IF(AG296&gt;AH296,PointsScoring!$A$11,IF(AG296=AH296,PointsScoring!$B$11,IF(AG296&lt;AH296,PointsScoring!$C$12:$D$12))))</f>
        <v/>
      </c>
      <c r="AJ296" s="40" t="str">
        <f t="shared" si="242"/>
        <v/>
      </c>
      <c r="AK296" s="40" t="str">
        <f t="shared" si="243"/>
        <v/>
      </c>
      <c r="AL296" s="40" t="str">
        <f>IF(OR(Z296="",AI296=""),"",IF(AK296="Right",VLOOKUP(Z296,PointsScoring!$A$2:$G$6,4,0),((VLOOKUP(Z296,PointsScoring!$A$1:$G$6,5,0))+(VLOOKUP(Z296,PointsScoring!$A$1:$G$6,6,0)))))</f>
        <v/>
      </c>
    </row>
    <row r="297" spans="1:38" ht="27" customHeight="1" x14ac:dyDescent="0.25">
      <c r="A297" s="40">
        <f t="shared" si="237"/>
        <v>25</v>
      </c>
      <c r="B297" s="40" t="str">
        <f t="shared" si="238"/>
        <v>Fixture 6</v>
      </c>
      <c r="C297" s="40">
        <v>14</v>
      </c>
      <c r="D297" s="40">
        <v>20</v>
      </c>
      <c r="E297" s="40" t="str">
        <f>IFERROR(VLOOKUP(C297,Teams!$A$2:$B$21,2,0),"")</f>
        <v>Southampton</v>
      </c>
      <c r="F297" s="40" t="str">
        <f>IFERROR(VLOOKUP(D297,Teams!$A$2:$B$21,2,0),"")</f>
        <v>West Ham United</v>
      </c>
      <c r="G297" s="40" t="str">
        <f t="shared" si="244"/>
        <v>Southampton v West Ham United</v>
      </c>
      <c r="H297" s="40"/>
      <c r="I297" s="40"/>
      <c r="J297" s="40"/>
      <c r="K297" s="40"/>
      <c r="L297" s="40">
        <v>0</v>
      </c>
      <c r="M297" s="40" t="str">
        <f>IF(L297=0,"",IF(U297="","",(HLOOKUP(L297,PointsScoring!$A$10:$D$11,2,0))))</f>
        <v/>
      </c>
      <c r="N297" s="41">
        <f>PointsScoring!$C$2</f>
        <v>42034</v>
      </c>
      <c r="O297" s="41">
        <f t="shared" si="245"/>
        <v>42045</v>
      </c>
      <c r="P297" s="41">
        <v>42046</v>
      </c>
      <c r="Q297" s="42">
        <v>0</v>
      </c>
      <c r="R297" s="43">
        <f t="shared" si="246"/>
        <v>0.78125</v>
      </c>
      <c r="S297" s="43">
        <v>0.82291666666666663</v>
      </c>
      <c r="T297" s="43">
        <f t="shared" si="247"/>
        <v>0.86458333333333326</v>
      </c>
      <c r="U297" s="41" t="str">
        <f t="shared" ca="1" si="239"/>
        <v/>
      </c>
      <c r="V297" s="44" t="str">
        <f t="shared" ca="1" si="240"/>
        <v/>
      </c>
      <c r="W297" s="43" t="str">
        <f t="shared" ca="1" si="241"/>
        <v/>
      </c>
      <c r="X297" s="43"/>
      <c r="Y297" s="41"/>
      <c r="Z297" s="44"/>
      <c r="AA297" s="43"/>
      <c r="AG297" s="40"/>
      <c r="AH297" s="40"/>
      <c r="AI297" s="40" t="str">
        <f>IF(AG297="","",IF(AG297&gt;AH297,PointsScoring!$A$11,IF(AG297=AH297,PointsScoring!$B$11,IF(AG297&lt;AH297,PointsScoring!$C$12:$D$12))))</f>
        <v/>
      </c>
      <c r="AJ297" s="40" t="str">
        <f t="shared" si="242"/>
        <v/>
      </c>
      <c r="AK297" s="40" t="str">
        <f t="shared" si="243"/>
        <v/>
      </c>
      <c r="AL297" s="40" t="str">
        <f>IF(OR(Z297="",AI297=""),"",IF(AK297="Right",VLOOKUP(Z297,PointsScoring!$A$2:$G$6,4,0),((VLOOKUP(Z297,PointsScoring!$A$1:$G$6,5,0))+(VLOOKUP(Z297,PointsScoring!$A$1:$G$6,6,0)))))</f>
        <v/>
      </c>
    </row>
    <row r="298" spans="1:38" ht="27" customHeight="1" x14ac:dyDescent="0.25">
      <c r="A298" s="40">
        <f t="shared" si="237"/>
        <v>25</v>
      </c>
      <c r="B298" s="40" t="str">
        <f t="shared" si="238"/>
        <v>Fixture 7</v>
      </c>
      <c r="C298" s="40">
        <v>4</v>
      </c>
      <c r="D298" s="40">
        <v>6</v>
      </c>
      <c r="E298" s="40" t="str">
        <f>IFERROR(VLOOKUP(C298,Teams!$A$2:$B$21,2,0),"")</f>
        <v>Chelsea</v>
      </c>
      <c r="F298" s="40" t="str">
        <f>IFERROR(VLOOKUP(D298,Teams!$A$2:$B$21,2,0),"")</f>
        <v>Everton</v>
      </c>
      <c r="G298" s="40" t="str">
        <f t="shared" si="244"/>
        <v>Chelsea v Everton</v>
      </c>
      <c r="H298" s="40"/>
      <c r="I298" s="40"/>
      <c r="J298" s="40"/>
      <c r="K298" s="40"/>
      <c r="L298" s="40">
        <v>0</v>
      </c>
      <c r="M298" s="40" t="str">
        <f>IF(L298=0,"",IF(U298="","",(HLOOKUP(L298,PointsScoring!$A$10:$D$11,2,0))))</f>
        <v/>
      </c>
      <c r="N298" s="41">
        <f>PointsScoring!$C$2</f>
        <v>42034</v>
      </c>
      <c r="O298" s="41">
        <f t="shared" si="245"/>
        <v>42045</v>
      </c>
      <c r="P298" s="41">
        <v>42046</v>
      </c>
      <c r="Q298" s="42">
        <v>0</v>
      </c>
      <c r="R298" s="43">
        <f t="shared" si="246"/>
        <v>0.78125</v>
      </c>
      <c r="S298" s="43">
        <v>0.82291666666666663</v>
      </c>
      <c r="T298" s="43">
        <f t="shared" si="247"/>
        <v>0.86458333333333326</v>
      </c>
      <c r="U298" s="41" t="str">
        <f t="shared" ca="1" si="239"/>
        <v/>
      </c>
      <c r="V298" s="44" t="str">
        <f t="shared" ca="1" si="240"/>
        <v/>
      </c>
      <c r="W298" s="43" t="str">
        <f t="shared" ca="1" si="241"/>
        <v/>
      </c>
      <c r="X298" s="43"/>
      <c r="Y298" s="41"/>
      <c r="Z298" s="44"/>
      <c r="AA298" s="43"/>
      <c r="AG298" s="40"/>
      <c r="AH298" s="40"/>
      <c r="AI298" s="40" t="str">
        <f>IF(AG298="","",IF(AG298&gt;AH298,PointsScoring!$A$11,IF(AG298=AH298,PointsScoring!$B$11,IF(AG298&lt;AH298,PointsScoring!$C$12:$D$12))))</f>
        <v/>
      </c>
      <c r="AJ298" s="40" t="str">
        <f t="shared" si="242"/>
        <v/>
      </c>
      <c r="AK298" s="40" t="str">
        <f t="shared" si="243"/>
        <v/>
      </c>
      <c r="AL298" s="40" t="str">
        <f>IF(OR(Z298="",AI298=""),"",IF(AK298="Right",VLOOKUP(Z298,PointsScoring!$A$2:$G$6,4,0),((VLOOKUP(Z298,PointsScoring!$A$1:$G$6,5,0))+(VLOOKUP(Z298,PointsScoring!$A$1:$G$6,6,0)))))</f>
        <v/>
      </c>
    </row>
    <row r="299" spans="1:38" ht="27" customHeight="1" x14ac:dyDescent="0.25">
      <c r="A299" s="40">
        <f t="shared" si="237"/>
        <v>25</v>
      </c>
      <c r="B299" s="40" t="str">
        <f t="shared" si="238"/>
        <v>Fixture 8</v>
      </c>
      <c r="C299" s="40">
        <v>15</v>
      </c>
      <c r="D299" s="40">
        <v>10</v>
      </c>
      <c r="E299" s="40" t="str">
        <f>IFERROR(VLOOKUP(C299,Teams!$A$2:$B$21,2,0),"")</f>
        <v>Stoke City</v>
      </c>
      <c r="F299" s="40" t="str">
        <f>IFERROR(VLOOKUP(D299,Teams!$A$2:$B$21,2,0),"")</f>
        <v>Manchester City</v>
      </c>
      <c r="G299" s="40" t="str">
        <f t="shared" si="244"/>
        <v>Stoke City v Manchester City</v>
      </c>
      <c r="H299" s="40"/>
      <c r="I299" s="40"/>
      <c r="J299" s="40"/>
      <c r="K299" s="40"/>
      <c r="L299" s="40">
        <v>0</v>
      </c>
      <c r="M299" s="40" t="str">
        <f>IF(L299=0,"",IF(U299="","",(HLOOKUP(L299,PointsScoring!$A$10:$D$11,2,0))))</f>
        <v/>
      </c>
      <c r="N299" s="41">
        <f>PointsScoring!$C$2</f>
        <v>42034</v>
      </c>
      <c r="O299" s="41">
        <f t="shared" si="245"/>
        <v>42045</v>
      </c>
      <c r="P299" s="41">
        <v>42046</v>
      </c>
      <c r="Q299" s="42">
        <v>0</v>
      </c>
      <c r="R299" s="43">
        <f t="shared" si="246"/>
        <v>0.78125</v>
      </c>
      <c r="S299" s="43">
        <v>0.82291666666666663</v>
      </c>
      <c r="T299" s="43">
        <f>S299+(60/1440)</f>
        <v>0.86458333333333326</v>
      </c>
      <c r="U299" s="41" t="str">
        <f t="shared" ca="1" si="239"/>
        <v/>
      </c>
      <c r="V299" s="44" t="str">
        <f t="shared" ca="1" si="240"/>
        <v/>
      </c>
      <c r="W299" s="43" t="str">
        <f t="shared" ca="1" si="241"/>
        <v/>
      </c>
      <c r="X299" s="43"/>
      <c r="Y299" s="41"/>
      <c r="Z299" s="44"/>
      <c r="AA299" s="43"/>
      <c r="AG299" s="40"/>
      <c r="AH299" s="40"/>
      <c r="AI299" s="40" t="str">
        <f>IF(AG299="","",IF(AG299&gt;AH299,PointsScoring!$A$11,IF(AG299=AH299,PointsScoring!$B$11,IF(AG299&lt;AH299,PointsScoring!$C$12:$D$12))))</f>
        <v/>
      </c>
      <c r="AJ299" s="40" t="str">
        <f t="shared" si="242"/>
        <v/>
      </c>
      <c r="AK299" s="40" t="str">
        <f t="shared" si="243"/>
        <v/>
      </c>
      <c r="AL299" s="40" t="str">
        <f>IF(OR(Z299="",AI299=""),"",IF(AK299="Right",VLOOKUP(Z299,PointsScoring!$A$2:$G$6,4,0),((VLOOKUP(Z299,PointsScoring!$A$1:$G$6,5,0))+(VLOOKUP(Z299,PointsScoring!$A$1:$G$6,6,0)))))</f>
        <v/>
      </c>
    </row>
    <row r="300" spans="1:38" ht="27" customHeight="1" x14ac:dyDescent="0.25">
      <c r="A300" s="40">
        <f t="shared" si="237"/>
        <v>25</v>
      </c>
      <c r="B300" s="40" t="str">
        <f t="shared" si="238"/>
        <v>Fixture 9</v>
      </c>
      <c r="C300" s="40">
        <v>5</v>
      </c>
      <c r="D300" s="40">
        <v>12</v>
      </c>
      <c r="E300" s="40" t="str">
        <f>IFERROR(VLOOKUP(C300,Teams!$A$2:$B$21,2,0),"")</f>
        <v>Crystal Palace</v>
      </c>
      <c r="F300" s="40" t="str">
        <f>IFERROR(VLOOKUP(D300,Teams!$A$2:$B$21,2,0),"")</f>
        <v>Newcastle United</v>
      </c>
      <c r="G300" s="40" t="str">
        <f t="shared" si="244"/>
        <v>Crystal Palace v Newcastle United</v>
      </c>
      <c r="H300" s="40"/>
      <c r="I300" s="40"/>
      <c r="J300" s="40"/>
      <c r="K300" s="40"/>
      <c r="L300" s="40">
        <v>0</v>
      </c>
      <c r="M300" s="40" t="str">
        <f>IF(L300=0,"",IF(U300="","",(HLOOKUP(L300,PointsScoring!$A$10:$D$11,2,0))))</f>
        <v/>
      </c>
      <c r="N300" s="41">
        <f>PointsScoring!$C$2</f>
        <v>42034</v>
      </c>
      <c r="O300" s="41">
        <f t="shared" si="245"/>
        <v>42045</v>
      </c>
      <c r="P300" s="41">
        <v>42046</v>
      </c>
      <c r="Q300" s="42">
        <v>0</v>
      </c>
      <c r="R300" s="43">
        <f t="shared" si="246"/>
        <v>0.79166666666666674</v>
      </c>
      <c r="S300" s="43">
        <v>0.83333333333333337</v>
      </c>
      <c r="T300" s="43">
        <f t="shared" si="247"/>
        <v>0.875</v>
      </c>
      <c r="U300" s="41" t="str">
        <f t="shared" ca="1" si="239"/>
        <v/>
      </c>
      <c r="V300" s="44" t="str">
        <f t="shared" ca="1" si="240"/>
        <v/>
      </c>
      <c r="W300" s="43" t="str">
        <f t="shared" ca="1" si="241"/>
        <v/>
      </c>
      <c r="X300" s="43"/>
      <c r="Y300" s="41"/>
      <c r="Z300" s="44"/>
      <c r="AA300" s="43"/>
      <c r="AG300" s="40"/>
      <c r="AH300" s="40"/>
      <c r="AI300" s="40" t="str">
        <f>IF(AG300="","",IF(AG300&gt;AH300,PointsScoring!$A$11,IF(AG300=AH300,PointsScoring!$B$11,IF(AG300&lt;AH300,PointsScoring!$C$12:$D$12))))</f>
        <v/>
      </c>
      <c r="AJ300" s="40" t="str">
        <f t="shared" si="242"/>
        <v/>
      </c>
      <c r="AK300" s="40" t="str">
        <f t="shared" si="243"/>
        <v/>
      </c>
      <c r="AL300" s="40" t="str">
        <f>IF(OR(Z300="",AI300=""),"",IF(AK300="Right",VLOOKUP(Z300,PointsScoring!$A$2:$G$6,4,0),((VLOOKUP(Z300,PointsScoring!$A$1:$G$6,5,0))+(VLOOKUP(Z300,PointsScoring!$A$1:$G$6,6,0)))))</f>
        <v/>
      </c>
    </row>
    <row r="301" spans="1:38" ht="27" customHeight="1" x14ac:dyDescent="0.25">
      <c r="A301" s="40">
        <f t="shared" si="237"/>
        <v>25</v>
      </c>
      <c r="B301" s="40" t="str">
        <f t="shared" si="238"/>
        <v>Fixture 10</v>
      </c>
      <c r="C301" s="40">
        <v>19</v>
      </c>
      <c r="D301" s="40">
        <v>17</v>
      </c>
      <c r="E301" s="40" t="str">
        <f>IFERROR(VLOOKUP(C301,Teams!$A$2:$B$21,2,0),"")</f>
        <v>West Bromwich Albion</v>
      </c>
      <c r="F301" s="40" t="str">
        <f>IFERROR(VLOOKUP(D301,Teams!$A$2:$B$21,2,0),"")</f>
        <v>Swansea City</v>
      </c>
      <c r="G301" s="40" t="str">
        <f t="shared" si="244"/>
        <v>West Bromwich Albion v Swansea City</v>
      </c>
      <c r="H301" s="40"/>
      <c r="I301" s="40"/>
      <c r="J301" s="40"/>
      <c r="K301" s="40"/>
      <c r="L301" s="40">
        <v>0</v>
      </c>
      <c r="M301" s="40" t="str">
        <f>IF(L301=0,"",IF(U301="","",(HLOOKUP(L301,PointsScoring!$A$10:$D$11,2,0))))</f>
        <v/>
      </c>
      <c r="N301" s="41">
        <f>PointsScoring!$C$2</f>
        <v>42034</v>
      </c>
      <c r="O301" s="41">
        <f t="shared" si="245"/>
        <v>42045</v>
      </c>
      <c r="P301" s="41">
        <v>42046</v>
      </c>
      <c r="Q301" s="42">
        <v>0</v>
      </c>
      <c r="R301" s="43">
        <f t="shared" si="246"/>
        <v>0.79166666666666674</v>
      </c>
      <c r="S301" s="43">
        <v>0.83333333333333337</v>
      </c>
      <c r="T301" s="43">
        <f t="shared" si="247"/>
        <v>0.875</v>
      </c>
      <c r="U301" s="41" t="str">
        <f t="shared" ca="1" si="239"/>
        <v/>
      </c>
      <c r="V301" s="44" t="str">
        <f t="shared" ca="1" si="240"/>
        <v/>
      </c>
      <c r="W301" s="43" t="str">
        <f t="shared" ca="1" si="241"/>
        <v/>
      </c>
      <c r="X301" s="43"/>
      <c r="Y301" s="41"/>
      <c r="Z301" s="44"/>
      <c r="AA301" s="43"/>
      <c r="AG301" s="40"/>
      <c r="AH301" s="40"/>
      <c r="AI301" s="40" t="str">
        <f>IF(AG301="","",IF(AG301&gt;AH301,PointsScoring!$A$11,IF(AG301=AH301,PointsScoring!$B$11,IF(AG301&lt;AH301,PointsScoring!$C$12:$D$12))))</f>
        <v/>
      </c>
      <c r="AJ301" s="40" t="str">
        <f t="shared" si="242"/>
        <v/>
      </c>
      <c r="AK301" s="40" t="str">
        <f t="shared" si="243"/>
        <v/>
      </c>
      <c r="AL301" s="40" t="str">
        <f>IF(OR(Z301="",AI301=""),"",IF(AK301="Right",VLOOKUP(Z301,PointsScoring!$A$2:$G$6,4,0),((VLOOKUP(Z301,PointsScoring!$A$1:$G$6,5,0))+(VLOOKUP(Z301,PointsScoring!$A$1:$G$6,6,0)))))</f>
        <v/>
      </c>
    </row>
    <row r="302" spans="1:38" ht="15" customHeight="1" x14ac:dyDescent="0.25">
      <c r="B302" t="str">
        <f t="shared" si="238"/>
        <v/>
      </c>
      <c r="AL302" s="19">
        <f>SUM(AL292:AL301)</f>
        <v>0</v>
      </c>
    </row>
    <row r="303" spans="1:38" ht="15" customHeight="1" x14ac:dyDescent="0.25"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4"/>
      <c r="R303" s="26"/>
      <c r="S303" s="23"/>
      <c r="T303" s="26"/>
      <c r="U303" s="25"/>
      <c r="V303" s="27"/>
      <c r="W303" s="26"/>
      <c r="X303" s="26"/>
      <c r="Y303" s="25"/>
      <c r="Z303" s="27"/>
      <c r="AA303" s="26"/>
      <c r="AB303" s="28"/>
      <c r="AG303" s="23"/>
      <c r="AH303" s="23"/>
      <c r="AI303" s="23"/>
      <c r="AJ303" s="23"/>
      <c r="AK303" s="23"/>
      <c r="AL303" s="23"/>
    </row>
    <row r="304" spans="1:38" ht="27" customHeight="1" x14ac:dyDescent="0.25">
      <c r="A304" s="14">
        <f t="shared" ref="A304:A313" si="248">A292+1</f>
        <v>26</v>
      </c>
      <c r="B304" s="34" t="str">
        <f t="shared" si="238"/>
        <v>Fixture 1</v>
      </c>
      <c r="C304" s="34">
        <v>2</v>
      </c>
      <c r="D304" s="34">
        <v>15</v>
      </c>
      <c r="E304" s="34" t="str">
        <f>IFERROR(VLOOKUP(C304,Teams!$A$2:$B$21,2,0),"")</f>
        <v>Aston Villa</v>
      </c>
      <c r="F304" s="34" t="str">
        <f>IFERROR(VLOOKUP(D304,Teams!$A$2:$B$21,2,0),"")</f>
        <v>Stoke City</v>
      </c>
      <c r="G304" s="34" t="str">
        <f>IF(C304="","",E304&amp;" v "&amp;F304)</f>
        <v>Aston Villa v Stoke City</v>
      </c>
      <c r="H304" s="34"/>
      <c r="I304" s="34"/>
      <c r="J304" s="34"/>
      <c r="K304" s="34"/>
      <c r="L304" s="34">
        <v>0</v>
      </c>
      <c r="M304" s="34" t="str">
        <f>IF(L304=0,"",IF(U304="","",(HLOOKUP(L304,PointsScoring!$A$10:$D$11,2,0))))</f>
        <v/>
      </c>
      <c r="N304" s="35">
        <f>PointsScoring!$C$2</f>
        <v>42034</v>
      </c>
      <c r="O304" s="35">
        <f>P304-1</f>
        <v>42055</v>
      </c>
      <c r="P304" s="35">
        <v>42056</v>
      </c>
      <c r="Q304" s="36">
        <v>0</v>
      </c>
      <c r="R304" s="37">
        <f>S304-(60/1440)</f>
        <v>0.58333333333333337</v>
      </c>
      <c r="S304" s="37">
        <v>0.625</v>
      </c>
      <c r="T304" s="37">
        <f>S304+(60/1440)</f>
        <v>0.66666666666666663</v>
      </c>
      <c r="U304" s="35" t="str">
        <f t="shared" ref="U304:U313" ca="1" si="249">IF(L304&gt;0,IF(P304&lt;TODAY(),"Fixture Completed",IF(L304&gt;0,TODAY(),"")),"")</f>
        <v/>
      </c>
      <c r="V304" s="38" t="str">
        <f t="shared" ref="V304:V313" ca="1" si="250">IF(U304="","",IF(W304="Fixture Completed","Fixture Completed",(IF(U304&lt;=N304,$N$1,IF(AND(U304&gt;=(N304+1),U304&lt;=O304),$O$1,IF(AND(U304=P304,W304&lt;R304),$Q$1,IF(AND(U304=P304,W304&gt;Q304,W304&lt;S304,W304&gt;R304),$R$1,IF(AND(P304=U304,W304&lt;T304,W304&gt;S304),"During Fixture","Predicitions Locked"))))))))</f>
        <v/>
      </c>
      <c r="W304" s="37" t="str">
        <f t="shared" ref="W304:W313" ca="1" si="251">IF(L304=0,"",(IF(U304="Fixture Completed","Fixture Completed",IF(U304=O304,"",(IF((IF(OR(U304="",U304&lt;P304),"",IF(P304=TODAY(),(NOW()-TODAY()),""))&gt;T304),"",IF(OR(U304="",U304&lt;P304),"",IF(P304=TODAY(),(NOW()-TODAY()),""))))))))</f>
        <v/>
      </c>
      <c r="X304" s="37"/>
      <c r="Y304" s="35"/>
      <c r="Z304" s="38"/>
      <c r="AA304" s="37"/>
      <c r="AG304" s="34"/>
      <c r="AH304" s="34"/>
      <c r="AI304" s="34" t="str">
        <f>IF(AG304="","",IF(AG304&gt;AH304,PointsScoring!$A$11,IF(AG304=AH304,PointsScoring!$B$11,IF(AG304&lt;AH304,PointsScoring!$C$12:$D$12))))</f>
        <v/>
      </c>
      <c r="AJ304" s="34" t="str">
        <f t="shared" ref="AJ304:AJ313" si="252">IFERROR((IF(AI304="HW",E304,IF(AI304="D","DRAW",IF(AI304="AW",F304,"")))),"")</f>
        <v/>
      </c>
      <c r="AK304" s="34" t="str">
        <f t="shared" ref="AK304:AK313" si="253">IF(AI304="","",(IF(X304=AI304,"Right","Wrong")))</f>
        <v/>
      </c>
      <c r="AL304" s="34" t="str">
        <f>IF(OR(Z304="",AI304=""),"",IF(AK304="Right",VLOOKUP(Z304,PointsScoring!$A$2:$G$6,4,0),((VLOOKUP(Z304,PointsScoring!$A$1:$G$6,5,0))+(VLOOKUP(Z304,PointsScoring!$A$1:$G$6,6,0)))))</f>
        <v/>
      </c>
    </row>
    <row r="305" spans="1:38" ht="27" customHeight="1" x14ac:dyDescent="0.25">
      <c r="A305" s="14">
        <f t="shared" si="248"/>
        <v>26</v>
      </c>
      <c r="B305" s="34" t="str">
        <f t="shared" si="238"/>
        <v>Fixture 2</v>
      </c>
      <c r="C305" s="34">
        <v>4</v>
      </c>
      <c r="D305" s="34">
        <v>3</v>
      </c>
      <c r="E305" s="34" t="str">
        <f>IFERROR(VLOOKUP(C305,Teams!$A$2:$B$21,2,0),"")</f>
        <v>Chelsea</v>
      </c>
      <c r="F305" s="34" t="str">
        <f>IFERROR(VLOOKUP(D305,Teams!$A$2:$B$21,2,0),"")</f>
        <v>Burnley</v>
      </c>
      <c r="G305" s="34" t="str">
        <f t="shared" ref="G305:G313" si="254">IF(C305="","",E305&amp;" v "&amp;F305)</f>
        <v>Chelsea v Burnley</v>
      </c>
      <c r="H305" s="34"/>
      <c r="I305" s="34"/>
      <c r="J305" s="34"/>
      <c r="K305" s="34"/>
      <c r="L305" s="34">
        <v>0</v>
      </c>
      <c r="M305" s="34" t="str">
        <f>IF(L305=0,"",IF(U305="","",(HLOOKUP(L305,PointsScoring!$A$10:$D$11,2,0))))</f>
        <v/>
      </c>
      <c r="N305" s="35">
        <f>PointsScoring!$C$2</f>
        <v>42034</v>
      </c>
      <c r="O305" s="35">
        <f t="shared" ref="O305:O313" si="255">P305-1</f>
        <v>42055</v>
      </c>
      <c r="P305" s="35">
        <v>42056</v>
      </c>
      <c r="Q305" s="36">
        <v>0</v>
      </c>
      <c r="R305" s="37">
        <f t="shared" ref="R305:R313" si="256">S305-(60/1440)</f>
        <v>0.58333333333333337</v>
      </c>
      <c r="S305" s="37">
        <v>0.625</v>
      </c>
      <c r="T305" s="37">
        <f t="shared" ref="T305:T313" si="257">S305+(60/1440)</f>
        <v>0.66666666666666663</v>
      </c>
      <c r="U305" s="35" t="str">
        <f t="shared" ca="1" si="249"/>
        <v/>
      </c>
      <c r="V305" s="38" t="str">
        <f t="shared" ca="1" si="250"/>
        <v/>
      </c>
      <c r="W305" s="37" t="str">
        <f t="shared" ca="1" si="251"/>
        <v/>
      </c>
      <c r="X305" s="37"/>
      <c r="Y305" s="35"/>
      <c r="Z305" s="38"/>
      <c r="AA305" s="37"/>
      <c r="AG305" s="34"/>
      <c r="AH305" s="34"/>
      <c r="AI305" s="34" t="str">
        <f>IF(AG305="","",IF(AG305&gt;AH305,PointsScoring!$A$11,IF(AG305=AH305,PointsScoring!$B$11,IF(AG305&lt;AH305,PointsScoring!$C$12:$D$12))))</f>
        <v/>
      </c>
      <c r="AJ305" s="34" t="str">
        <f t="shared" si="252"/>
        <v/>
      </c>
      <c r="AK305" s="34" t="str">
        <f t="shared" si="253"/>
        <v/>
      </c>
      <c r="AL305" s="34" t="str">
        <f>IF(OR(Z305="",AI305=""),"",IF(AK305="Right",VLOOKUP(Z305,PointsScoring!$A$2:$G$6,4,0),((VLOOKUP(Z305,PointsScoring!$A$1:$G$6,5,0))+(VLOOKUP(Z305,PointsScoring!$A$1:$G$6,6,0)))))</f>
        <v/>
      </c>
    </row>
    <row r="306" spans="1:38" ht="27" customHeight="1" x14ac:dyDescent="0.25">
      <c r="A306" s="14">
        <f t="shared" si="248"/>
        <v>26</v>
      </c>
      <c r="B306" s="34" t="str">
        <f t="shared" si="238"/>
        <v>Fixture 3</v>
      </c>
      <c r="C306" s="34">
        <v>5</v>
      </c>
      <c r="D306" s="34">
        <v>1</v>
      </c>
      <c r="E306" s="34" t="str">
        <f>IFERROR(VLOOKUP(C306,Teams!$A$2:$B$21,2,0),"")</f>
        <v>Crystal Palace</v>
      </c>
      <c r="F306" s="34" t="str">
        <f>IFERROR(VLOOKUP(D306,Teams!$A$2:$B$21,2,0),"")</f>
        <v>Arsenal</v>
      </c>
      <c r="G306" s="34" t="str">
        <f t="shared" si="254"/>
        <v>Crystal Palace v Arsenal</v>
      </c>
      <c r="H306" s="34"/>
      <c r="I306" s="34"/>
      <c r="J306" s="34"/>
      <c r="K306" s="34"/>
      <c r="L306" s="34">
        <v>0</v>
      </c>
      <c r="M306" s="34" t="str">
        <f>IF(L306=0,"",IF(U306="","",(HLOOKUP(L306,PointsScoring!$A$10:$D$11,2,0))))</f>
        <v/>
      </c>
      <c r="N306" s="35">
        <f>PointsScoring!$C$2</f>
        <v>42034</v>
      </c>
      <c r="O306" s="35">
        <f t="shared" si="255"/>
        <v>42055</v>
      </c>
      <c r="P306" s="35">
        <v>42056</v>
      </c>
      <c r="Q306" s="36">
        <v>0</v>
      </c>
      <c r="R306" s="37">
        <f t="shared" si="256"/>
        <v>0.58333333333333337</v>
      </c>
      <c r="S306" s="37">
        <v>0.625</v>
      </c>
      <c r="T306" s="37">
        <f t="shared" si="257"/>
        <v>0.66666666666666663</v>
      </c>
      <c r="U306" s="35" t="str">
        <f t="shared" ca="1" si="249"/>
        <v/>
      </c>
      <c r="V306" s="38" t="str">
        <f t="shared" ca="1" si="250"/>
        <v/>
      </c>
      <c r="W306" s="37" t="str">
        <f t="shared" ca="1" si="251"/>
        <v/>
      </c>
      <c r="X306" s="37"/>
      <c r="Y306" s="35"/>
      <c r="Z306" s="38"/>
      <c r="AA306" s="37"/>
      <c r="AG306" s="34"/>
      <c r="AH306" s="34"/>
      <c r="AI306" s="34" t="str">
        <f>IF(AG306="","",IF(AG306&gt;AH306,PointsScoring!$A$11,IF(AG306=AH306,PointsScoring!$B$11,IF(AG306&lt;AH306,PointsScoring!$C$12:$D$12))))</f>
        <v/>
      </c>
      <c r="AJ306" s="34" t="str">
        <f t="shared" si="252"/>
        <v/>
      </c>
      <c r="AK306" s="34" t="str">
        <f t="shared" si="253"/>
        <v/>
      </c>
      <c r="AL306" s="34" t="str">
        <f>IF(OR(Z306="",AI306=""),"",IF(AK306="Right",VLOOKUP(Z306,PointsScoring!$A$2:$G$6,4,0),((VLOOKUP(Z306,PointsScoring!$A$1:$G$6,5,0))+(VLOOKUP(Z306,PointsScoring!$A$1:$G$6,6,0)))))</f>
        <v/>
      </c>
    </row>
    <row r="307" spans="1:38" ht="27" customHeight="1" x14ac:dyDescent="0.25">
      <c r="A307" s="14">
        <f t="shared" si="248"/>
        <v>26</v>
      </c>
      <c r="B307" s="34" t="str">
        <f t="shared" si="238"/>
        <v>Fixture 4</v>
      </c>
      <c r="C307" s="34">
        <v>7</v>
      </c>
      <c r="D307" s="34">
        <v>13</v>
      </c>
      <c r="E307" s="34" t="str">
        <f>IFERROR(VLOOKUP(C307,Teams!$A$2:$B$21,2,0),"")</f>
        <v>Hull City</v>
      </c>
      <c r="F307" s="34" t="str">
        <f>IFERROR(VLOOKUP(D307,Teams!$A$2:$B$21,2,0),"")</f>
        <v>Queens Park Rangers</v>
      </c>
      <c r="G307" s="34" t="str">
        <f t="shared" si="254"/>
        <v>Hull City v Queens Park Rangers</v>
      </c>
      <c r="H307" s="34"/>
      <c r="I307" s="34"/>
      <c r="J307" s="34"/>
      <c r="K307" s="34"/>
      <c r="L307" s="34">
        <v>0</v>
      </c>
      <c r="M307" s="34" t="str">
        <f>IF(L307=0,"",IF(U307="","",(HLOOKUP(L307,PointsScoring!$A$10:$D$11,2,0))))</f>
        <v/>
      </c>
      <c r="N307" s="35">
        <f>PointsScoring!$C$2</f>
        <v>42034</v>
      </c>
      <c r="O307" s="35">
        <f t="shared" si="255"/>
        <v>42055</v>
      </c>
      <c r="P307" s="35">
        <v>42056</v>
      </c>
      <c r="Q307" s="36">
        <v>0</v>
      </c>
      <c r="R307" s="37">
        <f t="shared" si="256"/>
        <v>0.58333333333333337</v>
      </c>
      <c r="S307" s="37">
        <v>0.625</v>
      </c>
      <c r="T307" s="37">
        <f t="shared" si="257"/>
        <v>0.66666666666666663</v>
      </c>
      <c r="U307" s="35" t="str">
        <f t="shared" ca="1" si="249"/>
        <v/>
      </c>
      <c r="V307" s="38" t="str">
        <f t="shared" ca="1" si="250"/>
        <v/>
      </c>
      <c r="W307" s="37" t="str">
        <f t="shared" ca="1" si="251"/>
        <v/>
      </c>
      <c r="X307" s="37"/>
      <c r="Y307" s="35"/>
      <c r="Z307" s="38"/>
      <c r="AA307" s="37"/>
      <c r="AG307" s="34"/>
      <c r="AH307" s="34"/>
      <c r="AI307" s="34" t="str">
        <f>IF(AG307="","",IF(AG307&gt;AH307,PointsScoring!$A$11,IF(AG307=AH307,PointsScoring!$B$11,IF(AG307&lt;AH307,PointsScoring!$C$12:$D$12))))</f>
        <v/>
      </c>
      <c r="AJ307" s="34" t="str">
        <f t="shared" si="252"/>
        <v/>
      </c>
      <c r="AK307" s="34" t="str">
        <f t="shared" si="253"/>
        <v/>
      </c>
      <c r="AL307" s="34" t="str">
        <f>IF(OR(Z307="",AI307=""),"",IF(AK307="Right",VLOOKUP(Z307,PointsScoring!$A$2:$G$6,4,0),((VLOOKUP(Z307,PointsScoring!$A$1:$G$6,5,0))+(VLOOKUP(Z307,PointsScoring!$A$1:$G$6,6,0)))))</f>
        <v/>
      </c>
    </row>
    <row r="308" spans="1:38" ht="27" customHeight="1" x14ac:dyDescent="0.25">
      <c r="A308" s="14">
        <f t="shared" si="248"/>
        <v>26</v>
      </c>
      <c r="B308" s="34" t="str">
        <f t="shared" si="238"/>
        <v>Fixture 5</v>
      </c>
      <c r="C308" s="34">
        <v>16</v>
      </c>
      <c r="D308" s="34">
        <v>19</v>
      </c>
      <c r="E308" s="34" t="str">
        <f>IFERROR(VLOOKUP(C308,Teams!$A$2:$B$21,2,0),"")</f>
        <v>Sunderland</v>
      </c>
      <c r="F308" s="34" t="str">
        <f>IFERROR(VLOOKUP(D308,Teams!$A$2:$B$21,2,0),"")</f>
        <v>West Bromwich Albion</v>
      </c>
      <c r="G308" s="34" t="str">
        <f t="shared" si="254"/>
        <v>Sunderland v West Bromwich Albion</v>
      </c>
      <c r="H308" s="34"/>
      <c r="I308" s="34"/>
      <c r="J308" s="34"/>
      <c r="K308" s="34"/>
      <c r="L308" s="34">
        <v>0</v>
      </c>
      <c r="M308" s="34" t="str">
        <f>IF(L308=0,"",IF(U308="","",(HLOOKUP(L308,PointsScoring!$A$10:$D$11,2,0))))</f>
        <v/>
      </c>
      <c r="N308" s="35">
        <f>PointsScoring!$C$2</f>
        <v>42034</v>
      </c>
      <c r="O308" s="35">
        <f t="shared" si="255"/>
        <v>42055</v>
      </c>
      <c r="P308" s="35">
        <v>42056</v>
      </c>
      <c r="Q308" s="36">
        <v>0</v>
      </c>
      <c r="R308" s="37">
        <f t="shared" si="256"/>
        <v>0.58333333333333337</v>
      </c>
      <c r="S308" s="37">
        <v>0.625</v>
      </c>
      <c r="T308" s="37">
        <f t="shared" si="257"/>
        <v>0.66666666666666663</v>
      </c>
      <c r="U308" s="35" t="str">
        <f t="shared" ca="1" si="249"/>
        <v/>
      </c>
      <c r="V308" s="38" t="str">
        <f t="shared" ca="1" si="250"/>
        <v/>
      </c>
      <c r="W308" s="37" t="str">
        <f t="shared" ca="1" si="251"/>
        <v/>
      </c>
      <c r="X308" s="37"/>
      <c r="Y308" s="35"/>
      <c r="Z308" s="38"/>
      <c r="AA308" s="37"/>
      <c r="AG308" s="34"/>
      <c r="AH308" s="34"/>
      <c r="AI308" s="34" t="str">
        <f>IF(AG308="","",IF(AG308&gt;AH308,PointsScoring!$A$11,IF(AG308=AH308,PointsScoring!$B$11,IF(AG308&lt;AH308,PointsScoring!$C$12:$D$12))))</f>
        <v/>
      </c>
      <c r="AJ308" s="34" t="str">
        <f t="shared" si="252"/>
        <v/>
      </c>
      <c r="AK308" s="34" t="str">
        <f t="shared" si="253"/>
        <v/>
      </c>
      <c r="AL308" s="34" t="str">
        <f>IF(OR(Z308="",AI308=""),"",IF(AK308="Right",VLOOKUP(Z308,PointsScoring!$A$2:$G$6,4,0),((VLOOKUP(Z308,PointsScoring!$A$1:$G$6,5,0))+(VLOOKUP(Z308,PointsScoring!$A$1:$G$6,6,0)))))</f>
        <v/>
      </c>
    </row>
    <row r="309" spans="1:38" ht="27" customHeight="1" x14ac:dyDescent="0.25">
      <c r="A309" s="14">
        <f t="shared" si="248"/>
        <v>26</v>
      </c>
      <c r="B309" s="34" t="str">
        <f t="shared" si="238"/>
        <v>Fixture 6</v>
      </c>
      <c r="C309" s="34">
        <v>17</v>
      </c>
      <c r="D309" s="34">
        <v>11</v>
      </c>
      <c r="E309" s="34" t="str">
        <f>IFERROR(VLOOKUP(C309,Teams!$A$2:$B$21,2,0),"")</f>
        <v>Swansea City</v>
      </c>
      <c r="F309" s="34" t="str">
        <f>IFERROR(VLOOKUP(D309,Teams!$A$2:$B$21,2,0),"")</f>
        <v>Manchester United</v>
      </c>
      <c r="G309" s="34" t="str">
        <f t="shared" si="254"/>
        <v>Swansea City v Manchester United</v>
      </c>
      <c r="H309" s="34"/>
      <c r="I309" s="34"/>
      <c r="J309" s="34"/>
      <c r="K309" s="34"/>
      <c r="L309" s="34">
        <v>0</v>
      </c>
      <c r="M309" s="34" t="str">
        <f>IF(L309=0,"",IF(U309="","",(HLOOKUP(L309,PointsScoring!$A$10:$D$11,2,0))))</f>
        <v/>
      </c>
      <c r="N309" s="35">
        <f>PointsScoring!$C$2</f>
        <v>42034</v>
      </c>
      <c r="O309" s="35">
        <f t="shared" si="255"/>
        <v>42055</v>
      </c>
      <c r="P309" s="35">
        <v>42056</v>
      </c>
      <c r="Q309" s="36">
        <v>0</v>
      </c>
      <c r="R309" s="37">
        <f t="shared" si="256"/>
        <v>0.58333333333333337</v>
      </c>
      <c r="S309" s="37">
        <v>0.625</v>
      </c>
      <c r="T309" s="37">
        <f t="shared" si="257"/>
        <v>0.66666666666666663</v>
      </c>
      <c r="U309" s="35" t="str">
        <f t="shared" ca="1" si="249"/>
        <v/>
      </c>
      <c r="V309" s="38" t="str">
        <f t="shared" ca="1" si="250"/>
        <v/>
      </c>
      <c r="W309" s="37" t="str">
        <f t="shared" ca="1" si="251"/>
        <v/>
      </c>
      <c r="X309" s="37"/>
      <c r="Y309" s="35"/>
      <c r="Z309" s="38"/>
      <c r="AA309" s="37"/>
      <c r="AG309" s="34"/>
      <c r="AH309" s="34"/>
      <c r="AI309" s="34" t="str">
        <f>IF(AG309="","",IF(AG309&gt;AH309,PointsScoring!$A$11,IF(AG309=AH309,PointsScoring!$B$11,IF(AG309&lt;AH309,PointsScoring!$C$12:$D$12))))</f>
        <v/>
      </c>
      <c r="AJ309" s="34" t="str">
        <f t="shared" si="252"/>
        <v/>
      </c>
      <c r="AK309" s="34" t="str">
        <f t="shared" si="253"/>
        <v/>
      </c>
      <c r="AL309" s="34" t="str">
        <f>IF(OR(Z309="",AI309=""),"",IF(AK309="Right",VLOOKUP(Z309,PointsScoring!$A$2:$G$6,4,0),((VLOOKUP(Z309,PointsScoring!$A$1:$G$6,5,0))+(VLOOKUP(Z309,PointsScoring!$A$1:$G$6,6,0)))))</f>
        <v/>
      </c>
    </row>
    <row r="310" spans="1:38" ht="27" customHeight="1" x14ac:dyDescent="0.25">
      <c r="A310" s="14">
        <f t="shared" si="248"/>
        <v>26</v>
      </c>
      <c r="B310" s="34" t="str">
        <f t="shared" si="238"/>
        <v>Fixture 7</v>
      </c>
      <c r="C310" s="34">
        <v>10</v>
      </c>
      <c r="D310" s="34">
        <v>12</v>
      </c>
      <c r="E310" s="34" t="str">
        <f>IFERROR(VLOOKUP(C310,Teams!$A$2:$B$21,2,0),"")</f>
        <v>Manchester City</v>
      </c>
      <c r="F310" s="34" t="str">
        <f>IFERROR(VLOOKUP(D310,Teams!$A$2:$B$21,2,0),"")</f>
        <v>Newcastle United</v>
      </c>
      <c r="G310" s="34" t="str">
        <f t="shared" si="254"/>
        <v>Manchester City v Newcastle United</v>
      </c>
      <c r="H310" s="34"/>
      <c r="I310" s="34"/>
      <c r="J310" s="34"/>
      <c r="K310" s="34"/>
      <c r="L310" s="34">
        <v>0</v>
      </c>
      <c r="M310" s="34" t="str">
        <f>IF(L310=0,"",IF(U310="","",(HLOOKUP(L310,PointsScoring!$A$10:$D$11,2,0))))</f>
        <v/>
      </c>
      <c r="N310" s="35">
        <f>PointsScoring!$C$2</f>
        <v>42034</v>
      </c>
      <c r="O310" s="35">
        <f t="shared" si="255"/>
        <v>42055</v>
      </c>
      <c r="P310" s="35">
        <v>42056</v>
      </c>
      <c r="Q310" s="36">
        <v>0</v>
      </c>
      <c r="R310" s="37">
        <f t="shared" si="256"/>
        <v>0.6875</v>
      </c>
      <c r="S310" s="37">
        <v>0.72916666666666663</v>
      </c>
      <c r="T310" s="37">
        <f t="shared" si="257"/>
        <v>0.77083333333333326</v>
      </c>
      <c r="U310" s="35" t="str">
        <f t="shared" ca="1" si="249"/>
        <v/>
      </c>
      <c r="V310" s="38" t="str">
        <f t="shared" ca="1" si="250"/>
        <v/>
      </c>
      <c r="W310" s="37" t="str">
        <f t="shared" ca="1" si="251"/>
        <v/>
      </c>
      <c r="X310" s="37"/>
      <c r="Y310" s="35"/>
      <c r="Z310" s="38"/>
      <c r="AA310" s="37"/>
      <c r="AG310" s="34"/>
      <c r="AH310" s="34"/>
      <c r="AI310" s="34" t="str">
        <f>IF(AG310="","",IF(AG310&gt;AH310,PointsScoring!$A$11,IF(AG310=AH310,PointsScoring!$B$11,IF(AG310&lt;AH310,PointsScoring!$C$12:$D$12))))</f>
        <v/>
      </c>
      <c r="AJ310" s="34" t="str">
        <f t="shared" si="252"/>
        <v/>
      </c>
      <c r="AK310" s="34" t="str">
        <f t="shared" si="253"/>
        <v/>
      </c>
      <c r="AL310" s="34" t="str">
        <f>IF(OR(Z310="",AI310=""),"",IF(AK310="Right",VLOOKUP(Z310,PointsScoring!$A$2:$G$6,4,0),((VLOOKUP(Z310,PointsScoring!$A$1:$G$6,5,0))+(VLOOKUP(Z310,PointsScoring!$A$1:$G$6,6,0)))))</f>
        <v/>
      </c>
    </row>
    <row r="311" spans="1:38" ht="27" customHeight="1" x14ac:dyDescent="0.25">
      <c r="A311" s="14">
        <f t="shared" si="248"/>
        <v>26</v>
      </c>
      <c r="B311" s="34" t="str">
        <f t="shared" si="238"/>
        <v>Fixture 8</v>
      </c>
      <c r="C311" s="34">
        <v>18</v>
      </c>
      <c r="D311" s="34">
        <v>20</v>
      </c>
      <c r="E311" s="34" t="str">
        <f>IFERROR(VLOOKUP(C311,Teams!$A$2:$B$21,2,0),"")</f>
        <v>Tottenham Hotspur</v>
      </c>
      <c r="F311" s="34" t="str">
        <f>IFERROR(VLOOKUP(D311,Teams!$A$2:$B$21,2,0),"")</f>
        <v>West Ham United</v>
      </c>
      <c r="G311" s="34" t="str">
        <f t="shared" si="254"/>
        <v>Tottenham Hotspur v West Ham United</v>
      </c>
      <c r="H311" s="34"/>
      <c r="I311" s="34"/>
      <c r="J311" s="34"/>
      <c r="K311" s="34"/>
      <c r="L311" s="34">
        <v>0</v>
      </c>
      <c r="M311" s="34" t="str">
        <f>IF(L311=0,"",IF(U311="","",(HLOOKUP(L311,PointsScoring!$A$10:$D$11,2,0))))</f>
        <v/>
      </c>
      <c r="N311" s="35">
        <f>PointsScoring!$C$2</f>
        <v>42034</v>
      </c>
      <c r="O311" s="35">
        <f t="shared" si="255"/>
        <v>42056</v>
      </c>
      <c r="P311" s="35">
        <v>42057</v>
      </c>
      <c r="Q311" s="36">
        <v>0</v>
      </c>
      <c r="R311" s="37">
        <f t="shared" si="256"/>
        <v>0.45833333333333331</v>
      </c>
      <c r="S311" s="37">
        <v>0.5</v>
      </c>
      <c r="T311" s="37">
        <f>S311+(60/1440)</f>
        <v>0.54166666666666663</v>
      </c>
      <c r="U311" s="35" t="str">
        <f t="shared" ca="1" si="249"/>
        <v/>
      </c>
      <c r="V311" s="38" t="str">
        <f t="shared" ca="1" si="250"/>
        <v/>
      </c>
      <c r="W311" s="37" t="str">
        <f t="shared" ca="1" si="251"/>
        <v/>
      </c>
      <c r="X311" s="37"/>
      <c r="Y311" s="35"/>
      <c r="Z311" s="38"/>
      <c r="AA311" s="37"/>
      <c r="AG311" s="34"/>
      <c r="AH311" s="34"/>
      <c r="AI311" s="34" t="str">
        <f>IF(AG311="","",IF(AG311&gt;AH311,PointsScoring!$A$11,IF(AG311=AH311,PointsScoring!$B$11,IF(AG311&lt;AH311,PointsScoring!$C$12:$D$12))))</f>
        <v/>
      </c>
      <c r="AJ311" s="34" t="str">
        <f t="shared" si="252"/>
        <v/>
      </c>
      <c r="AK311" s="34" t="str">
        <f t="shared" si="253"/>
        <v/>
      </c>
      <c r="AL311" s="34" t="str">
        <f>IF(OR(Z311="",AI311=""),"",IF(AK311="Right",VLOOKUP(Z311,PointsScoring!$A$2:$G$6,4,0),((VLOOKUP(Z311,PointsScoring!$A$1:$G$6,5,0))+(VLOOKUP(Z311,PointsScoring!$A$1:$G$6,6,0)))))</f>
        <v/>
      </c>
    </row>
    <row r="312" spans="1:38" ht="27" customHeight="1" x14ac:dyDescent="0.25">
      <c r="A312" s="14">
        <f t="shared" si="248"/>
        <v>26</v>
      </c>
      <c r="B312" s="34" t="str">
        <f t="shared" si="238"/>
        <v>Fixture 9</v>
      </c>
      <c r="C312" s="34">
        <v>6</v>
      </c>
      <c r="D312" s="34">
        <v>14</v>
      </c>
      <c r="E312" s="34" t="str">
        <f>IFERROR(VLOOKUP(C312,Teams!$A$2:$B$21,2,0),"")</f>
        <v>Everton</v>
      </c>
      <c r="F312" s="34" t="str">
        <f>IFERROR(VLOOKUP(D312,Teams!$A$2:$B$21,2,0),"")</f>
        <v>Southampton</v>
      </c>
      <c r="G312" s="34" t="str">
        <f t="shared" si="254"/>
        <v>Everton v Southampton</v>
      </c>
      <c r="H312" s="34"/>
      <c r="I312" s="34"/>
      <c r="J312" s="34"/>
      <c r="K312" s="34"/>
      <c r="L312" s="34">
        <v>0</v>
      </c>
      <c r="M312" s="34" t="str">
        <f>IF(L312=0,"",IF(U312="","",(HLOOKUP(L312,PointsScoring!$A$10:$D$11,2,0))))</f>
        <v/>
      </c>
      <c r="N312" s="35">
        <f>PointsScoring!$C$2</f>
        <v>42034</v>
      </c>
      <c r="O312" s="35">
        <f t="shared" si="255"/>
        <v>42056</v>
      </c>
      <c r="P312" s="35">
        <v>42057</v>
      </c>
      <c r="Q312" s="36">
        <v>0</v>
      </c>
      <c r="R312" s="37">
        <f t="shared" si="256"/>
        <v>0.54513888888888895</v>
      </c>
      <c r="S312" s="37">
        <v>0.58680555555555558</v>
      </c>
      <c r="T312" s="37">
        <f t="shared" si="257"/>
        <v>0.62847222222222221</v>
      </c>
      <c r="U312" s="35" t="str">
        <f t="shared" ca="1" si="249"/>
        <v/>
      </c>
      <c r="V312" s="38" t="str">
        <f t="shared" ca="1" si="250"/>
        <v/>
      </c>
      <c r="W312" s="37" t="str">
        <f t="shared" ca="1" si="251"/>
        <v/>
      </c>
      <c r="X312" s="37"/>
      <c r="Y312" s="35"/>
      <c r="Z312" s="38"/>
      <c r="AA312" s="37"/>
      <c r="AG312" s="34"/>
      <c r="AH312" s="34"/>
      <c r="AI312" s="34" t="str">
        <f>IF(AG312="","",IF(AG312&gt;AH312,PointsScoring!$A$11,IF(AG312=AH312,PointsScoring!$B$11,IF(AG312&lt;AH312,PointsScoring!$C$12:$D$12))))</f>
        <v/>
      </c>
      <c r="AJ312" s="34" t="str">
        <f t="shared" si="252"/>
        <v/>
      </c>
      <c r="AK312" s="34" t="str">
        <f t="shared" si="253"/>
        <v/>
      </c>
      <c r="AL312" s="34" t="str">
        <f>IF(OR(Z312="",AI312=""),"",IF(AK312="Right",VLOOKUP(Z312,PointsScoring!$A$2:$G$6,4,0),((VLOOKUP(Z312,PointsScoring!$A$1:$G$6,5,0))+(VLOOKUP(Z312,PointsScoring!$A$1:$G$6,6,0)))))</f>
        <v/>
      </c>
    </row>
    <row r="313" spans="1:38" ht="27" customHeight="1" x14ac:dyDescent="0.25">
      <c r="A313" s="14">
        <f t="shared" si="248"/>
        <v>26</v>
      </c>
      <c r="B313" s="34" t="str">
        <f t="shared" si="238"/>
        <v>Fixture 10</v>
      </c>
      <c r="C313" s="34">
        <v>14</v>
      </c>
      <c r="D313" s="34">
        <v>9</v>
      </c>
      <c r="E313" s="34" t="str">
        <f>IFERROR(VLOOKUP(C313,Teams!$A$2:$B$21,2,0),"")</f>
        <v>Southampton</v>
      </c>
      <c r="F313" s="34" t="str">
        <f>IFERROR(VLOOKUP(D313,Teams!$A$2:$B$21,2,0),"")</f>
        <v>Liverpool</v>
      </c>
      <c r="G313" s="34" t="str">
        <f t="shared" si="254"/>
        <v>Southampton v Liverpool</v>
      </c>
      <c r="H313" s="34"/>
      <c r="I313" s="34"/>
      <c r="J313" s="34"/>
      <c r="K313" s="34"/>
      <c r="L313" s="34">
        <v>0</v>
      </c>
      <c r="M313" s="34" t="str">
        <f>IF(L313=0,"",IF(U313="","",(HLOOKUP(L313,PointsScoring!$A$10:$D$11,2,0))))</f>
        <v/>
      </c>
      <c r="N313" s="35">
        <f>PointsScoring!$C$2</f>
        <v>42034</v>
      </c>
      <c r="O313" s="35">
        <f t="shared" si="255"/>
        <v>42056</v>
      </c>
      <c r="P313" s="35">
        <v>42057</v>
      </c>
      <c r="Q313" s="36">
        <v>0</v>
      </c>
      <c r="R313" s="37">
        <f t="shared" si="256"/>
        <v>0.625</v>
      </c>
      <c r="S313" s="37">
        <v>0.66666666666666663</v>
      </c>
      <c r="T313" s="37">
        <f t="shared" si="257"/>
        <v>0.70833333333333326</v>
      </c>
      <c r="U313" s="35" t="str">
        <f t="shared" ca="1" si="249"/>
        <v/>
      </c>
      <c r="V313" s="38" t="str">
        <f t="shared" ca="1" si="250"/>
        <v/>
      </c>
      <c r="W313" s="37" t="str">
        <f t="shared" ca="1" si="251"/>
        <v/>
      </c>
      <c r="X313" s="37"/>
      <c r="Y313" s="35"/>
      <c r="Z313" s="38"/>
      <c r="AA313" s="37"/>
      <c r="AG313" s="34"/>
      <c r="AH313" s="34"/>
      <c r="AI313" s="34" t="str">
        <f>IF(AG313="","",IF(AG313&gt;AH313,PointsScoring!$A$11,IF(AG313=AH313,PointsScoring!$B$11,IF(AG313&lt;AH313,PointsScoring!$C$12:$D$12))))</f>
        <v/>
      </c>
      <c r="AJ313" s="34" t="str">
        <f t="shared" si="252"/>
        <v/>
      </c>
      <c r="AK313" s="34" t="str">
        <f t="shared" si="253"/>
        <v/>
      </c>
      <c r="AL313" s="34" t="str">
        <f>IF(OR(Z313="",AI313=""),"",IF(AK313="Right",VLOOKUP(Z313,PointsScoring!$A$2:$G$6,4,0),((VLOOKUP(Z313,PointsScoring!$A$1:$G$6,5,0))+(VLOOKUP(Z313,PointsScoring!$A$1:$G$6,6,0)))))</f>
        <v/>
      </c>
    </row>
    <row r="314" spans="1:38" ht="15" customHeight="1" x14ac:dyDescent="0.25">
      <c r="B314" t="str">
        <f t="shared" si="238"/>
        <v/>
      </c>
      <c r="AL314" s="19">
        <f>SUM(AL304:AL313)</f>
        <v>0</v>
      </c>
    </row>
    <row r="315" spans="1:38" ht="15" customHeight="1" x14ac:dyDescent="0.25"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4"/>
      <c r="R315" s="26"/>
      <c r="S315" s="23"/>
      <c r="T315" s="26"/>
      <c r="U315" s="25"/>
      <c r="V315" s="27"/>
      <c r="W315" s="26"/>
      <c r="X315" s="26"/>
      <c r="Y315" s="25"/>
      <c r="Z315" s="27"/>
      <c r="AA315" s="26"/>
      <c r="AB315" s="28"/>
      <c r="AG315" s="23"/>
      <c r="AH315" s="23"/>
      <c r="AI315" s="23"/>
      <c r="AJ315" s="23"/>
      <c r="AK315" s="23"/>
      <c r="AL315" s="23"/>
    </row>
    <row r="316" spans="1:38" ht="27" customHeight="1" x14ac:dyDescent="0.25">
      <c r="A316" s="14">
        <f t="shared" ref="A316:A325" si="258">A304+1</f>
        <v>27</v>
      </c>
      <c r="B316" s="9" t="str">
        <f t="shared" si="238"/>
        <v>Fixture 1</v>
      </c>
      <c r="C316" s="9">
        <v>20</v>
      </c>
      <c r="D316" s="9">
        <v>5</v>
      </c>
      <c r="E316" s="9" t="str">
        <f>IFERROR(VLOOKUP(C316,Teams!$A$2:$B$21,2,0),"")</f>
        <v>West Ham United</v>
      </c>
      <c r="F316" s="9" t="str">
        <f>IFERROR(VLOOKUP(D316,Teams!$A$2:$B$21,2,0),"")</f>
        <v>Crystal Palace</v>
      </c>
      <c r="G316" s="9" t="str">
        <f>IF(C316="","",E316&amp;" v "&amp;F316)</f>
        <v>West Ham United v Crystal Palace</v>
      </c>
      <c r="H316" s="9"/>
      <c r="I316" s="9"/>
      <c r="J316" s="9"/>
      <c r="K316" s="9"/>
      <c r="L316" s="9">
        <v>0</v>
      </c>
      <c r="M316" s="9" t="str">
        <f>IF(L316=0,"",IF(U316="","",(HLOOKUP(L316,PointsScoring!$A$10:$D$11,2,0))))</f>
        <v/>
      </c>
      <c r="N316" s="10">
        <f>PointsScoring!$C$2</f>
        <v>42034</v>
      </c>
      <c r="O316" s="10">
        <f>P316-1</f>
        <v>42062</v>
      </c>
      <c r="P316" s="10">
        <v>42063</v>
      </c>
      <c r="Q316" s="11">
        <v>0</v>
      </c>
      <c r="R316" s="12">
        <f>S316-(60/1440)</f>
        <v>0.48958333333333331</v>
      </c>
      <c r="S316" s="12">
        <v>0.53125</v>
      </c>
      <c r="T316" s="12">
        <f>S316+(60/1440)</f>
        <v>0.57291666666666663</v>
      </c>
      <c r="U316" s="10" t="str">
        <f t="shared" ref="U316:U325" ca="1" si="259">IF(L316&gt;0,IF(P316&lt;TODAY(),"Fixture Completed",IF(L316&gt;0,TODAY(),"")),"")</f>
        <v/>
      </c>
      <c r="V316" s="39" t="str">
        <f t="shared" ref="V316:V325" ca="1" si="260">IF(U316="","",IF(W316="Fixture Completed","Fixture Completed",(IF(U316&lt;=N316,$N$1,IF(AND(U316&gt;=(N316+1),U316&lt;=O316),$O$1,IF(AND(U316=P316,W316&lt;R316),$Q$1,IF(AND(U316=P316,W316&gt;Q316,W316&lt;S316,W316&gt;R316),$R$1,IF(AND(P316=U316,W316&lt;T316,W316&gt;S316),"During Fixture","Predicitions Locked"))))))))</f>
        <v/>
      </c>
      <c r="W316" s="12" t="str">
        <f t="shared" ref="W316:W325" ca="1" si="261">IF(L316=0,"",(IF(U316="Fixture Completed","Fixture Completed",IF(U316=O316,"",(IF((IF(OR(U316="",U316&lt;P316),"",IF(P316=TODAY(),(NOW()-TODAY()),""))&gt;T316),"",IF(OR(U316="",U316&lt;P316),"",IF(P316=TODAY(),(NOW()-TODAY()),""))))))))</f>
        <v/>
      </c>
      <c r="X316" s="12"/>
      <c r="Y316" s="10"/>
      <c r="Z316" s="39"/>
      <c r="AA316" s="12"/>
      <c r="AG316" s="9"/>
      <c r="AH316" s="9"/>
      <c r="AI316" s="9" t="str">
        <f>IF(AG316="","",IF(AG316&gt;AH316,PointsScoring!$A$11,IF(AG316=AH316,PointsScoring!$B$11,IF(AG316&lt;AH316,PointsScoring!$C$12:$D$12))))</f>
        <v/>
      </c>
      <c r="AJ316" s="9" t="str">
        <f t="shared" ref="AJ316:AJ325" si="262">IFERROR((IF(AI316="HW",E316,IF(AI316="D","DRAW",IF(AI316="AW",F316,"")))),"")</f>
        <v/>
      </c>
      <c r="AK316" s="9" t="str">
        <f t="shared" ref="AK316:AK325" si="263">IF(AI316="","",(IF(X316=AI316,"Right","Wrong")))</f>
        <v/>
      </c>
      <c r="AL316" s="9" t="str">
        <f>IF(OR(Z316="",AI316=""),"",IF(AK316="Right",VLOOKUP(Z316,PointsScoring!$A$2:$G$6,4,0),((VLOOKUP(Z316,PointsScoring!$A$1:$G$6,5,0))+(VLOOKUP(Z316,PointsScoring!$A$1:$G$6,6,0)))))</f>
        <v/>
      </c>
    </row>
    <row r="317" spans="1:38" ht="27" customHeight="1" x14ac:dyDescent="0.25">
      <c r="A317" s="14">
        <f t="shared" si="258"/>
        <v>27</v>
      </c>
      <c r="B317" s="9" t="str">
        <f t="shared" si="238"/>
        <v>Fixture 2</v>
      </c>
      <c r="C317" s="9">
        <v>3</v>
      </c>
      <c r="D317" s="9">
        <v>17</v>
      </c>
      <c r="E317" s="9" t="str">
        <f>IFERROR(VLOOKUP(C317,Teams!$A$2:$B$21,2,0),"")</f>
        <v>Burnley</v>
      </c>
      <c r="F317" s="9" t="str">
        <f>IFERROR(VLOOKUP(D317,Teams!$A$2:$B$21,2,0),"")</f>
        <v>Swansea City</v>
      </c>
      <c r="G317" s="9" t="str">
        <f t="shared" ref="G317:G325" si="264">IF(C317="","",E317&amp;" v "&amp;F317)</f>
        <v>Burnley v Swansea City</v>
      </c>
      <c r="H317" s="9"/>
      <c r="I317" s="9"/>
      <c r="J317" s="9"/>
      <c r="K317" s="9"/>
      <c r="L317" s="9">
        <v>0</v>
      </c>
      <c r="M317" s="9" t="str">
        <f>IF(L317=0,"",IF(U317="","",(HLOOKUP(L317,PointsScoring!$A$10:$D$11,2,0))))</f>
        <v/>
      </c>
      <c r="N317" s="10">
        <f>PointsScoring!$C$2</f>
        <v>42034</v>
      </c>
      <c r="O317" s="10">
        <f t="shared" ref="O317:O325" si="265">P317-1</f>
        <v>42062</v>
      </c>
      <c r="P317" s="10">
        <v>42063</v>
      </c>
      <c r="Q317" s="11">
        <v>0</v>
      </c>
      <c r="R317" s="12">
        <f t="shared" ref="R317:R325" si="266">S317-(60/1440)</f>
        <v>0.58333333333333337</v>
      </c>
      <c r="S317" s="12">
        <v>0.625</v>
      </c>
      <c r="T317" s="12">
        <f t="shared" ref="T317:T325" si="267">S317+(60/1440)</f>
        <v>0.66666666666666663</v>
      </c>
      <c r="U317" s="10" t="str">
        <f t="shared" ca="1" si="259"/>
        <v/>
      </c>
      <c r="V317" s="39" t="str">
        <f t="shared" ca="1" si="260"/>
        <v/>
      </c>
      <c r="W317" s="12" t="str">
        <f t="shared" ca="1" si="261"/>
        <v/>
      </c>
      <c r="X317" s="12"/>
      <c r="Y317" s="10"/>
      <c r="Z317" s="39"/>
      <c r="AA317" s="12"/>
      <c r="AG317" s="9"/>
      <c r="AH317" s="9"/>
      <c r="AI317" s="9" t="str">
        <f>IF(AG317="","",IF(AG317&gt;AH317,PointsScoring!$A$11,IF(AG317=AH317,PointsScoring!$B$11,IF(AG317&lt;AH317,PointsScoring!$C$12:$D$12))))</f>
        <v/>
      </c>
      <c r="AJ317" s="9" t="str">
        <f t="shared" si="262"/>
        <v/>
      </c>
      <c r="AK317" s="9" t="str">
        <f t="shared" si="263"/>
        <v/>
      </c>
      <c r="AL317" s="9" t="str">
        <f>IF(OR(Z317="",AI317=""),"",IF(AK317="Right",VLOOKUP(Z317,PointsScoring!$A$2:$G$6,4,0),((VLOOKUP(Z317,PointsScoring!$A$1:$G$6,5,0))+(VLOOKUP(Z317,PointsScoring!$A$1:$G$6,6,0)))))</f>
        <v/>
      </c>
    </row>
    <row r="318" spans="1:38" ht="27" customHeight="1" x14ac:dyDescent="0.25">
      <c r="A318" s="14">
        <f t="shared" si="258"/>
        <v>27</v>
      </c>
      <c r="B318" s="9" t="str">
        <f t="shared" si="238"/>
        <v>Fixture 3</v>
      </c>
      <c r="C318" s="9">
        <v>11</v>
      </c>
      <c r="D318" s="9">
        <v>16</v>
      </c>
      <c r="E318" s="9" t="str">
        <f>IFERROR(VLOOKUP(C318,Teams!$A$2:$B$21,2,0),"")</f>
        <v>Manchester United</v>
      </c>
      <c r="F318" s="9" t="str">
        <f>IFERROR(VLOOKUP(D318,Teams!$A$2:$B$21,2,0),"")</f>
        <v>Sunderland</v>
      </c>
      <c r="G318" s="9" t="str">
        <f t="shared" si="264"/>
        <v>Manchester United v Sunderland</v>
      </c>
      <c r="H318" s="9"/>
      <c r="I318" s="9"/>
      <c r="J318" s="9"/>
      <c r="K318" s="9"/>
      <c r="L318" s="9">
        <v>0</v>
      </c>
      <c r="M318" s="9" t="str">
        <f>IF(L318=0,"",IF(U318="","",(HLOOKUP(L318,PointsScoring!$A$10:$D$11,2,0))))</f>
        <v/>
      </c>
      <c r="N318" s="10">
        <f>PointsScoring!$C$2</f>
        <v>42034</v>
      </c>
      <c r="O318" s="10">
        <f t="shared" si="265"/>
        <v>42062</v>
      </c>
      <c r="P318" s="10">
        <v>42063</v>
      </c>
      <c r="Q318" s="11">
        <v>0</v>
      </c>
      <c r="R318" s="12">
        <f t="shared" si="266"/>
        <v>0.58333333333333337</v>
      </c>
      <c r="S318" s="12">
        <v>0.625</v>
      </c>
      <c r="T318" s="12">
        <f t="shared" si="267"/>
        <v>0.66666666666666663</v>
      </c>
      <c r="U318" s="10" t="str">
        <f t="shared" ca="1" si="259"/>
        <v/>
      </c>
      <c r="V318" s="39" t="str">
        <f t="shared" ca="1" si="260"/>
        <v/>
      </c>
      <c r="W318" s="12" t="str">
        <f t="shared" ca="1" si="261"/>
        <v/>
      </c>
      <c r="X318" s="12"/>
      <c r="Y318" s="10"/>
      <c r="Z318" s="39"/>
      <c r="AA318" s="12"/>
      <c r="AG318" s="9"/>
      <c r="AH318" s="9"/>
      <c r="AI318" s="9" t="str">
        <f>IF(AG318="","",IF(AG318&gt;AH318,PointsScoring!$A$11,IF(AG318=AH318,PointsScoring!$B$11,IF(AG318&lt;AH318,PointsScoring!$C$12:$D$12))))</f>
        <v/>
      </c>
      <c r="AJ318" s="9" t="str">
        <f t="shared" si="262"/>
        <v/>
      </c>
      <c r="AK318" s="9" t="str">
        <f t="shared" si="263"/>
        <v/>
      </c>
      <c r="AL318" s="9" t="str">
        <f>IF(OR(Z318="",AI318=""),"",IF(AK318="Right",VLOOKUP(Z318,PointsScoring!$A$2:$G$6,4,0),((VLOOKUP(Z318,PointsScoring!$A$1:$G$6,5,0))+(VLOOKUP(Z318,PointsScoring!$A$1:$G$6,6,0)))))</f>
        <v/>
      </c>
    </row>
    <row r="319" spans="1:38" ht="27" customHeight="1" x14ac:dyDescent="0.25">
      <c r="A319" s="14">
        <f t="shared" si="258"/>
        <v>27</v>
      </c>
      <c r="B319" s="9" t="str">
        <f t="shared" si="238"/>
        <v>Fixture 4</v>
      </c>
      <c r="C319" s="9">
        <v>12</v>
      </c>
      <c r="D319" s="9">
        <v>2</v>
      </c>
      <c r="E319" s="9" t="str">
        <f>IFERROR(VLOOKUP(C319,Teams!$A$2:$B$21,2,0),"")</f>
        <v>Newcastle United</v>
      </c>
      <c r="F319" s="9" t="str">
        <f>IFERROR(VLOOKUP(D319,Teams!$A$2:$B$21,2,0),"")</f>
        <v>Aston Villa</v>
      </c>
      <c r="G319" s="9" t="str">
        <f t="shared" si="264"/>
        <v>Newcastle United v Aston Villa</v>
      </c>
      <c r="H319" s="9"/>
      <c r="I319" s="9"/>
      <c r="J319" s="9"/>
      <c r="K319" s="9"/>
      <c r="L319" s="9">
        <v>0</v>
      </c>
      <c r="M319" s="9" t="str">
        <f>IF(L319=0,"",IF(U319="","",(HLOOKUP(L319,PointsScoring!$A$10:$D$11,2,0))))</f>
        <v/>
      </c>
      <c r="N319" s="10">
        <f>PointsScoring!$C$2</f>
        <v>42034</v>
      </c>
      <c r="O319" s="10">
        <f t="shared" si="265"/>
        <v>42062</v>
      </c>
      <c r="P319" s="10">
        <v>42063</v>
      </c>
      <c r="Q319" s="11">
        <v>0</v>
      </c>
      <c r="R319" s="12">
        <f t="shared" si="266"/>
        <v>0.58333333333333337</v>
      </c>
      <c r="S319" s="12">
        <v>0.625</v>
      </c>
      <c r="T319" s="12">
        <f t="shared" si="267"/>
        <v>0.66666666666666663</v>
      </c>
      <c r="U319" s="10" t="str">
        <f t="shared" ca="1" si="259"/>
        <v/>
      </c>
      <c r="V319" s="39" t="str">
        <f t="shared" ca="1" si="260"/>
        <v/>
      </c>
      <c r="W319" s="12" t="str">
        <f t="shared" ca="1" si="261"/>
        <v/>
      </c>
      <c r="X319" s="12"/>
      <c r="Y319" s="10"/>
      <c r="Z319" s="39"/>
      <c r="AA319" s="12"/>
      <c r="AG319" s="9"/>
      <c r="AH319" s="9"/>
      <c r="AI319" s="9" t="str">
        <f>IF(AG319="","",IF(AG319&gt;AH319,PointsScoring!$A$11,IF(AG319=AH319,PointsScoring!$B$11,IF(AG319&lt;AH319,PointsScoring!$C$12:$D$12))))</f>
        <v/>
      </c>
      <c r="AJ319" s="9" t="str">
        <f t="shared" si="262"/>
        <v/>
      </c>
      <c r="AK319" s="9" t="str">
        <f t="shared" si="263"/>
        <v/>
      </c>
      <c r="AL319" s="9" t="str">
        <f>IF(OR(Z319="",AI319=""),"",IF(AK319="Right",VLOOKUP(Z319,PointsScoring!$A$2:$G$6,4,0),((VLOOKUP(Z319,PointsScoring!$A$1:$G$6,5,0))+(VLOOKUP(Z319,PointsScoring!$A$1:$G$6,6,0)))))</f>
        <v/>
      </c>
    </row>
    <row r="320" spans="1:38" ht="27" customHeight="1" x14ac:dyDescent="0.25">
      <c r="A320" s="14">
        <f t="shared" si="258"/>
        <v>27</v>
      </c>
      <c r="B320" s="9" t="str">
        <f t="shared" si="238"/>
        <v>Fixture 5</v>
      </c>
      <c r="C320" s="9">
        <v>15</v>
      </c>
      <c r="D320" s="9">
        <v>7</v>
      </c>
      <c r="E320" s="9" t="str">
        <f>IFERROR(VLOOKUP(C320,Teams!$A$2:$B$21,2,0),"")</f>
        <v>Stoke City</v>
      </c>
      <c r="F320" s="9" t="str">
        <f>IFERROR(VLOOKUP(D320,Teams!$A$2:$B$21,2,0),"")</f>
        <v>Hull City</v>
      </c>
      <c r="G320" s="9" t="str">
        <f t="shared" si="264"/>
        <v>Stoke City v Hull City</v>
      </c>
      <c r="H320" s="9"/>
      <c r="I320" s="9"/>
      <c r="J320" s="9"/>
      <c r="K320" s="9"/>
      <c r="L320" s="9">
        <v>0</v>
      </c>
      <c r="M320" s="9" t="str">
        <f>IF(L320=0,"",IF(U320="","",(HLOOKUP(L320,PointsScoring!$A$10:$D$11,2,0))))</f>
        <v/>
      </c>
      <c r="N320" s="10">
        <f>PointsScoring!$C$2</f>
        <v>42034</v>
      </c>
      <c r="O320" s="10">
        <f t="shared" si="265"/>
        <v>42062</v>
      </c>
      <c r="P320" s="10">
        <v>42063</v>
      </c>
      <c r="Q320" s="11">
        <v>0</v>
      </c>
      <c r="R320" s="12">
        <f t="shared" si="266"/>
        <v>0.58333333333333337</v>
      </c>
      <c r="S320" s="12">
        <v>0.625</v>
      </c>
      <c r="T320" s="12">
        <f t="shared" si="267"/>
        <v>0.66666666666666663</v>
      </c>
      <c r="U320" s="10" t="str">
        <f t="shared" ca="1" si="259"/>
        <v/>
      </c>
      <c r="V320" s="39" t="str">
        <f t="shared" ca="1" si="260"/>
        <v/>
      </c>
      <c r="W320" s="12" t="str">
        <f t="shared" ca="1" si="261"/>
        <v/>
      </c>
      <c r="X320" s="12"/>
      <c r="Y320" s="10"/>
      <c r="Z320" s="39"/>
      <c r="AA320" s="12"/>
      <c r="AG320" s="9"/>
      <c r="AH320" s="9"/>
      <c r="AI320" s="9" t="str">
        <f>IF(AG320="","",IF(AG320&gt;AH320,PointsScoring!$A$11,IF(AG320=AH320,PointsScoring!$B$11,IF(AG320&lt;AH320,PointsScoring!$C$12:$D$12))))</f>
        <v/>
      </c>
      <c r="AJ320" s="9" t="str">
        <f t="shared" si="262"/>
        <v/>
      </c>
      <c r="AK320" s="9" t="str">
        <f t="shared" si="263"/>
        <v/>
      </c>
      <c r="AL320" s="9" t="str">
        <f>IF(OR(Z320="",AI320=""),"",IF(AK320="Right",VLOOKUP(Z320,PointsScoring!$A$2:$G$6,4,0),((VLOOKUP(Z320,PointsScoring!$A$1:$G$6,5,0))+(VLOOKUP(Z320,PointsScoring!$A$1:$G$6,6,0)))))</f>
        <v/>
      </c>
    </row>
    <row r="321" spans="1:38" ht="27" customHeight="1" x14ac:dyDescent="0.25">
      <c r="A321" s="14">
        <f t="shared" si="258"/>
        <v>27</v>
      </c>
      <c r="B321" s="9" t="str">
        <f t="shared" si="238"/>
        <v>Fixture 6</v>
      </c>
      <c r="C321" s="9">
        <v>19</v>
      </c>
      <c r="D321" s="9">
        <v>14</v>
      </c>
      <c r="E321" s="9" t="str">
        <f>IFERROR(VLOOKUP(C321,Teams!$A$2:$B$21,2,0),"")</f>
        <v>West Bromwich Albion</v>
      </c>
      <c r="F321" s="9" t="str">
        <f>IFERROR(VLOOKUP(D321,Teams!$A$2:$B$21,2,0),"")</f>
        <v>Southampton</v>
      </c>
      <c r="G321" s="9" t="str">
        <f t="shared" si="264"/>
        <v>West Bromwich Albion v Southampton</v>
      </c>
      <c r="H321" s="9"/>
      <c r="I321" s="9"/>
      <c r="J321" s="9"/>
      <c r="K321" s="9"/>
      <c r="L321" s="9">
        <v>0</v>
      </c>
      <c r="M321" s="9" t="str">
        <f>IF(L321=0,"",IF(U321="","",(HLOOKUP(L321,PointsScoring!$A$10:$D$11,2,0))))</f>
        <v/>
      </c>
      <c r="N321" s="10">
        <f>PointsScoring!$C$2</f>
        <v>42034</v>
      </c>
      <c r="O321" s="10">
        <f t="shared" si="265"/>
        <v>42062</v>
      </c>
      <c r="P321" s="10">
        <v>42063</v>
      </c>
      <c r="Q321" s="11">
        <v>0</v>
      </c>
      <c r="R321" s="12">
        <f t="shared" si="266"/>
        <v>0.58333333333333337</v>
      </c>
      <c r="S321" s="12">
        <v>0.625</v>
      </c>
      <c r="T321" s="12">
        <f t="shared" si="267"/>
        <v>0.66666666666666663</v>
      </c>
      <c r="U321" s="10" t="str">
        <f t="shared" ca="1" si="259"/>
        <v/>
      </c>
      <c r="V321" s="39" t="str">
        <f t="shared" ca="1" si="260"/>
        <v/>
      </c>
      <c r="W321" s="12" t="str">
        <f t="shared" ca="1" si="261"/>
        <v/>
      </c>
      <c r="X321" s="12"/>
      <c r="Y321" s="10"/>
      <c r="Z321" s="39"/>
      <c r="AA321" s="12"/>
      <c r="AG321" s="9"/>
      <c r="AH321" s="9"/>
      <c r="AI321" s="9" t="str">
        <f>IF(AG321="","",IF(AG321&gt;AH321,PointsScoring!$A$11,IF(AG321=AH321,PointsScoring!$B$11,IF(AG321&lt;AH321,PointsScoring!$C$12:$D$12))))</f>
        <v/>
      </c>
      <c r="AJ321" s="9" t="str">
        <f t="shared" si="262"/>
        <v/>
      </c>
      <c r="AK321" s="9" t="str">
        <f t="shared" si="263"/>
        <v/>
      </c>
      <c r="AL321" s="9" t="str">
        <f>IF(OR(Z321="",AI321=""),"",IF(AK321="Right",VLOOKUP(Z321,PointsScoring!$A$2:$G$6,4,0),((VLOOKUP(Z321,PointsScoring!$A$1:$G$6,5,0))+(VLOOKUP(Z321,PointsScoring!$A$1:$G$6,6,0)))))</f>
        <v/>
      </c>
    </row>
    <row r="322" spans="1:38" ht="27" customHeight="1" x14ac:dyDescent="0.25">
      <c r="A322" s="14">
        <f t="shared" si="258"/>
        <v>27</v>
      </c>
      <c r="B322" s="9" t="str">
        <f t="shared" si="238"/>
        <v>Fixture 7</v>
      </c>
      <c r="C322" s="9">
        <v>8</v>
      </c>
      <c r="D322" s="9">
        <v>4</v>
      </c>
      <c r="E322" s="9" t="str">
        <f>IFERROR(VLOOKUP(C322,Teams!$A$2:$B$21,2,0),"")</f>
        <v>Leicester City</v>
      </c>
      <c r="F322" s="9" t="str">
        <f>IFERROR(VLOOKUP(D322,Teams!$A$2:$B$21,2,0),"")</f>
        <v>Chelsea</v>
      </c>
      <c r="G322" s="9" t="str">
        <f t="shared" si="264"/>
        <v>Leicester City v Chelsea</v>
      </c>
      <c r="H322" s="9"/>
      <c r="I322" s="9"/>
      <c r="J322" s="9"/>
      <c r="K322" s="9"/>
      <c r="L322" s="9">
        <v>0</v>
      </c>
      <c r="M322" s="9" t="str">
        <f>IF(L322=0,"",IF(U322="","",(HLOOKUP(L322,PointsScoring!$A$10:$D$11,2,0))))</f>
        <v/>
      </c>
      <c r="N322" s="10">
        <f>PointsScoring!$C$2</f>
        <v>42034</v>
      </c>
      <c r="O322" s="10">
        <f t="shared" si="265"/>
        <v>42062</v>
      </c>
      <c r="P322" s="10">
        <v>42063</v>
      </c>
      <c r="Q322" s="11">
        <v>0</v>
      </c>
      <c r="R322" s="12">
        <f t="shared" si="266"/>
        <v>0.66666666666666674</v>
      </c>
      <c r="S322" s="12">
        <v>0.70833333333333337</v>
      </c>
      <c r="T322" s="12">
        <f t="shared" si="267"/>
        <v>0.75</v>
      </c>
      <c r="U322" s="10" t="str">
        <f t="shared" ca="1" si="259"/>
        <v/>
      </c>
      <c r="V322" s="39" t="str">
        <f t="shared" ca="1" si="260"/>
        <v/>
      </c>
      <c r="W322" s="12" t="str">
        <f t="shared" ca="1" si="261"/>
        <v/>
      </c>
      <c r="X322" s="12"/>
      <c r="Y322" s="10"/>
      <c r="Z322" s="39"/>
      <c r="AA322" s="12"/>
      <c r="AG322" s="9"/>
      <c r="AH322" s="9"/>
      <c r="AI322" s="9" t="str">
        <f>IF(AG322="","",IF(AG322&gt;AH322,PointsScoring!$A$11,IF(AG322=AH322,PointsScoring!$B$11,IF(AG322&lt;AH322,PointsScoring!$C$12:$D$12))))</f>
        <v/>
      </c>
      <c r="AJ322" s="9" t="str">
        <f t="shared" si="262"/>
        <v/>
      </c>
      <c r="AK322" s="9" t="str">
        <f t="shared" si="263"/>
        <v/>
      </c>
      <c r="AL322" s="9" t="str">
        <f>IF(OR(Z322="",AI322=""),"",IF(AK322="Right",VLOOKUP(Z322,PointsScoring!$A$2:$G$6,4,0),((VLOOKUP(Z322,PointsScoring!$A$1:$G$6,5,0))+(VLOOKUP(Z322,PointsScoring!$A$1:$G$6,6,0)))))</f>
        <v/>
      </c>
    </row>
    <row r="323" spans="1:38" ht="27" customHeight="1" x14ac:dyDescent="0.25">
      <c r="A323" s="14">
        <f t="shared" si="258"/>
        <v>27</v>
      </c>
      <c r="B323" s="9" t="str">
        <f t="shared" si="238"/>
        <v>Fixture 8</v>
      </c>
      <c r="C323" s="9">
        <v>9</v>
      </c>
      <c r="D323" s="9">
        <v>10</v>
      </c>
      <c r="E323" s="9" t="str">
        <f>IFERROR(VLOOKUP(C323,Teams!$A$2:$B$21,2,0),"")</f>
        <v>Liverpool</v>
      </c>
      <c r="F323" s="9" t="str">
        <f>IFERROR(VLOOKUP(D323,Teams!$A$2:$B$21,2,0),"")</f>
        <v>Manchester City</v>
      </c>
      <c r="G323" s="9" t="str">
        <f t="shared" si="264"/>
        <v>Liverpool v Manchester City</v>
      </c>
      <c r="H323" s="9"/>
      <c r="I323" s="9"/>
      <c r="J323" s="9"/>
      <c r="K323" s="9"/>
      <c r="L323" s="9">
        <v>0</v>
      </c>
      <c r="M323" s="9" t="str">
        <f>IF(L323=0,"",IF(U323="","",(HLOOKUP(L323,PointsScoring!$A$10:$D$11,2,0))))</f>
        <v/>
      </c>
      <c r="N323" s="10">
        <f>PointsScoring!$C$2</f>
        <v>42034</v>
      </c>
      <c r="O323" s="10">
        <f t="shared" si="265"/>
        <v>42063</v>
      </c>
      <c r="P323" s="10">
        <v>42064</v>
      </c>
      <c r="Q323" s="11">
        <v>0</v>
      </c>
      <c r="R323" s="12">
        <f t="shared" si="266"/>
        <v>0.45833333333333331</v>
      </c>
      <c r="S323" s="12">
        <v>0.5</v>
      </c>
      <c r="T323" s="12">
        <f>S323+(60/1440)</f>
        <v>0.54166666666666663</v>
      </c>
      <c r="U323" s="10" t="str">
        <f t="shared" ca="1" si="259"/>
        <v/>
      </c>
      <c r="V323" s="39" t="str">
        <f t="shared" ca="1" si="260"/>
        <v/>
      </c>
      <c r="W323" s="12" t="str">
        <f t="shared" ca="1" si="261"/>
        <v/>
      </c>
      <c r="X323" s="12"/>
      <c r="Y323" s="10"/>
      <c r="Z323" s="39"/>
      <c r="AA323" s="12"/>
      <c r="AG323" s="9"/>
      <c r="AH323" s="9"/>
      <c r="AI323" s="9" t="str">
        <f>IF(AG323="","",IF(AG323&gt;AH323,PointsScoring!$A$11,IF(AG323=AH323,PointsScoring!$B$11,IF(AG323&lt;AH323,PointsScoring!$C$12:$D$12))))</f>
        <v/>
      </c>
      <c r="AJ323" s="9" t="str">
        <f t="shared" si="262"/>
        <v/>
      </c>
      <c r="AK323" s="9" t="str">
        <f t="shared" si="263"/>
        <v/>
      </c>
      <c r="AL323" s="9" t="str">
        <f>IF(OR(Z323="",AI323=""),"",IF(AK323="Right",VLOOKUP(Z323,PointsScoring!$A$2:$G$6,4,0),((VLOOKUP(Z323,PointsScoring!$A$1:$G$6,5,0))+(VLOOKUP(Z323,PointsScoring!$A$1:$G$6,6,0)))))</f>
        <v/>
      </c>
    </row>
    <row r="324" spans="1:38" ht="27" customHeight="1" x14ac:dyDescent="0.25">
      <c r="A324" s="14">
        <f t="shared" si="258"/>
        <v>27</v>
      </c>
      <c r="B324" s="9" t="str">
        <f t="shared" si="238"/>
        <v>Fixture 9</v>
      </c>
      <c r="C324" s="9">
        <v>1</v>
      </c>
      <c r="D324" s="9">
        <v>6</v>
      </c>
      <c r="E324" s="9" t="str">
        <f>IFERROR(VLOOKUP(C324,Teams!$A$2:$B$21,2,0),"")</f>
        <v>Arsenal</v>
      </c>
      <c r="F324" s="9" t="str">
        <f>IFERROR(VLOOKUP(D324,Teams!$A$2:$B$21,2,0),"")</f>
        <v>Everton</v>
      </c>
      <c r="G324" s="9" t="str">
        <f t="shared" si="264"/>
        <v>Arsenal v Everton</v>
      </c>
      <c r="H324" s="9"/>
      <c r="I324" s="9"/>
      <c r="J324" s="9"/>
      <c r="K324" s="9"/>
      <c r="L324" s="9">
        <v>0</v>
      </c>
      <c r="M324" s="9" t="str">
        <f>IF(L324=0,"",IF(U324="","",(HLOOKUP(L324,PointsScoring!$A$10:$D$11,2,0))))</f>
        <v/>
      </c>
      <c r="N324" s="10">
        <f>PointsScoring!$C$2</f>
        <v>42034</v>
      </c>
      <c r="O324" s="10">
        <f t="shared" si="265"/>
        <v>42063</v>
      </c>
      <c r="P324" s="10">
        <v>42064</v>
      </c>
      <c r="Q324" s="11">
        <v>0</v>
      </c>
      <c r="R324" s="12">
        <f t="shared" si="266"/>
        <v>0.54513888888888895</v>
      </c>
      <c r="S324" s="12">
        <v>0.58680555555555558</v>
      </c>
      <c r="T324" s="12">
        <f t="shared" si="267"/>
        <v>0.62847222222222221</v>
      </c>
      <c r="U324" s="10" t="str">
        <f t="shared" ca="1" si="259"/>
        <v/>
      </c>
      <c r="V324" s="39" t="str">
        <f t="shared" ca="1" si="260"/>
        <v/>
      </c>
      <c r="W324" s="12" t="str">
        <f t="shared" ca="1" si="261"/>
        <v/>
      </c>
      <c r="X324" s="12"/>
      <c r="Y324" s="10"/>
      <c r="Z324" s="39"/>
      <c r="AA324" s="12"/>
      <c r="AG324" s="9"/>
      <c r="AH324" s="9"/>
      <c r="AI324" s="9" t="str">
        <f>IF(AG324="","",IF(AG324&gt;AH324,PointsScoring!$A$11,IF(AG324=AH324,PointsScoring!$B$11,IF(AG324&lt;AH324,PointsScoring!$C$12:$D$12))))</f>
        <v/>
      </c>
      <c r="AJ324" s="9" t="str">
        <f t="shared" si="262"/>
        <v/>
      </c>
      <c r="AK324" s="9" t="str">
        <f t="shared" si="263"/>
        <v/>
      </c>
      <c r="AL324" s="9" t="str">
        <f>IF(OR(Z324="",AI324=""),"",IF(AK324="Right",VLOOKUP(Z324,PointsScoring!$A$2:$G$6,4,0),((VLOOKUP(Z324,PointsScoring!$A$1:$G$6,5,0))+(VLOOKUP(Z324,PointsScoring!$A$1:$G$6,6,0)))))</f>
        <v/>
      </c>
    </row>
    <row r="325" spans="1:38" ht="27" customHeight="1" x14ac:dyDescent="0.25">
      <c r="A325" s="14">
        <f t="shared" si="258"/>
        <v>27</v>
      </c>
      <c r="B325" s="9" t="str">
        <f t="shared" si="238"/>
        <v>Fixture 10</v>
      </c>
      <c r="C325" s="9">
        <v>13</v>
      </c>
      <c r="D325" s="9">
        <v>18</v>
      </c>
      <c r="E325" s="9" t="str">
        <f>IFERROR(VLOOKUP(C325,Teams!$A$2:$B$21,2,0),"")</f>
        <v>Queens Park Rangers</v>
      </c>
      <c r="F325" s="9" t="str">
        <f>IFERROR(VLOOKUP(D325,Teams!$A$2:$B$21,2,0),"")</f>
        <v>Tottenham Hotspur</v>
      </c>
      <c r="G325" s="9" t="str">
        <f t="shared" si="264"/>
        <v>Queens Park Rangers v Tottenham Hotspur</v>
      </c>
      <c r="H325" s="9"/>
      <c r="I325" s="9"/>
      <c r="J325" s="9"/>
      <c r="K325" s="9"/>
      <c r="L325" s="9">
        <v>0</v>
      </c>
      <c r="M325" s="9" t="str">
        <f>IF(L325=0,"",IF(U325="","",(HLOOKUP(L325,PointsScoring!$A$10:$D$11,2,0))))</f>
        <v/>
      </c>
      <c r="N325" s="10">
        <f>PointsScoring!$C$2</f>
        <v>42034</v>
      </c>
      <c r="O325" s="10">
        <f t="shared" si="265"/>
        <v>42063</v>
      </c>
      <c r="P325" s="10">
        <v>42064</v>
      </c>
      <c r="Q325" s="11">
        <v>0</v>
      </c>
      <c r="R325" s="12">
        <f t="shared" si="266"/>
        <v>0.54513888888888895</v>
      </c>
      <c r="S325" s="12">
        <v>0.58680555555555558</v>
      </c>
      <c r="T325" s="12">
        <f t="shared" si="267"/>
        <v>0.62847222222222221</v>
      </c>
      <c r="U325" s="10" t="str">
        <f t="shared" ca="1" si="259"/>
        <v/>
      </c>
      <c r="V325" s="39" t="str">
        <f t="shared" ca="1" si="260"/>
        <v/>
      </c>
      <c r="W325" s="12" t="str">
        <f t="shared" ca="1" si="261"/>
        <v/>
      </c>
      <c r="X325" s="12"/>
      <c r="Y325" s="10"/>
      <c r="Z325" s="39"/>
      <c r="AA325" s="12"/>
      <c r="AG325" s="9"/>
      <c r="AH325" s="9"/>
      <c r="AI325" s="9" t="str">
        <f>IF(AG325="","",IF(AG325&gt;AH325,PointsScoring!$A$11,IF(AG325=AH325,PointsScoring!$B$11,IF(AG325&lt;AH325,PointsScoring!$C$12:$D$12))))</f>
        <v/>
      </c>
      <c r="AJ325" s="9" t="str">
        <f t="shared" si="262"/>
        <v/>
      </c>
      <c r="AK325" s="9" t="str">
        <f t="shared" si="263"/>
        <v/>
      </c>
      <c r="AL325" s="9" t="str">
        <f>IF(OR(Z325="",AI325=""),"",IF(AK325="Right",VLOOKUP(Z325,PointsScoring!$A$2:$G$6,4,0),((VLOOKUP(Z325,PointsScoring!$A$1:$G$6,5,0))+(VLOOKUP(Z325,PointsScoring!$A$1:$G$6,6,0)))))</f>
        <v/>
      </c>
    </row>
    <row r="326" spans="1:38" x14ac:dyDescent="0.25">
      <c r="B326" t="str">
        <f t="shared" si="238"/>
        <v/>
      </c>
      <c r="AL326" s="19">
        <f>SUM(AL316:AL325)</f>
        <v>0</v>
      </c>
    </row>
    <row r="327" spans="1:38" x14ac:dyDescent="0.25"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4"/>
      <c r="R327" s="26"/>
      <c r="S327" s="23"/>
      <c r="T327" s="26"/>
      <c r="U327" s="25"/>
      <c r="V327" s="27"/>
      <c r="W327" s="26"/>
      <c r="X327" s="26"/>
      <c r="Y327" s="25"/>
      <c r="Z327" s="27"/>
      <c r="AA327" s="26"/>
      <c r="AB327" s="28"/>
      <c r="AG327" s="23"/>
      <c r="AH327" s="23"/>
      <c r="AI327" s="23"/>
      <c r="AJ327" s="23"/>
      <c r="AK327" s="23"/>
      <c r="AL327" s="23"/>
    </row>
    <row r="328" spans="1:38" ht="27" customHeight="1" x14ac:dyDescent="0.25">
      <c r="A328" s="14">
        <f t="shared" ref="A328:A337" si="268">A316+1</f>
        <v>28</v>
      </c>
      <c r="B328" s="29" t="str">
        <f t="shared" si="238"/>
        <v>Fixture 1</v>
      </c>
      <c r="C328" s="29">
        <v>2</v>
      </c>
      <c r="D328" s="29">
        <v>19</v>
      </c>
      <c r="E328" s="29" t="str">
        <f>IFERROR(VLOOKUP(C328,Teams!$A$2:$B$21,2,0),"")</f>
        <v>Aston Villa</v>
      </c>
      <c r="F328" s="29" t="str">
        <f>IFERROR(VLOOKUP(D328,Teams!$A$2:$B$21,2,0),"")</f>
        <v>West Bromwich Albion</v>
      </c>
      <c r="G328" s="29" t="str">
        <f>IF(C328="","",E328&amp;" v "&amp;F328)</f>
        <v>Aston Villa v West Bromwich Albion</v>
      </c>
      <c r="H328" s="29"/>
      <c r="I328" s="29"/>
      <c r="J328" s="29"/>
      <c r="K328" s="29"/>
      <c r="L328" s="29">
        <v>0</v>
      </c>
      <c r="M328" s="29" t="str">
        <f>IF(L328=0,"",IF(U328="","",(HLOOKUP(L328,PointsScoring!$A$10:$D$11,2,0))))</f>
        <v/>
      </c>
      <c r="N328" s="30">
        <f>PointsScoring!$C$2</f>
        <v>42034</v>
      </c>
      <c r="O328" s="30">
        <f>P328-1</f>
        <v>42065</v>
      </c>
      <c r="P328" s="30">
        <v>42066</v>
      </c>
      <c r="Q328" s="31">
        <v>0</v>
      </c>
      <c r="R328" s="32">
        <f>S328-(60/1440)</f>
        <v>0.78125</v>
      </c>
      <c r="S328" s="32">
        <v>0.82291666666666663</v>
      </c>
      <c r="T328" s="32">
        <f>S328+(60/1440)</f>
        <v>0.86458333333333326</v>
      </c>
      <c r="U328" s="30" t="str">
        <f t="shared" ref="U328:U337" ca="1" si="269">IF(L328&gt;0,IF(P328&lt;TODAY(),"Fixture Completed",IF(L328&gt;0,TODAY(),"")),"")</f>
        <v/>
      </c>
      <c r="V328" s="33" t="str">
        <f t="shared" ref="V328:V337" ca="1" si="270">IF(U328="","",IF(W328="Fixture Completed","Fixture Completed",(IF(U328&lt;=N328,$N$1,IF(AND(U328&gt;=(N328+1),U328&lt;=O328),$O$1,IF(AND(U328=P328,W328&lt;R328),$Q$1,IF(AND(U328=P328,W328&gt;Q328,W328&lt;S328,W328&gt;R328),$R$1,IF(AND(P328=U328,W328&lt;T328,W328&gt;S328),"During Fixture","Predicitions Locked"))))))))</f>
        <v/>
      </c>
      <c r="W328" s="32" t="str">
        <f t="shared" ref="W328:W337" ca="1" si="271">IF(L328=0,"",(IF(U328="Fixture Completed","Fixture Completed",IF(U328=O328,"",(IF((IF(OR(U328="",U328&lt;P328),"",IF(P328=TODAY(),(NOW()-TODAY()),""))&gt;T328),"",IF(OR(U328="",U328&lt;P328),"",IF(P328=TODAY(),(NOW()-TODAY()),""))))))))</f>
        <v/>
      </c>
      <c r="X328" s="32"/>
      <c r="Y328" s="30"/>
      <c r="Z328" s="33"/>
      <c r="AA328" s="32"/>
      <c r="AG328" s="29"/>
      <c r="AH328" s="29"/>
      <c r="AI328" s="29" t="str">
        <f>IF(AG328="","",IF(AG328&gt;AH328,PointsScoring!$A$11,IF(AG328=AH328,PointsScoring!$B$11,IF(AG328&lt;AH328,PointsScoring!$C$12:$D$12))))</f>
        <v/>
      </c>
      <c r="AJ328" s="29" t="str">
        <f t="shared" ref="AJ328:AJ337" si="272">IFERROR((IF(AI328="HW",E328,IF(AI328="D","DRAW",IF(AI328="AW",F328,"")))),"")</f>
        <v/>
      </c>
      <c r="AK328" s="29" t="str">
        <f t="shared" ref="AK328:AK337" si="273">IF(AI328="","",(IF(X328=AI328,"Right","Wrong")))</f>
        <v/>
      </c>
      <c r="AL328" s="29" t="str">
        <f>IF(OR(Z328="",AI328=""),"",IF(AK328="Right",VLOOKUP(Z328,PointsScoring!$A$2:$G$6,4,0),((VLOOKUP(Z328,PointsScoring!$A$1:$G$6,5,0))+(VLOOKUP(Z328,PointsScoring!$A$1:$G$6,6,0)))))</f>
        <v/>
      </c>
    </row>
    <row r="329" spans="1:38" ht="27" customHeight="1" x14ac:dyDescent="0.25">
      <c r="A329" s="14">
        <f t="shared" si="268"/>
        <v>28</v>
      </c>
      <c r="B329" s="29" t="str">
        <f t="shared" si="238"/>
        <v>Fixture 2</v>
      </c>
      <c r="C329" s="29">
        <v>7</v>
      </c>
      <c r="D329" s="29">
        <v>16</v>
      </c>
      <c r="E329" s="29" t="str">
        <f>IFERROR(VLOOKUP(C329,Teams!$A$2:$B$21,2,0),"")</f>
        <v>Hull City</v>
      </c>
      <c r="F329" s="29" t="str">
        <f>IFERROR(VLOOKUP(D329,Teams!$A$2:$B$21,2,0),"")</f>
        <v>Sunderland</v>
      </c>
      <c r="G329" s="29" t="str">
        <f t="shared" ref="G329:G337" si="274">IF(C329="","",E329&amp;" v "&amp;F329)</f>
        <v>Hull City v Sunderland</v>
      </c>
      <c r="H329" s="29"/>
      <c r="I329" s="29"/>
      <c r="J329" s="29"/>
      <c r="K329" s="29"/>
      <c r="L329" s="29">
        <v>0</v>
      </c>
      <c r="M329" s="29" t="str">
        <f>IF(L329=0,"",IF(U329="","",(HLOOKUP(L329,PointsScoring!$A$10:$D$11,2,0))))</f>
        <v/>
      </c>
      <c r="N329" s="30">
        <f>PointsScoring!$C$2</f>
        <v>42034</v>
      </c>
      <c r="O329" s="30">
        <f t="shared" ref="O329:O337" si="275">P329-1</f>
        <v>42065</v>
      </c>
      <c r="P329" s="30">
        <v>42066</v>
      </c>
      <c r="Q329" s="31">
        <v>0</v>
      </c>
      <c r="R329" s="32">
        <f t="shared" ref="R329:R337" si="276">S329-(60/1440)</f>
        <v>0.78125</v>
      </c>
      <c r="S329" s="32">
        <v>0.82291666666666663</v>
      </c>
      <c r="T329" s="32">
        <f t="shared" ref="T329:T337" si="277">S329+(60/1440)</f>
        <v>0.86458333333333326</v>
      </c>
      <c r="U329" s="30" t="str">
        <f t="shared" ca="1" si="269"/>
        <v/>
      </c>
      <c r="V329" s="33" t="str">
        <f t="shared" ca="1" si="270"/>
        <v/>
      </c>
      <c r="W329" s="32" t="str">
        <f t="shared" ca="1" si="271"/>
        <v/>
      </c>
      <c r="X329" s="32"/>
      <c r="Y329" s="30"/>
      <c r="Z329" s="33"/>
      <c r="AA329" s="32"/>
      <c r="AG329" s="29"/>
      <c r="AH329" s="29"/>
      <c r="AI329" s="29" t="str">
        <f>IF(AG329="","",IF(AG329&gt;AH329,PointsScoring!$A$11,IF(AG329=AH329,PointsScoring!$B$11,IF(AG329&lt;AH329,PointsScoring!$C$12:$D$12))))</f>
        <v/>
      </c>
      <c r="AJ329" s="29" t="str">
        <f t="shared" si="272"/>
        <v/>
      </c>
      <c r="AK329" s="29" t="str">
        <f t="shared" si="273"/>
        <v/>
      </c>
      <c r="AL329" s="29" t="str">
        <f>IF(OR(Z329="",AI329=""),"",IF(AK329="Right",VLOOKUP(Z329,PointsScoring!$A$2:$G$6,4,0),((VLOOKUP(Z329,PointsScoring!$A$1:$G$6,5,0))+(VLOOKUP(Z329,PointsScoring!$A$1:$G$6,6,0)))))</f>
        <v/>
      </c>
    </row>
    <row r="330" spans="1:38" ht="27" customHeight="1" x14ac:dyDescent="0.25">
      <c r="A330" s="14">
        <f t="shared" si="268"/>
        <v>28</v>
      </c>
      <c r="B330" s="29" t="str">
        <f t="shared" si="238"/>
        <v>Fixture 3</v>
      </c>
      <c r="C330" s="29">
        <v>14</v>
      </c>
      <c r="D330" s="29">
        <v>5</v>
      </c>
      <c r="E330" s="29" t="str">
        <f>IFERROR(VLOOKUP(C330,Teams!$A$2:$B$21,2,0),"")</f>
        <v>Southampton</v>
      </c>
      <c r="F330" s="29" t="str">
        <f>IFERROR(VLOOKUP(D330,Teams!$A$2:$B$21,2,0),"")</f>
        <v>Crystal Palace</v>
      </c>
      <c r="G330" s="29" t="str">
        <f t="shared" si="274"/>
        <v>Southampton v Crystal Palace</v>
      </c>
      <c r="H330" s="29"/>
      <c r="I330" s="29"/>
      <c r="J330" s="29"/>
      <c r="K330" s="29"/>
      <c r="L330" s="29">
        <v>0</v>
      </c>
      <c r="M330" s="29" t="str">
        <f>IF(L330=0,"",IF(U330="","",(HLOOKUP(L330,PointsScoring!$A$10:$D$11,2,0))))</f>
        <v/>
      </c>
      <c r="N330" s="30">
        <f>PointsScoring!$C$2</f>
        <v>42034</v>
      </c>
      <c r="O330" s="30">
        <f t="shared" si="275"/>
        <v>42065</v>
      </c>
      <c r="P330" s="30">
        <v>42066</v>
      </c>
      <c r="Q330" s="31">
        <v>0</v>
      </c>
      <c r="R330" s="32">
        <f t="shared" si="276"/>
        <v>0.78125</v>
      </c>
      <c r="S330" s="32">
        <v>0.82291666666666663</v>
      </c>
      <c r="T330" s="32">
        <f t="shared" si="277"/>
        <v>0.86458333333333326</v>
      </c>
      <c r="U330" s="30" t="str">
        <f t="shared" ca="1" si="269"/>
        <v/>
      </c>
      <c r="V330" s="33" t="str">
        <f t="shared" ca="1" si="270"/>
        <v/>
      </c>
      <c r="W330" s="32" t="str">
        <f t="shared" ca="1" si="271"/>
        <v/>
      </c>
      <c r="X330" s="32"/>
      <c r="Y330" s="30"/>
      <c r="Z330" s="33"/>
      <c r="AA330" s="32"/>
      <c r="AG330" s="29"/>
      <c r="AH330" s="29"/>
      <c r="AI330" s="29" t="str">
        <f>IF(AG330="","",IF(AG330&gt;AH330,PointsScoring!$A$11,IF(AG330=AH330,PointsScoring!$B$11,IF(AG330&lt;AH330,PointsScoring!$C$12:$D$12))))</f>
        <v/>
      </c>
      <c r="AJ330" s="29" t="str">
        <f t="shared" si="272"/>
        <v/>
      </c>
      <c r="AK330" s="29" t="str">
        <f t="shared" si="273"/>
        <v/>
      </c>
      <c r="AL330" s="29" t="str">
        <f>IF(OR(Z330="",AI330=""),"",IF(AK330="Right",VLOOKUP(Z330,PointsScoring!$A$2:$G$6,4,0),((VLOOKUP(Z330,PointsScoring!$A$1:$G$6,5,0))+(VLOOKUP(Z330,PointsScoring!$A$1:$G$6,6,0)))))</f>
        <v/>
      </c>
    </row>
    <row r="331" spans="1:38" ht="27" customHeight="1" x14ac:dyDescent="0.25">
      <c r="A331" s="14">
        <f t="shared" si="268"/>
        <v>28</v>
      </c>
      <c r="B331" s="29" t="str">
        <f t="shared" si="238"/>
        <v>Fixture 4</v>
      </c>
      <c r="C331" s="29">
        <v>20</v>
      </c>
      <c r="D331" s="29">
        <v>4</v>
      </c>
      <c r="E331" s="29" t="str">
        <f>IFERROR(VLOOKUP(C331,Teams!$A$2:$B$21,2,0),"")</f>
        <v>West Ham United</v>
      </c>
      <c r="F331" s="29" t="str">
        <f>IFERROR(VLOOKUP(D331,Teams!$A$2:$B$21,2,0),"")</f>
        <v>Chelsea</v>
      </c>
      <c r="G331" s="29" t="str">
        <f t="shared" si="274"/>
        <v>West Ham United v Chelsea</v>
      </c>
      <c r="H331" s="29"/>
      <c r="I331" s="29"/>
      <c r="J331" s="29"/>
      <c r="K331" s="29"/>
      <c r="L331" s="29">
        <v>0</v>
      </c>
      <c r="M331" s="29" t="str">
        <f>IF(L331=0,"",IF(U331="","",(HLOOKUP(L331,PointsScoring!$A$10:$D$11,2,0))))</f>
        <v/>
      </c>
      <c r="N331" s="30">
        <f>PointsScoring!$C$2</f>
        <v>42034</v>
      </c>
      <c r="O331" s="30">
        <f t="shared" si="275"/>
        <v>42065</v>
      </c>
      <c r="P331" s="30">
        <v>42066</v>
      </c>
      <c r="Q331" s="31">
        <v>0</v>
      </c>
      <c r="R331" s="32">
        <f t="shared" si="276"/>
        <v>0.78125</v>
      </c>
      <c r="S331" s="32">
        <v>0.82291666666666663</v>
      </c>
      <c r="T331" s="32">
        <f t="shared" si="277"/>
        <v>0.86458333333333326</v>
      </c>
      <c r="U331" s="30" t="str">
        <f t="shared" ca="1" si="269"/>
        <v/>
      </c>
      <c r="V331" s="33" t="str">
        <f t="shared" ca="1" si="270"/>
        <v/>
      </c>
      <c r="W331" s="32" t="str">
        <f t="shared" ca="1" si="271"/>
        <v/>
      </c>
      <c r="X331" s="32"/>
      <c r="Y331" s="30"/>
      <c r="Z331" s="33"/>
      <c r="AA331" s="32"/>
      <c r="AG331" s="29"/>
      <c r="AH331" s="29"/>
      <c r="AI331" s="29" t="str">
        <f>IF(AG331="","",IF(AG331&gt;AH331,PointsScoring!$A$11,IF(AG331=AH331,PointsScoring!$B$11,IF(AG331&lt;AH331,PointsScoring!$C$12:$D$12))))</f>
        <v/>
      </c>
      <c r="AJ331" s="29" t="str">
        <f t="shared" si="272"/>
        <v/>
      </c>
      <c r="AK331" s="29" t="str">
        <f t="shared" si="273"/>
        <v/>
      </c>
      <c r="AL331" s="29" t="str">
        <f>IF(OR(Z331="",AI331=""),"",IF(AK331="Right",VLOOKUP(Z331,PointsScoring!$A$2:$G$6,4,0),((VLOOKUP(Z331,PointsScoring!$A$1:$G$6,5,0))+(VLOOKUP(Z331,PointsScoring!$A$1:$G$6,6,0)))))</f>
        <v/>
      </c>
    </row>
    <row r="332" spans="1:38" ht="27" customHeight="1" x14ac:dyDescent="0.25">
      <c r="A332" s="14">
        <f t="shared" si="268"/>
        <v>28</v>
      </c>
      <c r="B332" s="29" t="str">
        <f t="shared" si="238"/>
        <v>Fixture 5</v>
      </c>
      <c r="C332" s="29">
        <v>13</v>
      </c>
      <c r="D332" s="29">
        <v>1</v>
      </c>
      <c r="E332" s="29" t="str">
        <f>IFERROR(VLOOKUP(C332,Teams!$A$2:$B$21,2,0),"")</f>
        <v>Queens Park Rangers</v>
      </c>
      <c r="F332" s="29" t="str">
        <f>IFERROR(VLOOKUP(D332,Teams!$A$2:$B$21,2,0),"")</f>
        <v>Arsenal</v>
      </c>
      <c r="G332" s="29" t="str">
        <f t="shared" si="274"/>
        <v>Queens Park Rangers v Arsenal</v>
      </c>
      <c r="H332" s="29"/>
      <c r="I332" s="29"/>
      <c r="J332" s="29"/>
      <c r="K332" s="29"/>
      <c r="L332" s="29">
        <v>0</v>
      </c>
      <c r="M332" s="29" t="str">
        <f>IF(L332=0,"",IF(U332="","",(HLOOKUP(L332,PointsScoring!$A$10:$D$11,2,0))))</f>
        <v/>
      </c>
      <c r="N332" s="30">
        <f>PointsScoring!$C$2</f>
        <v>42034</v>
      </c>
      <c r="O332" s="30">
        <f t="shared" si="275"/>
        <v>42066</v>
      </c>
      <c r="P332" s="30">
        <v>42067</v>
      </c>
      <c r="Q332" s="31">
        <v>0</v>
      </c>
      <c r="R332" s="32">
        <f t="shared" si="276"/>
        <v>0.78125</v>
      </c>
      <c r="S332" s="32">
        <v>0.82291666666666663</v>
      </c>
      <c r="T332" s="32">
        <f t="shared" si="277"/>
        <v>0.86458333333333326</v>
      </c>
      <c r="U332" s="30" t="str">
        <f t="shared" ca="1" si="269"/>
        <v/>
      </c>
      <c r="V332" s="33" t="str">
        <f t="shared" ca="1" si="270"/>
        <v/>
      </c>
      <c r="W332" s="32" t="str">
        <f t="shared" ca="1" si="271"/>
        <v/>
      </c>
      <c r="X332" s="32"/>
      <c r="Y332" s="30"/>
      <c r="Z332" s="33"/>
      <c r="AA332" s="32"/>
      <c r="AG332" s="29"/>
      <c r="AH332" s="29"/>
      <c r="AI332" s="29" t="str">
        <f>IF(AG332="","",IF(AG332&gt;AH332,PointsScoring!$A$11,IF(AG332=AH332,PointsScoring!$B$11,IF(AG332&lt;AH332,PointsScoring!$C$12:$D$12))))</f>
        <v/>
      </c>
      <c r="AJ332" s="29" t="str">
        <f t="shared" si="272"/>
        <v/>
      </c>
      <c r="AK332" s="29" t="str">
        <f t="shared" si="273"/>
        <v/>
      </c>
      <c r="AL332" s="29" t="str">
        <f>IF(OR(Z332="",AI332=""),"",IF(AK332="Right",VLOOKUP(Z332,PointsScoring!$A$2:$G$6,4,0),((VLOOKUP(Z332,PointsScoring!$A$1:$G$6,5,0))+(VLOOKUP(Z332,PointsScoring!$A$1:$G$6,6,0)))))</f>
        <v/>
      </c>
    </row>
    <row r="333" spans="1:38" ht="27" customHeight="1" x14ac:dyDescent="0.25">
      <c r="A333" s="14">
        <f t="shared" si="268"/>
        <v>28</v>
      </c>
      <c r="B333" s="29" t="str">
        <f t="shared" si="238"/>
        <v>Fixture 6</v>
      </c>
      <c r="C333" s="29">
        <v>10</v>
      </c>
      <c r="D333" s="29">
        <v>8</v>
      </c>
      <c r="E333" s="29" t="str">
        <f>IFERROR(VLOOKUP(C333,Teams!$A$2:$B$21,2,0),"")</f>
        <v>Manchester City</v>
      </c>
      <c r="F333" s="29" t="str">
        <f>IFERROR(VLOOKUP(D333,Teams!$A$2:$B$21,2,0),"")</f>
        <v>Leicester City</v>
      </c>
      <c r="G333" s="29" t="str">
        <f t="shared" si="274"/>
        <v>Manchester City v Leicester City</v>
      </c>
      <c r="H333" s="29"/>
      <c r="I333" s="29"/>
      <c r="J333" s="29"/>
      <c r="K333" s="29"/>
      <c r="L333" s="29">
        <v>0</v>
      </c>
      <c r="M333" s="29" t="str">
        <f>IF(L333=0,"",IF(U333="","",(HLOOKUP(L333,PointsScoring!$A$10:$D$11,2,0))))</f>
        <v/>
      </c>
      <c r="N333" s="30">
        <f>PointsScoring!$C$2</f>
        <v>42034</v>
      </c>
      <c r="O333" s="30">
        <f t="shared" si="275"/>
        <v>42066</v>
      </c>
      <c r="P333" s="30">
        <v>42067</v>
      </c>
      <c r="Q333" s="31">
        <v>0</v>
      </c>
      <c r="R333" s="32">
        <f t="shared" si="276"/>
        <v>0.78125</v>
      </c>
      <c r="S333" s="32">
        <v>0.82291666666666663</v>
      </c>
      <c r="T333" s="32">
        <f t="shared" si="277"/>
        <v>0.86458333333333326</v>
      </c>
      <c r="U333" s="30" t="str">
        <f t="shared" ca="1" si="269"/>
        <v/>
      </c>
      <c r="V333" s="33" t="str">
        <f t="shared" ca="1" si="270"/>
        <v/>
      </c>
      <c r="W333" s="32" t="str">
        <f t="shared" ca="1" si="271"/>
        <v/>
      </c>
      <c r="X333" s="32"/>
      <c r="Y333" s="30"/>
      <c r="Z333" s="33"/>
      <c r="AA333" s="32"/>
      <c r="AG333" s="29"/>
      <c r="AH333" s="29"/>
      <c r="AI333" s="29" t="str">
        <f>IF(AG333="","",IF(AG333&gt;AH333,PointsScoring!$A$11,IF(AG333=AH333,PointsScoring!$B$11,IF(AG333&lt;AH333,PointsScoring!$C$12:$D$12))))</f>
        <v/>
      </c>
      <c r="AJ333" s="29" t="str">
        <f t="shared" si="272"/>
        <v/>
      </c>
      <c r="AK333" s="29" t="str">
        <f t="shared" si="273"/>
        <v/>
      </c>
      <c r="AL333" s="29" t="str">
        <f>IF(OR(Z333="",AI333=""),"",IF(AK333="Right",VLOOKUP(Z333,PointsScoring!$A$2:$G$6,4,0),((VLOOKUP(Z333,PointsScoring!$A$1:$G$6,5,0))+(VLOOKUP(Z333,PointsScoring!$A$1:$G$6,6,0)))))</f>
        <v/>
      </c>
    </row>
    <row r="334" spans="1:38" ht="27" customHeight="1" x14ac:dyDescent="0.25">
      <c r="A334" s="14">
        <f t="shared" si="268"/>
        <v>28</v>
      </c>
      <c r="B334" s="29" t="str">
        <f t="shared" si="238"/>
        <v>Fixture 7</v>
      </c>
      <c r="C334" s="29">
        <v>12</v>
      </c>
      <c r="D334" s="29">
        <v>12</v>
      </c>
      <c r="E334" s="29" t="str">
        <f>IFERROR(VLOOKUP(C334,Teams!$A$2:$B$21,2,0),"")</f>
        <v>Newcastle United</v>
      </c>
      <c r="F334" s="29" t="str">
        <f>IFERROR(VLOOKUP(D334,Teams!$A$2:$B$21,2,0),"")</f>
        <v>Newcastle United</v>
      </c>
      <c r="G334" s="29" t="str">
        <f t="shared" si="274"/>
        <v>Newcastle United v Newcastle United</v>
      </c>
      <c r="H334" s="29"/>
      <c r="I334" s="29"/>
      <c r="J334" s="29"/>
      <c r="K334" s="29"/>
      <c r="L334" s="29">
        <v>0</v>
      </c>
      <c r="M334" s="29" t="str">
        <f>IF(L334=0,"",IF(U334="","",(HLOOKUP(L334,PointsScoring!$A$10:$D$11,2,0))))</f>
        <v/>
      </c>
      <c r="N334" s="30">
        <f>PointsScoring!$C$2</f>
        <v>42034</v>
      </c>
      <c r="O334" s="30">
        <f t="shared" si="275"/>
        <v>42066</v>
      </c>
      <c r="P334" s="30">
        <v>42067</v>
      </c>
      <c r="Q334" s="31">
        <v>0</v>
      </c>
      <c r="R334" s="32">
        <f t="shared" si="276"/>
        <v>0.78125</v>
      </c>
      <c r="S334" s="32">
        <v>0.82291666666666663</v>
      </c>
      <c r="T334" s="32">
        <f t="shared" si="277"/>
        <v>0.86458333333333326</v>
      </c>
      <c r="U334" s="30" t="str">
        <f t="shared" ca="1" si="269"/>
        <v/>
      </c>
      <c r="V334" s="33" t="str">
        <f t="shared" ca="1" si="270"/>
        <v/>
      </c>
      <c r="W334" s="32" t="str">
        <f t="shared" ca="1" si="271"/>
        <v/>
      </c>
      <c r="X334" s="32"/>
      <c r="Y334" s="30"/>
      <c r="Z334" s="33"/>
      <c r="AA334" s="32"/>
      <c r="AG334" s="29"/>
      <c r="AH334" s="29"/>
      <c r="AI334" s="29" t="str">
        <f>IF(AG334="","",IF(AG334&gt;AH334,PointsScoring!$A$11,IF(AG334=AH334,PointsScoring!$B$11,IF(AG334&lt;AH334,PointsScoring!$C$12:$D$12))))</f>
        <v/>
      </c>
      <c r="AJ334" s="29" t="str">
        <f t="shared" si="272"/>
        <v/>
      </c>
      <c r="AK334" s="29" t="str">
        <f t="shared" si="273"/>
        <v/>
      </c>
      <c r="AL334" s="29" t="str">
        <f>IF(OR(Z334="",AI334=""),"",IF(AK334="Right",VLOOKUP(Z334,PointsScoring!$A$2:$G$6,4,0),((VLOOKUP(Z334,PointsScoring!$A$1:$G$6,5,0))+(VLOOKUP(Z334,PointsScoring!$A$1:$G$6,6,0)))))</f>
        <v/>
      </c>
    </row>
    <row r="335" spans="1:38" ht="27" customHeight="1" x14ac:dyDescent="0.25">
      <c r="A335" s="14">
        <f t="shared" si="268"/>
        <v>28</v>
      </c>
      <c r="B335" s="29" t="str">
        <f t="shared" si="238"/>
        <v>Fixture 8</v>
      </c>
      <c r="C335" s="29">
        <v>15</v>
      </c>
      <c r="D335" s="29">
        <v>6</v>
      </c>
      <c r="E335" s="29" t="str">
        <f>IFERROR(VLOOKUP(C335,Teams!$A$2:$B$21,2,0),"")</f>
        <v>Stoke City</v>
      </c>
      <c r="F335" s="29" t="str">
        <f>IFERROR(VLOOKUP(D335,Teams!$A$2:$B$21,2,0),"")</f>
        <v>Everton</v>
      </c>
      <c r="G335" s="29" t="str">
        <f t="shared" si="274"/>
        <v>Stoke City v Everton</v>
      </c>
      <c r="H335" s="29"/>
      <c r="I335" s="29"/>
      <c r="J335" s="29"/>
      <c r="K335" s="29"/>
      <c r="L335" s="29">
        <v>0</v>
      </c>
      <c r="M335" s="29" t="str">
        <f>IF(L335=0,"",IF(U335="","",(HLOOKUP(L335,PointsScoring!$A$10:$D$11,2,0))))</f>
        <v/>
      </c>
      <c r="N335" s="30">
        <f>PointsScoring!$C$2</f>
        <v>42034</v>
      </c>
      <c r="O335" s="30">
        <f t="shared" si="275"/>
        <v>42066</v>
      </c>
      <c r="P335" s="30">
        <v>42067</v>
      </c>
      <c r="Q335" s="31">
        <v>0</v>
      </c>
      <c r="R335" s="32">
        <f t="shared" si="276"/>
        <v>0.78125</v>
      </c>
      <c r="S335" s="32">
        <v>0.82291666666666663</v>
      </c>
      <c r="T335" s="32">
        <f>S335+(60/1440)</f>
        <v>0.86458333333333326</v>
      </c>
      <c r="U335" s="30" t="str">
        <f t="shared" ca="1" si="269"/>
        <v/>
      </c>
      <c r="V335" s="33" t="str">
        <f t="shared" ca="1" si="270"/>
        <v/>
      </c>
      <c r="W335" s="32" t="str">
        <f t="shared" ca="1" si="271"/>
        <v/>
      </c>
      <c r="X335" s="32"/>
      <c r="Y335" s="30"/>
      <c r="Z335" s="33"/>
      <c r="AA335" s="32"/>
      <c r="AG335" s="29"/>
      <c r="AH335" s="29"/>
      <c r="AI335" s="29" t="str">
        <f>IF(AG335="","",IF(AG335&gt;AH335,PointsScoring!$A$11,IF(AG335=AH335,PointsScoring!$B$11,IF(AG335&lt;AH335,PointsScoring!$C$12:$D$12))))</f>
        <v/>
      </c>
      <c r="AJ335" s="29" t="str">
        <f t="shared" si="272"/>
        <v/>
      </c>
      <c r="AK335" s="29" t="str">
        <f t="shared" si="273"/>
        <v/>
      </c>
      <c r="AL335" s="29" t="str">
        <f>IF(OR(Z335="",AI335=""),"",IF(AK335="Right",VLOOKUP(Z335,PointsScoring!$A$2:$G$6,4,0),((VLOOKUP(Z335,PointsScoring!$A$1:$G$6,5,0))+(VLOOKUP(Z335,PointsScoring!$A$1:$G$6,6,0)))))</f>
        <v/>
      </c>
    </row>
    <row r="336" spans="1:38" ht="27" customHeight="1" x14ac:dyDescent="0.25">
      <c r="A336" s="14">
        <f t="shared" si="268"/>
        <v>28</v>
      </c>
      <c r="B336" s="29" t="str">
        <f t="shared" si="238"/>
        <v>Fixture 9</v>
      </c>
      <c r="C336" s="29">
        <v>18</v>
      </c>
      <c r="D336" s="29">
        <v>17</v>
      </c>
      <c r="E336" s="29" t="str">
        <f>IFERROR(VLOOKUP(C336,Teams!$A$2:$B$21,2,0),"")</f>
        <v>Tottenham Hotspur</v>
      </c>
      <c r="F336" s="29" t="str">
        <f>IFERROR(VLOOKUP(D336,Teams!$A$2:$B$21,2,0),"")</f>
        <v>Swansea City</v>
      </c>
      <c r="G336" s="29" t="str">
        <f t="shared" si="274"/>
        <v>Tottenham Hotspur v Swansea City</v>
      </c>
      <c r="H336" s="29"/>
      <c r="I336" s="29"/>
      <c r="J336" s="29"/>
      <c r="K336" s="29"/>
      <c r="L336" s="29">
        <v>0</v>
      </c>
      <c r="M336" s="29" t="str">
        <f>IF(L336=0,"",IF(U336="","",(HLOOKUP(L336,PointsScoring!$A$10:$D$11,2,0))))</f>
        <v/>
      </c>
      <c r="N336" s="30">
        <f>PointsScoring!$C$2</f>
        <v>42034</v>
      </c>
      <c r="O336" s="30">
        <f t="shared" si="275"/>
        <v>42066</v>
      </c>
      <c r="P336" s="30">
        <v>42067</v>
      </c>
      <c r="Q336" s="31">
        <v>0</v>
      </c>
      <c r="R336" s="32">
        <f t="shared" si="276"/>
        <v>0.78125</v>
      </c>
      <c r="S336" s="32">
        <v>0.82291666666666663</v>
      </c>
      <c r="T336" s="32">
        <f t="shared" si="277"/>
        <v>0.86458333333333326</v>
      </c>
      <c r="U336" s="30" t="str">
        <f t="shared" ca="1" si="269"/>
        <v/>
      </c>
      <c r="V336" s="33" t="str">
        <f t="shared" ca="1" si="270"/>
        <v/>
      </c>
      <c r="W336" s="32" t="str">
        <f t="shared" ca="1" si="271"/>
        <v/>
      </c>
      <c r="X336" s="32"/>
      <c r="Y336" s="30"/>
      <c r="Z336" s="33"/>
      <c r="AA336" s="32"/>
      <c r="AG336" s="29"/>
      <c r="AH336" s="29"/>
      <c r="AI336" s="29" t="str">
        <f>IF(AG336="","",IF(AG336&gt;AH336,PointsScoring!$A$11,IF(AG336=AH336,PointsScoring!$B$11,IF(AG336&lt;AH336,PointsScoring!$C$12:$D$12))))</f>
        <v/>
      </c>
      <c r="AJ336" s="29" t="str">
        <f t="shared" si="272"/>
        <v/>
      </c>
      <c r="AK336" s="29" t="str">
        <f t="shared" si="273"/>
        <v/>
      </c>
      <c r="AL336" s="29" t="str">
        <f>IF(OR(Z336="",AI336=""),"",IF(AK336="Right",VLOOKUP(Z336,PointsScoring!$A$2:$G$6,4,0),((VLOOKUP(Z336,PointsScoring!$A$1:$G$6,5,0))+(VLOOKUP(Z336,PointsScoring!$A$1:$G$6,6,0)))))</f>
        <v/>
      </c>
    </row>
    <row r="337" spans="1:38" ht="27" customHeight="1" x14ac:dyDescent="0.25">
      <c r="A337" s="14">
        <f t="shared" si="268"/>
        <v>28</v>
      </c>
      <c r="B337" s="29" t="str">
        <f t="shared" si="238"/>
        <v>Fixture 10</v>
      </c>
      <c r="C337" s="29">
        <v>9</v>
      </c>
      <c r="D337" s="29">
        <v>3</v>
      </c>
      <c r="E337" s="29" t="str">
        <f>IFERROR(VLOOKUP(C337,Teams!$A$2:$B$21,2,0),"")</f>
        <v>Liverpool</v>
      </c>
      <c r="F337" s="29" t="str">
        <f>IFERROR(VLOOKUP(D337,Teams!$A$2:$B$21,2,0),"")</f>
        <v>Burnley</v>
      </c>
      <c r="G337" s="29" t="str">
        <f t="shared" si="274"/>
        <v>Liverpool v Burnley</v>
      </c>
      <c r="H337" s="29"/>
      <c r="I337" s="29"/>
      <c r="J337" s="29"/>
      <c r="K337" s="29"/>
      <c r="L337" s="29">
        <v>0</v>
      </c>
      <c r="M337" s="29" t="str">
        <f>IF(L337=0,"",IF(U337="","",(HLOOKUP(L337,PointsScoring!$A$10:$D$11,2,0))))</f>
        <v/>
      </c>
      <c r="N337" s="30">
        <f>PointsScoring!$C$2</f>
        <v>42034</v>
      </c>
      <c r="O337" s="30">
        <f t="shared" si="275"/>
        <v>42066</v>
      </c>
      <c r="P337" s="30">
        <v>42067</v>
      </c>
      <c r="Q337" s="31">
        <v>0</v>
      </c>
      <c r="R337" s="32">
        <f t="shared" si="276"/>
        <v>0.79166666666666674</v>
      </c>
      <c r="S337" s="32">
        <v>0.83333333333333337</v>
      </c>
      <c r="T337" s="32">
        <f t="shared" si="277"/>
        <v>0.875</v>
      </c>
      <c r="U337" s="30" t="str">
        <f t="shared" ca="1" si="269"/>
        <v/>
      </c>
      <c r="V337" s="33" t="str">
        <f t="shared" ca="1" si="270"/>
        <v/>
      </c>
      <c r="W337" s="32" t="str">
        <f t="shared" ca="1" si="271"/>
        <v/>
      </c>
      <c r="X337" s="32"/>
      <c r="Y337" s="30"/>
      <c r="Z337" s="33"/>
      <c r="AA337" s="32"/>
      <c r="AG337" s="29"/>
      <c r="AH337" s="29"/>
      <c r="AI337" s="29" t="str">
        <f>IF(AG337="","",IF(AG337&gt;AH337,PointsScoring!$A$11,IF(AG337=AH337,PointsScoring!$B$11,IF(AG337&lt;AH337,PointsScoring!$C$12:$D$12))))</f>
        <v/>
      </c>
      <c r="AJ337" s="29" t="str">
        <f t="shared" si="272"/>
        <v/>
      </c>
      <c r="AK337" s="29" t="str">
        <f t="shared" si="273"/>
        <v/>
      </c>
      <c r="AL337" s="29" t="str">
        <f>IF(OR(Z337="",AI337=""),"",IF(AK337="Right",VLOOKUP(Z337,PointsScoring!$A$2:$G$6,4,0),((VLOOKUP(Z337,PointsScoring!$A$1:$G$6,5,0))+(VLOOKUP(Z337,PointsScoring!$A$1:$G$6,6,0)))))</f>
        <v/>
      </c>
    </row>
    <row r="338" spans="1:38" x14ac:dyDescent="0.25">
      <c r="B338" t="str">
        <f t="shared" si="238"/>
        <v/>
      </c>
      <c r="AL338" s="19">
        <f>SUM(AL328:AL337)</f>
        <v>0</v>
      </c>
    </row>
    <row r="339" spans="1:38" x14ac:dyDescent="0.25"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4"/>
      <c r="R339" s="26"/>
      <c r="S339" s="23"/>
      <c r="T339" s="26"/>
      <c r="U339" s="25"/>
      <c r="V339" s="27"/>
      <c r="W339" s="26"/>
      <c r="X339" s="26"/>
      <c r="Y339" s="25"/>
      <c r="Z339" s="27"/>
      <c r="AA339" s="26"/>
      <c r="AB339" s="28"/>
      <c r="AG339" s="23"/>
      <c r="AH339" s="23"/>
      <c r="AI339" s="23"/>
      <c r="AJ339" s="23"/>
      <c r="AK339" s="23"/>
      <c r="AL339" s="23"/>
    </row>
    <row r="340" spans="1:38" ht="27" customHeight="1" x14ac:dyDescent="0.25">
      <c r="A340" s="14">
        <f t="shared" ref="A340:A349" si="278">A328+1</f>
        <v>29</v>
      </c>
      <c r="B340" s="40" t="str">
        <f t="shared" si="238"/>
        <v>Fixture 1</v>
      </c>
      <c r="C340" s="40">
        <v>5</v>
      </c>
      <c r="D340" s="40">
        <v>13</v>
      </c>
      <c r="E340" s="40" t="str">
        <f>IFERROR(VLOOKUP(C340,Teams!$A$2:$B$21,2,0),"")</f>
        <v>Crystal Palace</v>
      </c>
      <c r="F340" s="40" t="str">
        <f>IFERROR(VLOOKUP(D340,Teams!$A$2:$B$21,2,0),"")</f>
        <v>Queens Park Rangers</v>
      </c>
      <c r="G340" s="40" t="str">
        <f>IF(C340="","",E340&amp;" v "&amp;F340)</f>
        <v>Crystal Palace v Queens Park Rangers</v>
      </c>
      <c r="H340" s="40"/>
      <c r="I340" s="40"/>
      <c r="J340" s="40"/>
      <c r="K340" s="40"/>
      <c r="L340" s="40">
        <v>0</v>
      </c>
      <c r="M340" s="40" t="str">
        <f>IF(L340=0,"",IF(U340="","",(HLOOKUP(L340,PointsScoring!$A$10:$D$11,2,0))))</f>
        <v/>
      </c>
      <c r="N340" s="41">
        <f>PointsScoring!$C$2</f>
        <v>42034</v>
      </c>
      <c r="O340" s="41">
        <f>P340-1</f>
        <v>42076</v>
      </c>
      <c r="P340" s="41">
        <v>42077</v>
      </c>
      <c r="Q340" s="42">
        <v>0</v>
      </c>
      <c r="R340" s="43">
        <f>S340-(60/1440)</f>
        <v>0.48958333333333331</v>
      </c>
      <c r="S340" s="43">
        <v>0.53125</v>
      </c>
      <c r="T340" s="43">
        <f>S340+(60/1440)</f>
        <v>0.57291666666666663</v>
      </c>
      <c r="U340" s="41" t="str">
        <f t="shared" ref="U340:U349" ca="1" si="279">IF(L340&gt;0,IF(P340&lt;TODAY(),"Fixture Completed",IF(L340&gt;0,TODAY(),"")),"")</f>
        <v/>
      </c>
      <c r="V340" s="44" t="str">
        <f t="shared" ref="V340:V349" ca="1" si="280">IF(U340="","",IF(W340="Fixture Completed","Fixture Completed",(IF(U340&lt;=N340,$N$1,IF(AND(U340&gt;=(N340+1),U340&lt;=O340),$O$1,IF(AND(U340=P340,W340&lt;R340),$Q$1,IF(AND(U340=P340,W340&gt;Q340,W340&lt;S340,W340&gt;R340),$R$1,IF(AND(P340=U340,W340&lt;T340,W340&gt;S340),"During Fixture","Predicitions Locked"))))))))</f>
        <v/>
      </c>
      <c r="W340" s="43" t="str">
        <f t="shared" ref="W340:W349" ca="1" si="281">IF(L340=0,"",(IF(U340="Fixture Completed","Fixture Completed",IF(U340=O340,"",(IF((IF(OR(U340="",U340&lt;P340),"",IF(P340=TODAY(),(NOW()-TODAY()),""))&gt;T340),"",IF(OR(U340="",U340&lt;P340),"",IF(P340=TODAY(),(NOW()-TODAY()),""))))))))</f>
        <v/>
      </c>
      <c r="X340" s="43"/>
      <c r="Y340" s="41"/>
      <c r="Z340" s="44"/>
      <c r="AA340" s="43"/>
      <c r="AG340" s="40"/>
      <c r="AH340" s="40"/>
      <c r="AI340" s="40" t="str">
        <f>IF(AG340="","",IF(AG340&gt;AH340,PointsScoring!$A$11,IF(AG340=AH340,PointsScoring!$B$11,IF(AG340&lt;AH340,PointsScoring!$C$12:$D$12))))</f>
        <v/>
      </c>
      <c r="AJ340" s="40" t="str">
        <f t="shared" ref="AJ340:AJ349" si="282">IFERROR((IF(AI340="HW",E340,IF(AI340="D","DRAW",IF(AI340="AW",F340,"")))),"")</f>
        <v/>
      </c>
      <c r="AK340" s="40" t="str">
        <f t="shared" ref="AK340:AK349" si="283">IF(AI340="","",(IF(X340=AI340,"Right","Wrong")))</f>
        <v/>
      </c>
      <c r="AL340" s="40" t="str">
        <f>IF(OR(Z340="",AI340=""),"",IF(AK340="Right",VLOOKUP(Z340,PointsScoring!$A$2:$G$6,4,0),((VLOOKUP(Z340,PointsScoring!$A$1:$G$6,5,0))+(VLOOKUP(Z340,PointsScoring!$A$1:$G$6,6,0)))))</f>
        <v/>
      </c>
    </row>
    <row r="341" spans="1:38" ht="27" customHeight="1" x14ac:dyDescent="0.25">
      <c r="A341" s="14">
        <f t="shared" si="278"/>
        <v>29</v>
      </c>
      <c r="B341" s="40" t="str">
        <f t="shared" si="238"/>
        <v>Fixture 2</v>
      </c>
      <c r="C341" s="40">
        <v>1</v>
      </c>
      <c r="D341" s="40">
        <v>20</v>
      </c>
      <c r="E341" s="40" t="str">
        <f>IFERROR(VLOOKUP(C341,Teams!$A$2:$B$21,2,0),"")</f>
        <v>Arsenal</v>
      </c>
      <c r="F341" s="40" t="str">
        <f>IFERROR(VLOOKUP(D341,Teams!$A$2:$B$21,2,0),"")</f>
        <v>West Ham United</v>
      </c>
      <c r="G341" s="40" t="str">
        <f t="shared" ref="G341:G349" si="284">IF(C341="","",E341&amp;" v "&amp;F341)</f>
        <v>Arsenal v West Ham United</v>
      </c>
      <c r="H341" s="40"/>
      <c r="I341" s="40"/>
      <c r="J341" s="40"/>
      <c r="K341" s="40"/>
      <c r="L341" s="40">
        <v>0</v>
      </c>
      <c r="M341" s="40" t="str">
        <f>IF(L341=0,"",IF(U341="","",(HLOOKUP(L341,PointsScoring!$A$10:$D$11,2,0))))</f>
        <v/>
      </c>
      <c r="N341" s="41">
        <f>PointsScoring!$C$2</f>
        <v>42034</v>
      </c>
      <c r="O341" s="41">
        <f t="shared" ref="O341:O349" si="285">P341-1</f>
        <v>42076</v>
      </c>
      <c r="P341" s="41">
        <v>42077</v>
      </c>
      <c r="Q341" s="42">
        <v>0</v>
      </c>
      <c r="R341" s="43">
        <f t="shared" ref="R341:R349" si="286">S341-(60/1440)</f>
        <v>0.58333333333333337</v>
      </c>
      <c r="S341" s="43">
        <v>0.625</v>
      </c>
      <c r="T341" s="43">
        <f t="shared" ref="T341:T349" si="287">S341+(60/1440)</f>
        <v>0.66666666666666663</v>
      </c>
      <c r="U341" s="41" t="str">
        <f t="shared" ca="1" si="279"/>
        <v/>
      </c>
      <c r="V341" s="44" t="str">
        <f t="shared" ca="1" si="280"/>
        <v/>
      </c>
      <c r="W341" s="43" t="str">
        <f t="shared" ca="1" si="281"/>
        <v/>
      </c>
      <c r="X341" s="43"/>
      <c r="Y341" s="41"/>
      <c r="Z341" s="44"/>
      <c r="AA341" s="43"/>
      <c r="AG341" s="40"/>
      <c r="AH341" s="40"/>
      <c r="AI341" s="40" t="str">
        <f>IF(AG341="","",IF(AG341&gt;AH341,PointsScoring!$A$11,IF(AG341=AH341,PointsScoring!$B$11,IF(AG341&lt;AH341,PointsScoring!$C$12:$D$12))))</f>
        <v/>
      </c>
      <c r="AJ341" s="40" t="str">
        <f t="shared" si="282"/>
        <v/>
      </c>
      <c r="AK341" s="40" t="str">
        <f t="shared" si="283"/>
        <v/>
      </c>
      <c r="AL341" s="40" t="str">
        <f>IF(OR(Z341="",AI341=""),"",IF(AK341="Right",VLOOKUP(Z341,PointsScoring!$A$2:$G$6,4,0),((VLOOKUP(Z341,PointsScoring!$A$1:$G$6,5,0))+(VLOOKUP(Z341,PointsScoring!$A$1:$G$6,6,0)))))</f>
        <v/>
      </c>
    </row>
    <row r="342" spans="1:38" ht="27" customHeight="1" x14ac:dyDescent="0.25">
      <c r="A342" s="14">
        <f t="shared" si="278"/>
        <v>29</v>
      </c>
      <c r="B342" s="40" t="str">
        <f t="shared" si="238"/>
        <v>Fixture 3</v>
      </c>
      <c r="C342" s="40">
        <v>6</v>
      </c>
      <c r="D342" s="40">
        <v>12</v>
      </c>
      <c r="E342" s="40" t="str">
        <f>IFERROR(VLOOKUP(C342,Teams!$A$2:$B$21,2,0),"")</f>
        <v>Everton</v>
      </c>
      <c r="F342" s="40" t="str">
        <f>IFERROR(VLOOKUP(D342,Teams!$A$2:$B$21,2,0),"")</f>
        <v>Newcastle United</v>
      </c>
      <c r="G342" s="40" t="str">
        <f t="shared" si="284"/>
        <v>Everton v Newcastle United</v>
      </c>
      <c r="H342" s="40"/>
      <c r="I342" s="40"/>
      <c r="J342" s="40"/>
      <c r="K342" s="40"/>
      <c r="L342" s="40">
        <v>0</v>
      </c>
      <c r="M342" s="40" t="str">
        <f>IF(L342=0,"",IF(U342="","",(HLOOKUP(L342,PointsScoring!$A$10:$D$11,2,0))))</f>
        <v/>
      </c>
      <c r="N342" s="41">
        <f>PointsScoring!$C$2</f>
        <v>42034</v>
      </c>
      <c r="O342" s="41">
        <f t="shared" si="285"/>
        <v>42076</v>
      </c>
      <c r="P342" s="41">
        <v>42077</v>
      </c>
      <c r="Q342" s="42">
        <v>0</v>
      </c>
      <c r="R342" s="43">
        <f t="shared" si="286"/>
        <v>0.58333333333333337</v>
      </c>
      <c r="S342" s="43">
        <v>0.625</v>
      </c>
      <c r="T342" s="43">
        <f t="shared" si="287"/>
        <v>0.66666666666666663</v>
      </c>
      <c r="U342" s="41" t="str">
        <f t="shared" ca="1" si="279"/>
        <v/>
      </c>
      <c r="V342" s="44" t="str">
        <f t="shared" ca="1" si="280"/>
        <v/>
      </c>
      <c r="W342" s="43" t="str">
        <f t="shared" ca="1" si="281"/>
        <v/>
      </c>
      <c r="X342" s="43"/>
      <c r="Y342" s="41"/>
      <c r="Z342" s="44"/>
      <c r="AA342" s="43"/>
      <c r="AG342" s="40"/>
      <c r="AH342" s="40"/>
      <c r="AI342" s="40" t="str">
        <f>IF(AG342="","",IF(AG342&gt;AH342,PointsScoring!$A$11,IF(AG342=AH342,PointsScoring!$B$11,IF(AG342&lt;AH342,PointsScoring!$C$12:$D$12))))</f>
        <v/>
      </c>
      <c r="AJ342" s="40" t="str">
        <f t="shared" si="282"/>
        <v/>
      </c>
      <c r="AK342" s="40" t="str">
        <f t="shared" si="283"/>
        <v/>
      </c>
      <c r="AL342" s="40" t="str">
        <f>IF(OR(Z342="",AI342=""),"",IF(AK342="Right",VLOOKUP(Z342,PointsScoring!$A$2:$G$6,4,0),((VLOOKUP(Z342,PointsScoring!$A$1:$G$6,5,0))+(VLOOKUP(Z342,PointsScoring!$A$1:$G$6,6,0)))))</f>
        <v/>
      </c>
    </row>
    <row r="343" spans="1:38" ht="27" customHeight="1" x14ac:dyDescent="0.25">
      <c r="A343" s="14">
        <f t="shared" si="278"/>
        <v>29</v>
      </c>
      <c r="B343" s="40" t="str">
        <f t="shared" si="238"/>
        <v>Fixture 4</v>
      </c>
      <c r="C343" s="40">
        <v>8</v>
      </c>
      <c r="D343" s="40">
        <v>7</v>
      </c>
      <c r="E343" s="40" t="str">
        <f>IFERROR(VLOOKUP(C343,Teams!$A$2:$B$21,2,0),"")</f>
        <v>Leicester City</v>
      </c>
      <c r="F343" s="40" t="str">
        <f>IFERROR(VLOOKUP(D343,Teams!$A$2:$B$21,2,0),"")</f>
        <v>Hull City</v>
      </c>
      <c r="G343" s="40" t="str">
        <f t="shared" si="284"/>
        <v>Leicester City v Hull City</v>
      </c>
      <c r="H343" s="40"/>
      <c r="I343" s="40"/>
      <c r="J343" s="40"/>
      <c r="K343" s="40"/>
      <c r="L343" s="40">
        <v>0</v>
      </c>
      <c r="M343" s="40" t="str">
        <f>IF(L343=0,"",IF(U343="","",(HLOOKUP(L343,PointsScoring!$A$10:$D$11,2,0))))</f>
        <v/>
      </c>
      <c r="N343" s="41">
        <f>PointsScoring!$C$2</f>
        <v>42034</v>
      </c>
      <c r="O343" s="41">
        <f t="shared" si="285"/>
        <v>42076</v>
      </c>
      <c r="P343" s="41">
        <v>42077</v>
      </c>
      <c r="Q343" s="42">
        <v>0</v>
      </c>
      <c r="R343" s="43">
        <f t="shared" si="286"/>
        <v>0.58333333333333337</v>
      </c>
      <c r="S343" s="43">
        <v>0.625</v>
      </c>
      <c r="T343" s="43">
        <f t="shared" si="287"/>
        <v>0.66666666666666663</v>
      </c>
      <c r="U343" s="41" t="str">
        <f t="shared" ca="1" si="279"/>
        <v/>
      </c>
      <c r="V343" s="44" t="str">
        <f t="shared" ca="1" si="280"/>
        <v/>
      </c>
      <c r="W343" s="43" t="str">
        <f t="shared" ca="1" si="281"/>
        <v/>
      </c>
      <c r="X343" s="43"/>
      <c r="Y343" s="41"/>
      <c r="Z343" s="44"/>
      <c r="AA343" s="43"/>
      <c r="AG343" s="40"/>
      <c r="AH343" s="40"/>
      <c r="AI343" s="40" t="str">
        <f>IF(AG343="","",IF(AG343&gt;AH343,PointsScoring!$A$11,IF(AG343=AH343,PointsScoring!$B$11,IF(AG343&lt;AH343,PointsScoring!$C$12:$D$12))))</f>
        <v/>
      </c>
      <c r="AJ343" s="40" t="str">
        <f t="shared" si="282"/>
        <v/>
      </c>
      <c r="AK343" s="40" t="str">
        <f t="shared" si="283"/>
        <v/>
      </c>
      <c r="AL343" s="40" t="str">
        <f>IF(OR(Z343="",AI343=""),"",IF(AK343="Right",VLOOKUP(Z343,PointsScoring!$A$2:$G$6,4,0),((VLOOKUP(Z343,PointsScoring!$A$1:$G$6,5,0))+(VLOOKUP(Z343,PointsScoring!$A$1:$G$6,6,0)))))</f>
        <v/>
      </c>
    </row>
    <row r="344" spans="1:38" ht="27" customHeight="1" x14ac:dyDescent="0.25">
      <c r="A344" s="14">
        <f t="shared" si="278"/>
        <v>29</v>
      </c>
      <c r="B344" s="40" t="str">
        <f t="shared" ref="B344:B407" si="288">IF(B332=0,"",B332)</f>
        <v>Fixture 5</v>
      </c>
      <c r="C344" s="40">
        <v>16</v>
      </c>
      <c r="D344" s="40">
        <v>2</v>
      </c>
      <c r="E344" s="40" t="str">
        <f>IFERROR(VLOOKUP(C344,Teams!$A$2:$B$21,2,0),"")</f>
        <v>Sunderland</v>
      </c>
      <c r="F344" s="40" t="str">
        <f>IFERROR(VLOOKUP(D344,Teams!$A$2:$B$21,2,0),"")</f>
        <v>Aston Villa</v>
      </c>
      <c r="G344" s="40" t="str">
        <f t="shared" si="284"/>
        <v>Sunderland v Aston Villa</v>
      </c>
      <c r="H344" s="40"/>
      <c r="I344" s="40"/>
      <c r="J344" s="40"/>
      <c r="K344" s="40"/>
      <c r="L344" s="40">
        <v>0</v>
      </c>
      <c r="M344" s="40" t="str">
        <f>IF(L344=0,"",IF(U344="","",(HLOOKUP(L344,PointsScoring!$A$10:$D$11,2,0))))</f>
        <v/>
      </c>
      <c r="N344" s="41">
        <f>PointsScoring!$C$2</f>
        <v>42034</v>
      </c>
      <c r="O344" s="41">
        <f t="shared" si="285"/>
        <v>42076</v>
      </c>
      <c r="P344" s="41">
        <v>42077</v>
      </c>
      <c r="Q344" s="42">
        <v>0</v>
      </c>
      <c r="R344" s="43">
        <f t="shared" si="286"/>
        <v>0.58333333333333337</v>
      </c>
      <c r="S344" s="43">
        <v>0.625</v>
      </c>
      <c r="T344" s="43">
        <f t="shared" si="287"/>
        <v>0.66666666666666663</v>
      </c>
      <c r="U344" s="41" t="str">
        <f t="shared" ca="1" si="279"/>
        <v/>
      </c>
      <c r="V344" s="44" t="str">
        <f t="shared" ca="1" si="280"/>
        <v/>
      </c>
      <c r="W344" s="43" t="str">
        <f t="shared" ca="1" si="281"/>
        <v/>
      </c>
      <c r="X344" s="43"/>
      <c r="Y344" s="41"/>
      <c r="Z344" s="44"/>
      <c r="AA344" s="43"/>
      <c r="AG344" s="40"/>
      <c r="AH344" s="40"/>
      <c r="AI344" s="40" t="str">
        <f>IF(AG344="","",IF(AG344&gt;AH344,PointsScoring!$A$11,IF(AG344=AH344,PointsScoring!$B$11,IF(AG344&lt;AH344,PointsScoring!$C$12:$D$12))))</f>
        <v/>
      </c>
      <c r="AJ344" s="40" t="str">
        <f t="shared" si="282"/>
        <v/>
      </c>
      <c r="AK344" s="40" t="str">
        <f t="shared" si="283"/>
        <v/>
      </c>
      <c r="AL344" s="40" t="str">
        <f>IF(OR(Z344="",AI344=""),"",IF(AK344="Right",VLOOKUP(Z344,PointsScoring!$A$2:$G$6,4,0),((VLOOKUP(Z344,PointsScoring!$A$1:$G$6,5,0))+(VLOOKUP(Z344,PointsScoring!$A$1:$G$6,6,0)))))</f>
        <v/>
      </c>
    </row>
    <row r="345" spans="1:38" ht="27" customHeight="1" x14ac:dyDescent="0.25">
      <c r="A345" s="14">
        <f t="shared" si="278"/>
        <v>29</v>
      </c>
      <c r="B345" s="40" t="str">
        <f t="shared" si="288"/>
        <v>Fixture 6</v>
      </c>
      <c r="C345" s="40">
        <v>19</v>
      </c>
      <c r="D345" s="40">
        <v>15</v>
      </c>
      <c r="E345" s="40" t="str">
        <f>IFERROR(VLOOKUP(C345,Teams!$A$2:$B$21,2,0),"")</f>
        <v>West Bromwich Albion</v>
      </c>
      <c r="F345" s="40" t="str">
        <f>IFERROR(VLOOKUP(D345,Teams!$A$2:$B$21,2,0),"")</f>
        <v>Stoke City</v>
      </c>
      <c r="G345" s="40" t="str">
        <f t="shared" si="284"/>
        <v>West Bromwich Albion v Stoke City</v>
      </c>
      <c r="H345" s="40"/>
      <c r="I345" s="40"/>
      <c r="J345" s="40"/>
      <c r="K345" s="40"/>
      <c r="L345" s="40">
        <v>0</v>
      </c>
      <c r="M345" s="40" t="str">
        <f>IF(L345=0,"",IF(U345="","",(HLOOKUP(L345,PointsScoring!$A$10:$D$11,2,0))))</f>
        <v/>
      </c>
      <c r="N345" s="41">
        <f>PointsScoring!$C$2</f>
        <v>42034</v>
      </c>
      <c r="O345" s="41">
        <f t="shared" si="285"/>
        <v>42076</v>
      </c>
      <c r="P345" s="41">
        <v>42077</v>
      </c>
      <c r="Q345" s="42">
        <v>0</v>
      </c>
      <c r="R345" s="43">
        <f t="shared" si="286"/>
        <v>0.58333333333333337</v>
      </c>
      <c r="S345" s="43">
        <v>0.625</v>
      </c>
      <c r="T345" s="43">
        <f t="shared" si="287"/>
        <v>0.66666666666666663</v>
      </c>
      <c r="U345" s="41" t="str">
        <f t="shared" ca="1" si="279"/>
        <v/>
      </c>
      <c r="V345" s="44" t="str">
        <f t="shared" ca="1" si="280"/>
        <v/>
      </c>
      <c r="W345" s="43" t="str">
        <f t="shared" ca="1" si="281"/>
        <v/>
      </c>
      <c r="X345" s="43"/>
      <c r="Y345" s="41"/>
      <c r="Z345" s="44"/>
      <c r="AA345" s="43"/>
      <c r="AG345" s="40"/>
      <c r="AH345" s="40"/>
      <c r="AI345" s="40" t="str">
        <f>IF(AG345="","",IF(AG345&gt;AH345,PointsScoring!$A$11,IF(AG345=AH345,PointsScoring!$B$11,IF(AG345&lt;AH345,PointsScoring!$C$12:$D$12))))</f>
        <v/>
      </c>
      <c r="AJ345" s="40" t="str">
        <f t="shared" si="282"/>
        <v/>
      </c>
      <c r="AK345" s="40" t="str">
        <f t="shared" si="283"/>
        <v/>
      </c>
      <c r="AL345" s="40" t="str">
        <f>IF(OR(Z345="",AI345=""),"",IF(AK345="Right",VLOOKUP(Z345,PointsScoring!$A$2:$G$6,4,0),((VLOOKUP(Z345,PointsScoring!$A$1:$G$6,5,0))+(VLOOKUP(Z345,PointsScoring!$A$1:$G$6,6,0)))))</f>
        <v/>
      </c>
    </row>
    <row r="346" spans="1:38" ht="27" customHeight="1" x14ac:dyDescent="0.25">
      <c r="A346" s="14">
        <f t="shared" si="278"/>
        <v>29</v>
      </c>
      <c r="B346" s="40" t="str">
        <f t="shared" si="288"/>
        <v>Fixture 7</v>
      </c>
      <c r="C346" s="40">
        <v>3</v>
      </c>
      <c r="D346" s="40">
        <v>10</v>
      </c>
      <c r="E346" s="40" t="str">
        <f>IFERROR(VLOOKUP(C346,Teams!$A$2:$B$21,2,0),"")</f>
        <v>Burnley</v>
      </c>
      <c r="F346" s="40" t="str">
        <f>IFERROR(VLOOKUP(D346,Teams!$A$2:$B$21,2,0),"")</f>
        <v>Manchester City</v>
      </c>
      <c r="G346" s="40" t="str">
        <f t="shared" si="284"/>
        <v>Burnley v Manchester City</v>
      </c>
      <c r="H346" s="40"/>
      <c r="I346" s="40"/>
      <c r="J346" s="40"/>
      <c r="K346" s="40"/>
      <c r="L346" s="40">
        <v>0</v>
      </c>
      <c r="M346" s="40" t="str">
        <f>IF(L346=0,"",IF(U346="","",(HLOOKUP(L346,PointsScoring!$A$10:$D$11,2,0))))</f>
        <v/>
      </c>
      <c r="N346" s="41">
        <f>PointsScoring!$C$2</f>
        <v>42034</v>
      </c>
      <c r="O346" s="41">
        <f t="shared" si="285"/>
        <v>42076</v>
      </c>
      <c r="P346" s="41">
        <v>42077</v>
      </c>
      <c r="Q346" s="42">
        <v>0</v>
      </c>
      <c r="R346" s="43">
        <f t="shared" si="286"/>
        <v>0.6875</v>
      </c>
      <c r="S346" s="43">
        <v>0.72916666666666663</v>
      </c>
      <c r="T346" s="43">
        <f t="shared" si="287"/>
        <v>0.77083333333333326</v>
      </c>
      <c r="U346" s="41" t="str">
        <f t="shared" ca="1" si="279"/>
        <v/>
      </c>
      <c r="V346" s="44" t="str">
        <f t="shared" ca="1" si="280"/>
        <v/>
      </c>
      <c r="W346" s="43" t="str">
        <f t="shared" ca="1" si="281"/>
        <v/>
      </c>
      <c r="X346" s="43"/>
      <c r="Y346" s="41"/>
      <c r="Z346" s="44"/>
      <c r="AA346" s="43"/>
      <c r="AG346" s="40"/>
      <c r="AH346" s="40"/>
      <c r="AI346" s="40" t="str">
        <f>IF(AG346="","",IF(AG346&gt;AH346,PointsScoring!$A$11,IF(AG346=AH346,PointsScoring!$B$11,IF(AG346&lt;AH346,PointsScoring!$C$12:$D$12))))</f>
        <v/>
      </c>
      <c r="AJ346" s="40" t="str">
        <f t="shared" si="282"/>
        <v/>
      </c>
      <c r="AK346" s="40" t="str">
        <f t="shared" si="283"/>
        <v/>
      </c>
      <c r="AL346" s="40" t="str">
        <f>IF(OR(Z346="",AI346=""),"",IF(AK346="Right",VLOOKUP(Z346,PointsScoring!$A$2:$G$6,4,0),((VLOOKUP(Z346,PointsScoring!$A$1:$G$6,5,0))+(VLOOKUP(Z346,PointsScoring!$A$1:$G$6,6,0)))))</f>
        <v/>
      </c>
    </row>
    <row r="347" spans="1:38" ht="27" customHeight="1" x14ac:dyDescent="0.25">
      <c r="A347" s="14">
        <f t="shared" si="278"/>
        <v>29</v>
      </c>
      <c r="B347" s="40" t="str">
        <f t="shared" si="288"/>
        <v>Fixture 8</v>
      </c>
      <c r="C347" s="40">
        <v>4</v>
      </c>
      <c r="D347" s="40">
        <v>14</v>
      </c>
      <c r="E347" s="40" t="str">
        <f>IFERROR(VLOOKUP(C347,Teams!$A$2:$B$21,2,0),"")</f>
        <v>Chelsea</v>
      </c>
      <c r="F347" s="40" t="str">
        <f>IFERROR(VLOOKUP(D347,Teams!$A$2:$B$21,2,0),"")</f>
        <v>Southampton</v>
      </c>
      <c r="G347" s="40" t="str">
        <f t="shared" si="284"/>
        <v>Chelsea v Southampton</v>
      </c>
      <c r="H347" s="40"/>
      <c r="I347" s="40"/>
      <c r="J347" s="40"/>
      <c r="K347" s="40"/>
      <c r="L347" s="40">
        <v>0</v>
      </c>
      <c r="M347" s="40" t="str">
        <f>IF(L347=0,"",IF(U347="","",(HLOOKUP(L347,PointsScoring!$A$10:$D$11,2,0))))</f>
        <v/>
      </c>
      <c r="N347" s="41">
        <f>PointsScoring!$C$2</f>
        <v>42034</v>
      </c>
      <c r="O347" s="41">
        <f t="shared" si="285"/>
        <v>42077</v>
      </c>
      <c r="P347" s="41">
        <v>42078</v>
      </c>
      <c r="Q347" s="42">
        <v>0</v>
      </c>
      <c r="R347" s="43">
        <f t="shared" si="286"/>
        <v>0.52083333333333337</v>
      </c>
      <c r="S347" s="43">
        <v>0.5625</v>
      </c>
      <c r="T347" s="43">
        <f>S347+(60/1440)</f>
        <v>0.60416666666666663</v>
      </c>
      <c r="U347" s="41" t="str">
        <f t="shared" ca="1" si="279"/>
        <v/>
      </c>
      <c r="V347" s="44" t="str">
        <f t="shared" ca="1" si="280"/>
        <v/>
      </c>
      <c r="W347" s="43" t="str">
        <f t="shared" ca="1" si="281"/>
        <v/>
      </c>
      <c r="X347" s="43"/>
      <c r="Y347" s="41"/>
      <c r="Z347" s="44"/>
      <c r="AA347" s="43"/>
      <c r="AG347" s="40"/>
      <c r="AH347" s="40"/>
      <c r="AI347" s="40" t="str">
        <f>IF(AG347="","",IF(AG347&gt;AH347,PointsScoring!$A$11,IF(AG347=AH347,PointsScoring!$B$11,IF(AG347&lt;AH347,PointsScoring!$C$12:$D$12))))</f>
        <v/>
      </c>
      <c r="AJ347" s="40" t="str">
        <f t="shared" si="282"/>
        <v/>
      </c>
      <c r="AK347" s="40" t="str">
        <f t="shared" si="283"/>
        <v/>
      </c>
      <c r="AL347" s="40" t="str">
        <f>IF(OR(Z347="",AI347=""),"",IF(AK347="Right",VLOOKUP(Z347,PointsScoring!$A$2:$G$6,4,0),((VLOOKUP(Z347,PointsScoring!$A$1:$G$6,5,0))+(VLOOKUP(Z347,PointsScoring!$A$1:$G$6,6,0)))))</f>
        <v/>
      </c>
    </row>
    <row r="348" spans="1:38" ht="27" customHeight="1" x14ac:dyDescent="0.25">
      <c r="A348" s="14">
        <f t="shared" si="278"/>
        <v>29</v>
      </c>
      <c r="B348" s="40" t="str">
        <f t="shared" si="288"/>
        <v>Fixture 9</v>
      </c>
      <c r="C348" s="40">
        <v>12</v>
      </c>
      <c r="D348" s="40">
        <v>18</v>
      </c>
      <c r="E348" s="40" t="str">
        <f>IFERROR(VLOOKUP(C348,Teams!$A$2:$B$21,2,0),"")</f>
        <v>Newcastle United</v>
      </c>
      <c r="F348" s="40" t="str">
        <f>IFERROR(VLOOKUP(D348,Teams!$A$2:$B$21,2,0),"")</f>
        <v>Tottenham Hotspur</v>
      </c>
      <c r="G348" s="40" t="str">
        <f t="shared" si="284"/>
        <v>Newcastle United v Tottenham Hotspur</v>
      </c>
      <c r="H348" s="40"/>
      <c r="I348" s="40"/>
      <c r="J348" s="40"/>
      <c r="K348" s="40"/>
      <c r="L348" s="40">
        <v>0</v>
      </c>
      <c r="M348" s="40" t="str">
        <f>IF(L348=0,"",IF(U348="","",(HLOOKUP(L348,PointsScoring!$A$10:$D$11,2,0))))</f>
        <v/>
      </c>
      <c r="N348" s="41">
        <f>PointsScoring!$C$2</f>
        <v>42034</v>
      </c>
      <c r="O348" s="41">
        <f t="shared" si="285"/>
        <v>42077</v>
      </c>
      <c r="P348" s="41">
        <v>42078</v>
      </c>
      <c r="Q348" s="42">
        <v>0</v>
      </c>
      <c r="R348" s="43">
        <f t="shared" si="286"/>
        <v>0.625</v>
      </c>
      <c r="S348" s="43">
        <v>0.66666666666666663</v>
      </c>
      <c r="T348" s="43">
        <f t="shared" si="287"/>
        <v>0.70833333333333326</v>
      </c>
      <c r="U348" s="41" t="str">
        <f t="shared" ca="1" si="279"/>
        <v/>
      </c>
      <c r="V348" s="44" t="str">
        <f t="shared" ca="1" si="280"/>
        <v/>
      </c>
      <c r="W348" s="43" t="str">
        <f t="shared" ca="1" si="281"/>
        <v/>
      </c>
      <c r="X348" s="43"/>
      <c r="Y348" s="41"/>
      <c r="Z348" s="44"/>
      <c r="AA348" s="43"/>
      <c r="AG348" s="40"/>
      <c r="AH348" s="40"/>
      <c r="AI348" s="40" t="str">
        <f>IF(AG348="","",IF(AG348&gt;AH348,PointsScoring!$A$11,IF(AG348=AH348,PointsScoring!$B$11,IF(AG348&lt;AH348,PointsScoring!$C$12:$D$12))))</f>
        <v/>
      </c>
      <c r="AJ348" s="40" t="str">
        <f t="shared" si="282"/>
        <v/>
      </c>
      <c r="AK348" s="40" t="str">
        <f t="shared" si="283"/>
        <v/>
      </c>
      <c r="AL348" s="40" t="str">
        <f>IF(OR(Z348="",AI348=""),"",IF(AK348="Right",VLOOKUP(Z348,PointsScoring!$A$2:$G$6,4,0),((VLOOKUP(Z348,PointsScoring!$A$1:$G$6,5,0))+(VLOOKUP(Z348,PointsScoring!$A$1:$G$6,6,0)))))</f>
        <v/>
      </c>
    </row>
    <row r="349" spans="1:38" ht="27" customHeight="1" x14ac:dyDescent="0.25">
      <c r="A349" s="14">
        <f t="shared" si="278"/>
        <v>29</v>
      </c>
      <c r="B349" s="40" t="str">
        <f t="shared" si="288"/>
        <v>Fixture 10</v>
      </c>
      <c r="C349" s="40">
        <v>17</v>
      </c>
      <c r="D349" s="40">
        <v>9</v>
      </c>
      <c r="E349" s="40" t="str">
        <f>IFERROR(VLOOKUP(C349,Teams!$A$2:$B$21,2,0),"")</f>
        <v>Swansea City</v>
      </c>
      <c r="F349" s="40" t="str">
        <f>IFERROR(VLOOKUP(D349,Teams!$A$2:$B$21,2,0),"")</f>
        <v>Liverpool</v>
      </c>
      <c r="G349" s="40" t="str">
        <f t="shared" si="284"/>
        <v>Swansea City v Liverpool</v>
      </c>
      <c r="H349" s="40"/>
      <c r="I349" s="40"/>
      <c r="J349" s="40"/>
      <c r="K349" s="40"/>
      <c r="L349" s="40">
        <v>0</v>
      </c>
      <c r="M349" s="40" t="str">
        <f>IF(L349=0,"",IF(U349="","",(HLOOKUP(L349,PointsScoring!$A$10:$D$11,2,0))))</f>
        <v/>
      </c>
      <c r="N349" s="41">
        <f>PointsScoring!$C$2</f>
        <v>42034</v>
      </c>
      <c r="O349" s="41">
        <f t="shared" si="285"/>
        <v>42078</v>
      </c>
      <c r="P349" s="41">
        <v>42079</v>
      </c>
      <c r="Q349" s="42">
        <v>0</v>
      </c>
      <c r="R349" s="43">
        <f t="shared" si="286"/>
        <v>0.79166666666666674</v>
      </c>
      <c r="S349" s="43">
        <v>0.83333333333333337</v>
      </c>
      <c r="T349" s="43">
        <f t="shared" si="287"/>
        <v>0.875</v>
      </c>
      <c r="U349" s="41" t="str">
        <f t="shared" ca="1" si="279"/>
        <v/>
      </c>
      <c r="V349" s="44" t="str">
        <f t="shared" ca="1" si="280"/>
        <v/>
      </c>
      <c r="W349" s="43" t="str">
        <f t="shared" ca="1" si="281"/>
        <v/>
      </c>
      <c r="X349" s="43"/>
      <c r="Y349" s="41"/>
      <c r="Z349" s="44"/>
      <c r="AA349" s="43"/>
      <c r="AG349" s="40"/>
      <c r="AH349" s="40"/>
      <c r="AI349" s="40" t="str">
        <f>IF(AG349="","",IF(AG349&gt;AH349,PointsScoring!$A$11,IF(AG349=AH349,PointsScoring!$B$11,IF(AG349&lt;AH349,PointsScoring!$C$12:$D$12))))</f>
        <v/>
      </c>
      <c r="AJ349" s="40" t="str">
        <f t="shared" si="282"/>
        <v/>
      </c>
      <c r="AK349" s="40" t="str">
        <f t="shared" si="283"/>
        <v/>
      </c>
      <c r="AL349" s="40" t="str">
        <f>IF(OR(Z349="",AI349=""),"",IF(AK349="Right",VLOOKUP(Z349,PointsScoring!$A$2:$G$6,4,0),((VLOOKUP(Z349,PointsScoring!$A$1:$G$6,5,0))+(VLOOKUP(Z349,PointsScoring!$A$1:$G$6,6,0)))))</f>
        <v/>
      </c>
    </row>
    <row r="350" spans="1:38" x14ac:dyDescent="0.25">
      <c r="B350" t="str">
        <f t="shared" si="288"/>
        <v/>
      </c>
      <c r="AL350" s="19">
        <f>SUM(AL340:AL349)</f>
        <v>0</v>
      </c>
    </row>
    <row r="351" spans="1:38" x14ac:dyDescent="0.25"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4"/>
      <c r="R351" s="26"/>
      <c r="S351" s="23"/>
      <c r="T351" s="26"/>
      <c r="U351" s="25"/>
      <c r="V351" s="27"/>
      <c r="W351" s="26"/>
      <c r="X351" s="26"/>
      <c r="Y351" s="25"/>
      <c r="Z351" s="27"/>
      <c r="AA351" s="26"/>
      <c r="AB351" s="28"/>
      <c r="AG351" s="23"/>
      <c r="AH351" s="23"/>
      <c r="AI351" s="23"/>
      <c r="AJ351" s="23"/>
      <c r="AK351" s="23"/>
      <c r="AL351" s="23"/>
    </row>
    <row r="352" spans="1:38" ht="27" customHeight="1" x14ac:dyDescent="0.25">
      <c r="A352" s="14">
        <f t="shared" ref="A352:A361" si="289">A340+1</f>
        <v>30</v>
      </c>
      <c r="B352" s="34" t="str">
        <f t="shared" si="288"/>
        <v>Fixture 1</v>
      </c>
      <c r="C352" s="34">
        <v>10</v>
      </c>
      <c r="D352" s="34">
        <v>19</v>
      </c>
      <c r="E352" s="34" t="str">
        <f>IFERROR(VLOOKUP(C352,Teams!$A$2:$B$21,2,0),"")</f>
        <v>Manchester City</v>
      </c>
      <c r="F352" s="34" t="str">
        <f>IFERROR(VLOOKUP(D352,Teams!$A$2:$B$21,2,0),"")</f>
        <v>West Bromwich Albion</v>
      </c>
      <c r="G352" s="34" t="str">
        <f>IF(C352="","",E352&amp;" v "&amp;F352)</f>
        <v>Manchester City v West Bromwich Albion</v>
      </c>
      <c r="H352" s="34"/>
      <c r="I352" s="34"/>
      <c r="J352" s="34"/>
      <c r="K352" s="34"/>
      <c r="L352" s="34">
        <v>0</v>
      </c>
      <c r="M352" s="34" t="str">
        <f>IF(L352=0,"",IF(U352="","",(HLOOKUP(L352,PointsScoring!$A$10:$D$11,2,0))))</f>
        <v/>
      </c>
      <c r="N352" s="35">
        <f>PointsScoring!$C$2</f>
        <v>42034</v>
      </c>
      <c r="O352" s="35">
        <f>P352-1</f>
        <v>42083</v>
      </c>
      <c r="P352" s="35">
        <v>42084</v>
      </c>
      <c r="Q352" s="36">
        <v>0</v>
      </c>
      <c r="R352" s="37">
        <f>S352-(60/1440)</f>
        <v>0.48958333333333331</v>
      </c>
      <c r="S352" s="37">
        <v>0.53125</v>
      </c>
      <c r="T352" s="37">
        <f>S352+(60/1440)</f>
        <v>0.57291666666666663</v>
      </c>
      <c r="U352" s="35" t="str">
        <f t="shared" ref="U352:U361" ca="1" si="290">IF(L352&gt;0,IF(P352&lt;TODAY(),"Fixture Completed",IF(L352&gt;0,TODAY(),"")),"")</f>
        <v/>
      </c>
      <c r="V352" s="38" t="str">
        <f t="shared" ref="V352:V361" ca="1" si="291">IF(U352="","",IF(W352="Fixture Completed","Fixture Completed",(IF(U352&lt;=N352,$N$1,IF(AND(U352&gt;=(N352+1),U352&lt;=O352),$O$1,IF(AND(U352=P352,W352&lt;R352),$Q$1,IF(AND(U352=P352,W352&gt;Q352,W352&lt;S352,W352&gt;R352),$R$1,IF(AND(P352=U352,W352&lt;T352,W352&gt;S352),"During Fixture","Predicitions Locked"))))))))</f>
        <v/>
      </c>
      <c r="W352" s="37" t="str">
        <f t="shared" ref="W352:W361" ca="1" si="292">IF(L352=0,"",(IF(U352="Fixture Completed","Fixture Completed",IF(U352=O352,"",(IF((IF(OR(U352="",U352&lt;P352),"",IF(P352=TODAY(),(NOW()-TODAY()),""))&gt;T352),"",IF(OR(U352="",U352&lt;P352),"",IF(P352=TODAY(),(NOW()-TODAY()),""))))))))</f>
        <v/>
      </c>
      <c r="X352" s="37"/>
      <c r="Y352" s="35"/>
      <c r="Z352" s="38"/>
      <c r="AA352" s="37"/>
      <c r="AG352" s="34"/>
      <c r="AH352" s="34"/>
      <c r="AI352" s="34" t="str">
        <f>IF(AG352="","",IF(AG352&gt;AH352,PointsScoring!$A$11,IF(AG352=AH352,PointsScoring!$B$11,IF(AG352&lt;AH352,PointsScoring!$C$12:$D$12))))</f>
        <v/>
      </c>
      <c r="AJ352" s="34" t="str">
        <f t="shared" ref="AJ352:AJ361" si="293">IFERROR((IF(AI352="HW",E352,IF(AI352="D","DRAW",IF(AI352="AW",F352,"")))),"")</f>
        <v/>
      </c>
      <c r="AK352" s="34" t="str">
        <f t="shared" ref="AK352:AK361" si="294">IF(AI352="","",(IF(X352=AI352,"Right","Wrong")))</f>
        <v/>
      </c>
      <c r="AL352" s="34" t="str">
        <f>IF(OR(Z352="",AI352=""),"",IF(AK352="Right",VLOOKUP(Z352,PointsScoring!$A$2:$G$6,4,0),((VLOOKUP(Z352,PointsScoring!$A$1:$G$6,5,0))+(VLOOKUP(Z352,PointsScoring!$A$1:$G$6,6,0)))))</f>
        <v/>
      </c>
    </row>
    <row r="353" spans="1:38" ht="27" customHeight="1" x14ac:dyDescent="0.25">
      <c r="A353" s="14">
        <f t="shared" si="289"/>
        <v>30</v>
      </c>
      <c r="B353" s="34" t="str">
        <f t="shared" si="288"/>
        <v>Fixture 2</v>
      </c>
      <c r="C353" s="34">
        <v>2</v>
      </c>
      <c r="D353" s="34">
        <v>17</v>
      </c>
      <c r="E353" s="34" t="str">
        <f>IFERROR(VLOOKUP(C353,Teams!$A$2:$B$21,2,0),"")</f>
        <v>Aston Villa</v>
      </c>
      <c r="F353" s="34" t="str">
        <f>IFERROR(VLOOKUP(D353,Teams!$A$2:$B$21,2,0),"")</f>
        <v>Swansea City</v>
      </c>
      <c r="G353" s="34" t="str">
        <f t="shared" ref="G353:G361" si="295">IF(C353="","",E353&amp;" v "&amp;F353)</f>
        <v>Aston Villa v Swansea City</v>
      </c>
      <c r="H353" s="34"/>
      <c r="I353" s="34"/>
      <c r="J353" s="34"/>
      <c r="K353" s="34"/>
      <c r="L353" s="34">
        <v>0</v>
      </c>
      <c r="M353" s="34" t="str">
        <f>IF(L353=0,"",IF(U353="","",(HLOOKUP(L353,PointsScoring!$A$10:$D$11,2,0))))</f>
        <v/>
      </c>
      <c r="N353" s="35">
        <f>PointsScoring!$C$2</f>
        <v>42034</v>
      </c>
      <c r="O353" s="35">
        <f t="shared" ref="O353:O361" si="296">P353-1</f>
        <v>42083</v>
      </c>
      <c r="P353" s="35">
        <v>42084</v>
      </c>
      <c r="Q353" s="36">
        <v>0</v>
      </c>
      <c r="R353" s="37">
        <f t="shared" ref="R353:R361" si="297">S353-(60/1440)</f>
        <v>0.58333333333333337</v>
      </c>
      <c r="S353" s="37">
        <v>0.625</v>
      </c>
      <c r="T353" s="37">
        <f t="shared" ref="T353:T361" si="298">S353+(60/1440)</f>
        <v>0.66666666666666663</v>
      </c>
      <c r="U353" s="35" t="str">
        <f t="shared" ca="1" si="290"/>
        <v/>
      </c>
      <c r="V353" s="38" t="str">
        <f t="shared" ca="1" si="291"/>
        <v/>
      </c>
      <c r="W353" s="37" t="str">
        <f t="shared" ca="1" si="292"/>
        <v/>
      </c>
      <c r="X353" s="37"/>
      <c r="Y353" s="35"/>
      <c r="Z353" s="38"/>
      <c r="AA353" s="37"/>
      <c r="AG353" s="34"/>
      <c r="AH353" s="34"/>
      <c r="AI353" s="34" t="str">
        <f>IF(AG353="","",IF(AG353&gt;AH353,PointsScoring!$A$11,IF(AG353=AH353,PointsScoring!$B$11,IF(AG353&lt;AH353,PointsScoring!$C$12:$D$12))))</f>
        <v/>
      </c>
      <c r="AJ353" s="34" t="str">
        <f t="shared" si="293"/>
        <v/>
      </c>
      <c r="AK353" s="34" t="str">
        <f t="shared" si="294"/>
        <v/>
      </c>
      <c r="AL353" s="34" t="str">
        <f>IF(OR(Z353="",AI353=""),"",IF(AK353="Right",VLOOKUP(Z353,PointsScoring!$A$2:$G$6,4,0),((VLOOKUP(Z353,PointsScoring!$A$1:$G$6,5,0))+(VLOOKUP(Z353,PointsScoring!$A$1:$G$6,6,0)))))</f>
        <v/>
      </c>
    </row>
    <row r="354" spans="1:38" ht="27" customHeight="1" x14ac:dyDescent="0.25">
      <c r="A354" s="14">
        <f t="shared" si="289"/>
        <v>30</v>
      </c>
      <c r="B354" s="34" t="str">
        <f t="shared" si="288"/>
        <v>Fixture 3</v>
      </c>
      <c r="C354" s="34">
        <v>12</v>
      </c>
      <c r="D354" s="34">
        <v>1</v>
      </c>
      <c r="E354" s="34" t="str">
        <f>IFERROR(VLOOKUP(C354,Teams!$A$2:$B$21,2,0),"")</f>
        <v>Newcastle United</v>
      </c>
      <c r="F354" s="34" t="str">
        <f>IFERROR(VLOOKUP(D354,Teams!$A$2:$B$21,2,0),"")</f>
        <v>Arsenal</v>
      </c>
      <c r="G354" s="34" t="str">
        <f t="shared" si="295"/>
        <v>Newcastle United v Arsenal</v>
      </c>
      <c r="H354" s="34"/>
      <c r="I354" s="34"/>
      <c r="J354" s="34"/>
      <c r="K354" s="34"/>
      <c r="L354" s="34">
        <v>0</v>
      </c>
      <c r="M354" s="34" t="str">
        <f>IF(L354=0,"",IF(U354="","",(HLOOKUP(L354,PointsScoring!$A$10:$D$11,2,0))))</f>
        <v/>
      </c>
      <c r="N354" s="35">
        <f>PointsScoring!$C$2</f>
        <v>42034</v>
      </c>
      <c r="O354" s="35">
        <f t="shared" si="296"/>
        <v>42083</v>
      </c>
      <c r="P354" s="35">
        <v>42084</v>
      </c>
      <c r="Q354" s="36">
        <v>0</v>
      </c>
      <c r="R354" s="37">
        <f t="shared" si="297"/>
        <v>0.58333333333333337</v>
      </c>
      <c r="S354" s="37">
        <v>0.625</v>
      </c>
      <c r="T354" s="37">
        <f t="shared" si="298"/>
        <v>0.66666666666666663</v>
      </c>
      <c r="U354" s="35" t="str">
        <f t="shared" ca="1" si="290"/>
        <v/>
      </c>
      <c r="V354" s="38" t="str">
        <f t="shared" ca="1" si="291"/>
        <v/>
      </c>
      <c r="W354" s="37" t="str">
        <f t="shared" ca="1" si="292"/>
        <v/>
      </c>
      <c r="X354" s="37"/>
      <c r="Y354" s="35"/>
      <c r="Z354" s="38"/>
      <c r="AA354" s="37"/>
      <c r="AG354" s="34"/>
      <c r="AH354" s="34"/>
      <c r="AI354" s="34" t="str">
        <f>IF(AG354="","",IF(AG354&gt;AH354,PointsScoring!$A$11,IF(AG354=AH354,PointsScoring!$B$11,IF(AG354&lt;AH354,PointsScoring!$C$12:$D$12))))</f>
        <v/>
      </c>
      <c r="AJ354" s="34" t="str">
        <f t="shared" si="293"/>
        <v/>
      </c>
      <c r="AK354" s="34" t="str">
        <f t="shared" si="294"/>
        <v/>
      </c>
      <c r="AL354" s="34" t="str">
        <f>IF(OR(Z354="",AI354=""),"",IF(AK354="Right",VLOOKUP(Z354,PointsScoring!$A$2:$G$6,4,0),((VLOOKUP(Z354,PointsScoring!$A$1:$G$6,5,0))+(VLOOKUP(Z354,PointsScoring!$A$1:$G$6,6,0)))))</f>
        <v/>
      </c>
    </row>
    <row r="355" spans="1:38" ht="27" customHeight="1" x14ac:dyDescent="0.25">
      <c r="A355" s="14">
        <f t="shared" si="289"/>
        <v>30</v>
      </c>
      <c r="B355" s="34" t="str">
        <f t="shared" si="288"/>
        <v>Fixture 4</v>
      </c>
      <c r="C355" s="34">
        <v>13</v>
      </c>
      <c r="D355" s="34">
        <v>6</v>
      </c>
      <c r="E355" s="34" t="str">
        <f>IFERROR(VLOOKUP(C355,Teams!$A$2:$B$21,2,0),"")</f>
        <v>Queens Park Rangers</v>
      </c>
      <c r="F355" s="34" t="str">
        <f>IFERROR(VLOOKUP(D355,Teams!$A$2:$B$21,2,0),"")</f>
        <v>Everton</v>
      </c>
      <c r="G355" s="34" t="str">
        <f t="shared" si="295"/>
        <v>Queens Park Rangers v Everton</v>
      </c>
      <c r="H355" s="34"/>
      <c r="I355" s="34"/>
      <c r="J355" s="34"/>
      <c r="K355" s="34"/>
      <c r="L355" s="34">
        <v>0</v>
      </c>
      <c r="M355" s="34" t="str">
        <f>IF(L355=0,"",IF(U355="","",(HLOOKUP(L355,PointsScoring!$A$10:$D$11,2,0))))</f>
        <v/>
      </c>
      <c r="N355" s="35">
        <f>PointsScoring!$C$2</f>
        <v>42034</v>
      </c>
      <c r="O355" s="35">
        <f t="shared" si="296"/>
        <v>42083</v>
      </c>
      <c r="P355" s="35">
        <v>42084</v>
      </c>
      <c r="Q355" s="36">
        <v>0</v>
      </c>
      <c r="R355" s="37">
        <f t="shared" si="297"/>
        <v>0.58333333333333337</v>
      </c>
      <c r="S355" s="37">
        <v>0.625</v>
      </c>
      <c r="T355" s="37">
        <f t="shared" si="298"/>
        <v>0.66666666666666663</v>
      </c>
      <c r="U355" s="35" t="str">
        <f t="shared" ca="1" si="290"/>
        <v/>
      </c>
      <c r="V355" s="38" t="str">
        <f t="shared" ca="1" si="291"/>
        <v/>
      </c>
      <c r="W355" s="37" t="str">
        <f t="shared" ca="1" si="292"/>
        <v/>
      </c>
      <c r="X355" s="37"/>
      <c r="Y355" s="35"/>
      <c r="Z355" s="38"/>
      <c r="AA355" s="37"/>
      <c r="AG355" s="34"/>
      <c r="AH355" s="34"/>
      <c r="AI355" s="34" t="str">
        <f>IF(AG355="","",IF(AG355&gt;AH355,PointsScoring!$A$11,IF(AG355=AH355,PointsScoring!$B$11,IF(AG355&lt;AH355,PointsScoring!$C$12:$D$12))))</f>
        <v/>
      </c>
      <c r="AJ355" s="34" t="str">
        <f t="shared" si="293"/>
        <v/>
      </c>
      <c r="AK355" s="34" t="str">
        <f t="shared" si="294"/>
        <v/>
      </c>
      <c r="AL355" s="34" t="str">
        <f>IF(OR(Z355="",AI355=""),"",IF(AK355="Right",VLOOKUP(Z355,PointsScoring!$A$2:$G$6,4,0),((VLOOKUP(Z355,PointsScoring!$A$1:$G$6,5,0))+(VLOOKUP(Z355,PointsScoring!$A$1:$G$6,6,0)))))</f>
        <v/>
      </c>
    </row>
    <row r="356" spans="1:38" ht="27" customHeight="1" x14ac:dyDescent="0.25">
      <c r="A356" s="14">
        <f t="shared" si="289"/>
        <v>30</v>
      </c>
      <c r="B356" s="34" t="str">
        <f t="shared" si="288"/>
        <v>Fixture 5</v>
      </c>
      <c r="C356" s="34">
        <v>14</v>
      </c>
      <c r="D356" s="34">
        <v>3</v>
      </c>
      <c r="E356" s="34" t="str">
        <f>IFERROR(VLOOKUP(C356,Teams!$A$2:$B$21,2,0),"")</f>
        <v>Southampton</v>
      </c>
      <c r="F356" s="34" t="str">
        <f>IFERROR(VLOOKUP(D356,Teams!$A$2:$B$21,2,0),"")</f>
        <v>Burnley</v>
      </c>
      <c r="G356" s="34" t="str">
        <f t="shared" si="295"/>
        <v>Southampton v Burnley</v>
      </c>
      <c r="H356" s="34"/>
      <c r="I356" s="34"/>
      <c r="J356" s="34"/>
      <c r="K356" s="34"/>
      <c r="L356" s="34">
        <v>0</v>
      </c>
      <c r="M356" s="34" t="str">
        <f>IF(L356=0,"",IF(U356="","",(HLOOKUP(L356,PointsScoring!$A$10:$D$11,2,0))))</f>
        <v/>
      </c>
      <c r="N356" s="35">
        <f>PointsScoring!$C$2</f>
        <v>42034</v>
      </c>
      <c r="O356" s="35">
        <f t="shared" si="296"/>
        <v>42083</v>
      </c>
      <c r="P356" s="35">
        <v>42084</v>
      </c>
      <c r="Q356" s="36">
        <v>0</v>
      </c>
      <c r="R356" s="37">
        <f t="shared" si="297"/>
        <v>0.58333333333333337</v>
      </c>
      <c r="S356" s="37">
        <v>0.625</v>
      </c>
      <c r="T356" s="37">
        <f t="shared" si="298"/>
        <v>0.66666666666666663</v>
      </c>
      <c r="U356" s="35" t="str">
        <f t="shared" ca="1" si="290"/>
        <v/>
      </c>
      <c r="V356" s="38" t="str">
        <f t="shared" ca="1" si="291"/>
        <v/>
      </c>
      <c r="W356" s="37" t="str">
        <f t="shared" ca="1" si="292"/>
        <v/>
      </c>
      <c r="X356" s="37"/>
      <c r="Y356" s="35"/>
      <c r="Z356" s="38"/>
      <c r="AA356" s="37"/>
      <c r="AG356" s="34"/>
      <c r="AH356" s="34"/>
      <c r="AI356" s="34" t="str">
        <f>IF(AG356="","",IF(AG356&gt;AH356,PointsScoring!$A$11,IF(AG356=AH356,PointsScoring!$B$11,IF(AG356&lt;AH356,PointsScoring!$C$12:$D$12))))</f>
        <v/>
      </c>
      <c r="AJ356" s="34" t="str">
        <f t="shared" si="293"/>
        <v/>
      </c>
      <c r="AK356" s="34" t="str">
        <f t="shared" si="294"/>
        <v/>
      </c>
      <c r="AL356" s="34" t="str">
        <f>IF(OR(Z356="",AI356=""),"",IF(AK356="Right",VLOOKUP(Z356,PointsScoring!$A$2:$G$6,4,0),((VLOOKUP(Z356,PointsScoring!$A$1:$G$6,5,0))+(VLOOKUP(Z356,PointsScoring!$A$1:$G$6,6,0)))))</f>
        <v/>
      </c>
    </row>
    <row r="357" spans="1:38" ht="27" customHeight="1" x14ac:dyDescent="0.25">
      <c r="A357" s="14">
        <f t="shared" si="289"/>
        <v>30</v>
      </c>
      <c r="B357" s="34" t="str">
        <f t="shared" si="288"/>
        <v>Fixture 6</v>
      </c>
      <c r="C357" s="34">
        <v>15</v>
      </c>
      <c r="D357" s="34">
        <v>5</v>
      </c>
      <c r="E357" s="34" t="str">
        <f>IFERROR(VLOOKUP(C357,Teams!$A$2:$B$21,2,0),"")</f>
        <v>Stoke City</v>
      </c>
      <c r="F357" s="34" t="str">
        <f>IFERROR(VLOOKUP(D357,Teams!$A$2:$B$21,2,0),"")</f>
        <v>Crystal Palace</v>
      </c>
      <c r="G357" s="34" t="str">
        <f t="shared" si="295"/>
        <v>Stoke City v Crystal Palace</v>
      </c>
      <c r="H357" s="34"/>
      <c r="I357" s="34"/>
      <c r="J357" s="34"/>
      <c r="K357" s="34"/>
      <c r="L357" s="34">
        <v>0</v>
      </c>
      <c r="M357" s="34" t="str">
        <f>IF(L357=0,"",IF(U357="","",(HLOOKUP(L357,PointsScoring!$A$10:$D$11,2,0))))</f>
        <v/>
      </c>
      <c r="N357" s="35">
        <f>PointsScoring!$C$2</f>
        <v>42034</v>
      </c>
      <c r="O357" s="35">
        <f t="shared" si="296"/>
        <v>42083</v>
      </c>
      <c r="P357" s="35">
        <v>42084</v>
      </c>
      <c r="Q357" s="36">
        <v>0</v>
      </c>
      <c r="R357" s="37">
        <f t="shared" si="297"/>
        <v>0.58333333333333337</v>
      </c>
      <c r="S357" s="37">
        <v>0.625</v>
      </c>
      <c r="T357" s="37">
        <f t="shared" si="298"/>
        <v>0.66666666666666663</v>
      </c>
      <c r="U357" s="35" t="str">
        <f t="shared" ca="1" si="290"/>
        <v/>
      </c>
      <c r="V357" s="38" t="str">
        <f t="shared" ca="1" si="291"/>
        <v/>
      </c>
      <c r="W357" s="37" t="str">
        <f t="shared" ca="1" si="292"/>
        <v/>
      </c>
      <c r="X357" s="37"/>
      <c r="Y357" s="35"/>
      <c r="Z357" s="38"/>
      <c r="AA357" s="37"/>
      <c r="AG357" s="34"/>
      <c r="AH357" s="34"/>
      <c r="AI357" s="34" t="str">
        <f>IF(AG357="","",IF(AG357&gt;AH357,PointsScoring!$A$11,IF(AG357=AH357,PointsScoring!$B$11,IF(AG357&lt;AH357,PointsScoring!$C$12:$D$12))))</f>
        <v/>
      </c>
      <c r="AJ357" s="34" t="str">
        <f t="shared" si="293"/>
        <v/>
      </c>
      <c r="AK357" s="34" t="str">
        <f t="shared" si="294"/>
        <v/>
      </c>
      <c r="AL357" s="34" t="str">
        <f>IF(OR(Z357="",AI357=""),"",IF(AK357="Right",VLOOKUP(Z357,PointsScoring!$A$2:$G$6,4,0),((VLOOKUP(Z357,PointsScoring!$A$1:$G$6,5,0))+(VLOOKUP(Z357,PointsScoring!$A$1:$G$6,6,0)))))</f>
        <v/>
      </c>
    </row>
    <row r="358" spans="1:38" ht="27" customHeight="1" x14ac:dyDescent="0.25">
      <c r="A358" s="14">
        <f t="shared" si="289"/>
        <v>30</v>
      </c>
      <c r="B358" s="34" t="str">
        <f t="shared" si="288"/>
        <v>Fixture 7</v>
      </c>
      <c r="C358" s="34">
        <v>18</v>
      </c>
      <c r="D358" s="34">
        <v>8</v>
      </c>
      <c r="E358" s="34" t="str">
        <f>IFERROR(VLOOKUP(C358,Teams!$A$2:$B$21,2,0),"")</f>
        <v>Tottenham Hotspur</v>
      </c>
      <c r="F358" s="34" t="str">
        <f>IFERROR(VLOOKUP(D358,Teams!$A$2:$B$21,2,0),"")</f>
        <v>Leicester City</v>
      </c>
      <c r="G358" s="34" t="str">
        <f t="shared" si="295"/>
        <v>Tottenham Hotspur v Leicester City</v>
      </c>
      <c r="H358" s="34"/>
      <c r="I358" s="34"/>
      <c r="J358" s="34"/>
      <c r="K358" s="34"/>
      <c r="L358" s="34">
        <v>0</v>
      </c>
      <c r="M358" s="34" t="str">
        <f>IF(L358=0,"",IF(U358="","",(HLOOKUP(L358,PointsScoring!$A$10:$D$11,2,0))))</f>
        <v/>
      </c>
      <c r="N358" s="35">
        <f>PointsScoring!$C$2</f>
        <v>42034</v>
      </c>
      <c r="O358" s="35">
        <f t="shared" si="296"/>
        <v>42083</v>
      </c>
      <c r="P358" s="35">
        <v>42084</v>
      </c>
      <c r="Q358" s="36">
        <v>0</v>
      </c>
      <c r="R358" s="37">
        <f t="shared" si="297"/>
        <v>0.58333333333333337</v>
      </c>
      <c r="S358" s="37">
        <v>0.625</v>
      </c>
      <c r="T358" s="37">
        <f t="shared" si="298"/>
        <v>0.66666666666666663</v>
      </c>
      <c r="U358" s="35" t="str">
        <f t="shared" ca="1" si="290"/>
        <v/>
      </c>
      <c r="V358" s="38" t="str">
        <f t="shared" ca="1" si="291"/>
        <v/>
      </c>
      <c r="W358" s="37" t="str">
        <f t="shared" ca="1" si="292"/>
        <v/>
      </c>
      <c r="X358" s="37"/>
      <c r="Y358" s="35"/>
      <c r="Z358" s="38"/>
      <c r="AA358" s="37"/>
      <c r="AG358" s="34"/>
      <c r="AH358" s="34"/>
      <c r="AI358" s="34" t="str">
        <f>IF(AG358="","",IF(AG358&gt;AH358,PointsScoring!$A$11,IF(AG358=AH358,PointsScoring!$B$11,IF(AG358&lt;AH358,PointsScoring!$C$12:$D$12))))</f>
        <v/>
      </c>
      <c r="AJ358" s="34" t="str">
        <f t="shared" si="293"/>
        <v/>
      </c>
      <c r="AK358" s="34" t="str">
        <f t="shared" si="294"/>
        <v/>
      </c>
      <c r="AL358" s="34" t="str">
        <f>IF(OR(Z358="",AI358=""),"",IF(AK358="Right",VLOOKUP(Z358,PointsScoring!$A$2:$G$6,4,0),((VLOOKUP(Z358,PointsScoring!$A$1:$G$6,5,0))+(VLOOKUP(Z358,PointsScoring!$A$1:$G$6,6,0)))))</f>
        <v/>
      </c>
    </row>
    <row r="359" spans="1:38" ht="27" customHeight="1" x14ac:dyDescent="0.25">
      <c r="A359" s="14">
        <f t="shared" si="289"/>
        <v>30</v>
      </c>
      <c r="B359" s="34" t="str">
        <f t="shared" si="288"/>
        <v>Fixture 8</v>
      </c>
      <c r="C359" s="34">
        <v>20</v>
      </c>
      <c r="D359" s="34">
        <v>16</v>
      </c>
      <c r="E359" s="34" t="str">
        <f>IFERROR(VLOOKUP(C359,Teams!$A$2:$B$21,2,0),"")</f>
        <v>West Ham United</v>
      </c>
      <c r="F359" s="34" t="str">
        <f>IFERROR(VLOOKUP(D359,Teams!$A$2:$B$21,2,0),"")</f>
        <v>Sunderland</v>
      </c>
      <c r="G359" s="34" t="str">
        <f t="shared" si="295"/>
        <v>West Ham United v Sunderland</v>
      </c>
      <c r="H359" s="34"/>
      <c r="I359" s="34"/>
      <c r="J359" s="34"/>
      <c r="K359" s="34"/>
      <c r="L359" s="34">
        <v>0</v>
      </c>
      <c r="M359" s="34" t="str">
        <f>IF(L359=0,"",IF(U359="","",(HLOOKUP(L359,PointsScoring!$A$10:$D$11,2,0))))</f>
        <v/>
      </c>
      <c r="N359" s="35">
        <f>PointsScoring!$C$2</f>
        <v>42034</v>
      </c>
      <c r="O359" s="35">
        <f t="shared" si="296"/>
        <v>42083</v>
      </c>
      <c r="P359" s="35">
        <v>42084</v>
      </c>
      <c r="Q359" s="36">
        <v>0</v>
      </c>
      <c r="R359" s="37">
        <f t="shared" si="297"/>
        <v>0.6875</v>
      </c>
      <c r="S359" s="37">
        <v>0.72916666666666663</v>
      </c>
      <c r="T359" s="37">
        <f>S359+(60/1440)</f>
        <v>0.77083333333333326</v>
      </c>
      <c r="U359" s="35" t="str">
        <f t="shared" ca="1" si="290"/>
        <v/>
      </c>
      <c r="V359" s="38" t="str">
        <f t="shared" ca="1" si="291"/>
        <v/>
      </c>
      <c r="W359" s="37" t="str">
        <f t="shared" ca="1" si="292"/>
        <v/>
      </c>
      <c r="X359" s="37"/>
      <c r="Y359" s="35"/>
      <c r="Z359" s="38"/>
      <c r="AA359" s="37"/>
      <c r="AG359" s="34"/>
      <c r="AH359" s="34"/>
      <c r="AI359" s="34" t="str">
        <f>IF(AG359="","",IF(AG359&gt;AH359,PointsScoring!$A$11,IF(AG359=AH359,PointsScoring!$B$11,IF(AG359&lt;AH359,PointsScoring!$C$12:$D$12))))</f>
        <v/>
      </c>
      <c r="AJ359" s="34" t="str">
        <f t="shared" si="293"/>
        <v/>
      </c>
      <c r="AK359" s="34" t="str">
        <f t="shared" si="294"/>
        <v/>
      </c>
      <c r="AL359" s="34" t="str">
        <f>IF(OR(Z359="",AI359=""),"",IF(AK359="Right",VLOOKUP(Z359,PointsScoring!$A$2:$G$6,4,0),((VLOOKUP(Z359,PointsScoring!$A$1:$G$6,5,0))+(VLOOKUP(Z359,PointsScoring!$A$1:$G$6,6,0)))))</f>
        <v/>
      </c>
    </row>
    <row r="360" spans="1:38" ht="27" customHeight="1" x14ac:dyDescent="0.25">
      <c r="A360" s="14">
        <f t="shared" si="289"/>
        <v>30</v>
      </c>
      <c r="B360" s="34" t="str">
        <f t="shared" si="288"/>
        <v>Fixture 9</v>
      </c>
      <c r="C360" s="34">
        <v>9</v>
      </c>
      <c r="D360" s="34">
        <v>11</v>
      </c>
      <c r="E360" s="34" t="str">
        <f>IFERROR(VLOOKUP(C360,Teams!$A$2:$B$21,2,0),"")</f>
        <v>Liverpool</v>
      </c>
      <c r="F360" s="34" t="str">
        <f>IFERROR(VLOOKUP(D360,Teams!$A$2:$B$21,2,0),"")</f>
        <v>Manchester United</v>
      </c>
      <c r="G360" s="34" t="str">
        <f t="shared" si="295"/>
        <v>Liverpool v Manchester United</v>
      </c>
      <c r="H360" s="34"/>
      <c r="I360" s="34"/>
      <c r="J360" s="34"/>
      <c r="K360" s="34"/>
      <c r="L360" s="34">
        <v>0</v>
      </c>
      <c r="M360" s="34" t="str">
        <f>IF(L360=0,"",IF(U360="","",(HLOOKUP(L360,PointsScoring!$A$10:$D$11,2,0))))</f>
        <v/>
      </c>
      <c r="N360" s="35">
        <f>PointsScoring!$C$2</f>
        <v>42034</v>
      </c>
      <c r="O360" s="35">
        <f t="shared" si="296"/>
        <v>42084</v>
      </c>
      <c r="P360" s="35">
        <v>42085</v>
      </c>
      <c r="Q360" s="36">
        <v>0</v>
      </c>
      <c r="R360" s="37">
        <f t="shared" si="297"/>
        <v>0.52083333333333337</v>
      </c>
      <c r="S360" s="37">
        <v>0.5625</v>
      </c>
      <c r="T360" s="37">
        <f t="shared" si="298"/>
        <v>0.60416666666666663</v>
      </c>
      <c r="U360" s="35" t="str">
        <f t="shared" ca="1" si="290"/>
        <v/>
      </c>
      <c r="V360" s="38" t="str">
        <f t="shared" ca="1" si="291"/>
        <v/>
      </c>
      <c r="W360" s="37" t="str">
        <f t="shared" ca="1" si="292"/>
        <v/>
      </c>
      <c r="X360" s="37"/>
      <c r="Y360" s="35"/>
      <c r="Z360" s="38"/>
      <c r="AA360" s="37"/>
      <c r="AG360" s="34"/>
      <c r="AH360" s="34"/>
      <c r="AI360" s="34" t="str">
        <f>IF(AG360="","",IF(AG360&gt;AH360,PointsScoring!$A$11,IF(AG360=AH360,PointsScoring!$B$11,IF(AG360&lt;AH360,PointsScoring!$C$12:$D$12))))</f>
        <v/>
      </c>
      <c r="AJ360" s="34" t="str">
        <f t="shared" si="293"/>
        <v/>
      </c>
      <c r="AK360" s="34" t="str">
        <f t="shared" si="294"/>
        <v/>
      </c>
      <c r="AL360" s="34" t="str">
        <f>IF(OR(Z360="",AI360=""),"",IF(AK360="Right",VLOOKUP(Z360,PointsScoring!$A$2:$G$6,4,0),((VLOOKUP(Z360,PointsScoring!$A$1:$G$6,5,0))+(VLOOKUP(Z360,PointsScoring!$A$1:$G$6,6,0)))))</f>
        <v/>
      </c>
    </row>
    <row r="361" spans="1:38" ht="27" customHeight="1" x14ac:dyDescent="0.25">
      <c r="A361" s="14">
        <f t="shared" si="289"/>
        <v>30</v>
      </c>
      <c r="B361" s="34" t="str">
        <f t="shared" si="288"/>
        <v>Fixture 10</v>
      </c>
      <c r="C361" s="34">
        <v>7</v>
      </c>
      <c r="D361" s="34">
        <v>4</v>
      </c>
      <c r="E361" s="34" t="str">
        <f>IFERROR(VLOOKUP(C361,Teams!$A$2:$B$21,2,0),"")</f>
        <v>Hull City</v>
      </c>
      <c r="F361" s="34" t="str">
        <f>IFERROR(VLOOKUP(D361,Teams!$A$2:$B$21,2,0),"")</f>
        <v>Chelsea</v>
      </c>
      <c r="G361" s="34" t="str">
        <f t="shared" si="295"/>
        <v>Hull City v Chelsea</v>
      </c>
      <c r="H361" s="34"/>
      <c r="I361" s="34"/>
      <c r="J361" s="34"/>
      <c r="K361" s="34"/>
      <c r="L361" s="34">
        <v>0</v>
      </c>
      <c r="M361" s="34" t="str">
        <f>IF(L361=0,"",IF(U361="","",(HLOOKUP(L361,PointsScoring!$A$10:$D$11,2,0))))</f>
        <v/>
      </c>
      <c r="N361" s="35">
        <f>PointsScoring!$C$2</f>
        <v>42034</v>
      </c>
      <c r="O361" s="35">
        <f t="shared" si="296"/>
        <v>42084</v>
      </c>
      <c r="P361" s="35">
        <v>42085</v>
      </c>
      <c r="Q361" s="36">
        <v>0</v>
      </c>
      <c r="R361" s="37">
        <f t="shared" si="297"/>
        <v>0.625</v>
      </c>
      <c r="S361" s="37">
        <v>0.66666666666666663</v>
      </c>
      <c r="T361" s="37">
        <f t="shared" si="298"/>
        <v>0.70833333333333326</v>
      </c>
      <c r="U361" s="35" t="str">
        <f t="shared" ca="1" si="290"/>
        <v/>
      </c>
      <c r="V361" s="38" t="str">
        <f t="shared" ca="1" si="291"/>
        <v/>
      </c>
      <c r="W361" s="37" t="str">
        <f t="shared" ca="1" si="292"/>
        <v/>
      </c>
      <c r="X361" s="37"/>
      <c r="Y361" s="35"/>
      <c r="Z361" s="38"/>
      <c r="AA361" s="37"/>
      <c r="AG361" s="34"/>
      <c r="AH361" s="34"/>
      <c r="AI361" s="34" t="str">
        <f>IF(AG361="","",IF(AG361&gt;AH361,PointsScoring!$A$11,IF(AG361=AH361,PointsScoring!$B$11,IF(AG361&lt;AH361,PointsScoring!$C$12:$D$12))))</f>
        <v/>
      </c>
      <c r="AJ361" s="34" t="str">
        <f t="shared" si="293"/>
        <v/>
      </c>
      <c r="AK361" s="34" t="str">
        <f t="shared" si="294"/>
        <v/>
      </c>
      <c r="AL361" s="34" t="str">
        <f>IF(OR(Z361="",AI361=""),"",IF(AK361="Right",VLOOKUP(Z361,PointsScoring!$A$2:$G$6,4,0),((VLOOKUP(Z361,PointsScoring!$A$1:$G$6,5,0))+(VLOOKUP(Z361,PointsScoring!$A$1:$G$6,6,0)))))</f>
        <v/>
      </c>
    </row>
    <row r="362" spans="1:38" x14ac:dyDescent="0.25">
      <c r="B362" t="str">
        <f t="shared" si="288"/>
        <v/>
      </c>
      <c r="AL362" s="19">
        <f>SUM(AL352:AL361)</f>
        <v>0</v>
      </c>
    </row>
    <row r="363" spans="1:38" x14ac:dyDescent="0.25"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4"/>
      <c r="R363" s="26"/>
      <c r="S363" s="23"/>
      <c r="T363" s="26"/>
      <c r="U363" s="25"/>
      <c r="V363" s="27"/>
      <c r="W363" s="26"/>
      <c r="X363" s="26"/>
      <c r="Y363" s="25"/>
      <c r="Z363" s="27"/>
      <c r="AA363" s="26"/>
      <c r="AB363" s="28"/>
      <c r="AG363" s="23"/>
      <c r="AH363" s="23"/>
      <c r="AI363" s="23"/>
      <c r="AJ363" s="23"/>
      <c r="AK363" s="23"/>
      <c r="AL363" s="23"/>
    </row>
    <row r="364" spans="1:38" ht="27" customHeight="1" x14ac:dyDescent="0.25">
      <c r="A364" s="14">
        <f t="shared" ref="A364:A373" si="299">A352+1</f>
        <v>31</v>
      </c>
      <c r="B364" s="9" t="str">
        <f t="shared" si="288"/>
        <v>Fixture 1</v>
      </c>
      <c r="C364" s="9">
        <v>1</v>
      </c>
      <c r="D364" s="9">
        <v>9</v>
      </c>
      <c r="E364" s="9" t="str">
        <f>IFERROR(VLOOKUP(C364,Teams!$A$2:$B$21,2,0),"")</f>
        <v>Arsenal</v>
      </c>
      <c r="F364" s="9" t="str">
        <f>IFERROR(VLOOKUP(D364,Teams!$A$2:$B$21,2,0),"")</f>
        <v>Liverpool</v>
      </c>
      <c r="G364" s="9" t="str">
        <f>IF(C364="","",E364&amp;" v "&amp;F364)</f>
        <v>Arsenal v Liverpool</v>
      </c>
      <c r="H364" s="9"/>
      <c r="I364" s="9"/>
      <c r="J364" s="9"/>
      <c r="K364" s="9"/>
      <c r="L364" s="9">
        <v>0</v>
      </c>
      <c r="M364" s="9" t="str">
        <f>IF(L364=0,"",IF(U364="","",(HLOOKUP(L364,PointsScoring!$A$10:$D$11,2,0))))</f>
        <v/>
      </c>
      <c r="N364" s="10">
        <f>PointsScoring!$C$2</f>
        <v>42034</v>
      </c>
      <c r="O364" s="10">
        <f>P364-1</f>
        <v>42097</v>
      </c>
      <c r="P364" s="10">
        <v>42098</v>
      </c>
      <c r="Q364" s="11">
        <v>0</v>
      </c>
      <c r="R364" s="12">
        <f>S364-(60/1440)</f>
        <v>0.58333333333333337</v>
      </c>
      <c r="S364" s="12">
        <v>0.625</v>
      </c>
      <c r="T364" s="12">
        <f>S364+(60/1440)</f>
        <v>0.66666666666666663</v>
      </c>
      <c r="U364" s="10" t="str">
        <f t="shared" ref="U364:U373" ca="1" si="300">IF(L364&gt;0,IF(P364&lt;TODAY(),"Fixture Completed",IF(L364&gt;0,TODAY(),"")),"")</f>
        <v/>
      </c>
      <c r="V364" s="39" t="str">
        <f t="shared" ref="V364:V373" ca="1" si="301">IF(U364="","",IF(W364="Fixture Completed","Fixture Completed",(IF(U364&lt;=N364,$N$1,IF(AND(U364&gt;=(N364+1),U364&lt;=O364),$O$1,IF(AND(U364=P364,W364&lt;R364),$Q$1,IF(AND(U364=P364,W364&gt;Q364,W364&lt;S364,W364&gt;R364),$R$1,IF(AND(P364=U364,W364&lt;T364,W364&gt;S364),"During Fixture","Predicitions Locked"))))))))</f>
        <v/>
      </c>
      <c r="W364" s="12" t="str">
        <f t="shared" ref="W364:W373" ca="1" si="302">IF(L364=0,"",(IF(U364="Fixture Completed","Fixture Completed",IF(U364=O364,"",(IF((IF(OR(U364="",U364&lt;P364),"",IF(P364=TODAY(),(NOW()-TODAY()),""))&gt;T364),"",IF(OR(U364="",U364&lt;P364),"",IF(P364=TODAY(),(NOW()-TODAY()),""))))))))</f>
        <v/>
      </c>
      <c r="X364" s="12"/>
      <c r="Y364" s="10"/>
      <c r="Z364" s="39"/>
      <c r="AA364" s="12"/>
      <c r="AG364" s="9"/>
      <c r="AH364" s="9"/>
      <c r="AI364" s="9" t="str">
        <f>IF(AG364="","",IF(AG364&gt;AH364,PointsScoring!$A$11,IF(AG364=AH364,PointsScoring!$B$11,IF(AG364&lt;AH364,PointsScoring!$C$12:$D$12))))</f>
        <v/>
      </c>
      <c r="AJ364" s="9" t="str">
        <f t="shared" ref="AJ364:AJ373" si="303">IFERROR((IF(AI364="HW",E364,IF(AI364="D","DRAW",IF(AI364="AW",F364,"")))),"")</f>
        <v/>
      </c>
      <c r="AK364" s="9" t="str">
        <f t="shared" ref="AK364:AK373" si="304">IF(AI364="","",(IF(X364=AI364,"Right","Wrong")))</f>
        <v/>
      </c>
      <c r="AL364" s="9" t="str">
        <f>IF(OR(Z364="",AI364=""),"",IF(AK364="Right",VLOOKUP(Z364,PointsScoring!$A$2:$G$6,4,0),((VLOOKUP(Z364,PointsScoring!$A$1:$G$6,5,0))+(VLOOKUP(Z364,PointsScoring!$A$1:$G$6,6,0)))))</f>
        <v/>
      </c>
    </row>
    <row r="365" spans="1:38" ht="27" customHeight="1" x14ac:dyDescent="0.25">
      <c r="A365" s="14">
        <f t="shared" si="299"/>
        <v>31</v>
      </c>
      <c r="B365" s="9" t="str">
        <f t="shared" si="288"/>
        <v>Fixture 2</v>
      </c>
      <c r="C365" s="9">
        <v>3</v>
      </c>
      <c r="D365" s="9">
        <v>18</v>
      </c>
      <c r="E365" s="9" t="str">
        <f>IFERROR(VLOOKUP(C365,Teams!$A$2:$B$21,2,0),"")</f>
        <v>Burnley</v>
      </c>
      <c r="F365" s="9" t="str">
        <f>IFERROR(VLOOKUP(D365,Teams!$A$2:$B$21,2,0),"")</f>
        <v>Tottenham Hotspur</v>
      </c>
      <c r="G365" s="9" t="str">
        <f t="shared" ref="G365:G373" si="305">IF(C365="","",E365&amp;" v "&amp;F365)</f>
        <v>Burnley v Tottenham Hotspur</v>
      </c>
      <c r="H365" s="9"/>
      <c r="I365" s="9"/>
      <c r="J365" s="9"/>
      <c r="K365" s="9"/>
      <c r="L365" s="9">
        <v>0</v>
      </c>
      <c r="M365" s="9" t="str">
        <f>IF(L365=0,"",IF(U365="","",(HLOOKUP(L365,PointsScoring!$A$10:$D$11,2,0))))</f>
        <v/>
      </c>
      <c r="N365" s="10">
        <f>PointsScoring!$C$2</f>
        <v>42034</v>
      </c>
      <c r="O365" s="10">
        <f t="shared" ref="O365:O373" si="306">P365-1</f>
        <v>42097</v>
      </c>
      <c r="P365" s="10">
        <v>42098</v>
      </c>
      <c r="Q365" s="11">
        <v>0</v>
      </c>
      <c r="R365" s="12">
        <f t="shared" ref="R365:R373" si="307">S365-(60/1440)</f>
        <v>0.58333333333333337</v>
      </c>
      <c r="S365" s="12">
        <v>0.625</v>
      </c>
      <c r="T365" s="12">
        <f t="shared" ref="T365:T373" si="308">S365+(60/1440)</f>
        <v>0.66666666666666663</v>
      </c>
      <c r="U365" s="10" t="str">
        <f t="shared" ca="1" si="300"/>
        <v/>
      </c>
      <c r="V365" s="39" t="str">
        <f t="shared" ca="1" si="301"/>
        <v/>
      </c>
      <c r="W365" s="12" t="str">
        <f t="shared" ca="1" si="302"/>
        <v/>
      </c>
      <c r="X365" s="12"/>
      <c r="Y365" s="10"/>
      <c r="Z365" s="39"/>
      <c r="AA365" s="12"/>
      <c r="AG365" s="9"/>
      <c r="AH365" s="9"/>
      <c r="AI365" s="9" t="str">
        <f>IF(AG365="","",IF(AG365&gt;AH365,PointsScoring!$A$11,IF(AG365=AH365,PointsScoring!$B$11,IF(AG365&lt;AH365,PointsScoring!$C$12:$D$12))))</f>
        <v/>
      </c>
      <c r="AJ365" s="9" t="str">
        <f t="shared" si="303"/>
        <v/>
      </c>
      <c r="AK365" s="9" t="str">
        <f t="shared" si="304"/>
        <v/>
      </c>
      <c r="AL365" s="9" t="str">
        <f>IF(OR(Z365="",AI365=""),"",IF(AK365="Right",VLOOKUP(Z365,PointsScoring!$A$2:$G$6,4,0),((VLOOKUP(Z365,PointsScoring!$A$1:$G$6,5,0))+(VLOOKUP(Z365,PointsScoring!$A$1:$G$6,6,0)))))</f>
        <v/>
      </c>
    </row>
    <row r="366" spans="1:38" ht="27" customHeight="1" x14ac:dyDescent="0.25">
      <c r="A366" s="14">
        <f t="shared" si="299"/>
        <v>31</v>
      </c>
      <c r="B366" s="9" t="str">
        <f t="shared" si="288"/>
        <v>Fixture 3</v>
      </c>
      <c r="C366" s="9">
        <v>4</v>
      </c>
      <c r="D366" s="9">
        <v>15</v>
      </c>
      <c r="E366" s="9" t="str">
        <f>IFERROR(VLOOKUP(C366,Teams!$A$2:$B$21,2,0),"")</f>
        <v>Chelsea</v>
      </c>
      <c r="F366" s="9" t="str">
        <f>IFERROR(VLOOKUP(D366,Teams!$A$2:$B$21,2,0),"")</f>
        <v>Stoke City</v>
      </c>
      <c r="G366" s="9" t="str">
        <f t="shared" si="305"/>
        <v>Chelsea v Stoke City</v>
      </c>
      <c r="H366" s="9"/>
      <c r="I366" s="9"/>
      <c r="J366" s="9"/>
      <c r="K366" s="9"/>
      <c r="L366" s="9">
        <v>0</v>
      </c>
      <c r="M366" s="9" t="str">
        <f>IF(L366=0,"",IF(U366="","",(HLOOKUP(L366,PointsScoring!$A$10:$D$11,2,0))))</f>
        <v/>
      </c>
      <c r="N366" s="10">
        <f>PointsScoring!$C$2</f>
        <v>42034</v>
      </c>
      <c r="O366" s="10">
        <f t="shared" si="306"/>
        <v>42097</v>
      </c>
      <c r="P366" s="10">
        <v>42098</v>
      </c>
      <c r="Q366" s="11">
        <v>0</v>
      </c>
      <c r="R366" s="12">
        <f t="shared" si="307"/>
        <v>0.58333333333333337</v>
      </c>
      <c r="S366" s="12">
        <v>0.625</v>
      </c>
      <c r="T366" s="12">
        <f t="shared" si="308"/>
        <v>0.66666666666666663</v>
      </c>
      <c r="U366" s="10" t="str">
        <f t="shared" ca="1" si="300"/>
        <v/>
      </c>
      <c r="V366" s="39" t="str">
        <f t="shared" ca="1" si="301"/>
        <v/>
      </c>
      <c r="W366" s="12" t="str">
        <f t="shared" ca="1" si="302"/>
        <v/>
      </c>
      <c r="X366" s="12"/>
      <c r="Y366" s="10"/>
      <c r="Z366" s="39"/>
      <c r="AA366" s="12"/>
      <c r="AG366" s="9"/>
      <c r="AH366" s="9"/>
      <c r="AI366" s="9" t="str">
        <f>IF(AG366="","",IF(AG366&gt;AH366,PointsScoring!$A$11,IF(AG366=AH366,PointsScoring!$B$11,IF(AG366&lt;AH366,PointsScoring!$C$12:$D$12))))</f>
        <v/>
      </c>
      <c r="AJ366" s="9" t="str">
        <f t="shared" si="303"/>
        <v/>
      </c>
      <c r="AK366" s="9" t="str">
        <f t="shared" si="304"/>
        <v/>
      </c>
      <c r="AL366" s="9" t="str">
        <f>IF(OR(Z366="",AI366=""),"",IF(AK366="Right",VLOOKUP(Z366,PointsScoring!$A$2:$G$6,4,0),((VLOOKUP(Z366,PointsScoring!$A$1:$G$6,5,0))+(VLOOKUP(Z366,PointsScoring!$A$1:$G$6,6,0)))))</f>
        <v/>
      </c>
    </row>
    <row r="367" spans="1:38" ht="27" customHeight="1" x14ac:dyDescent="0.25">
      <c r="A367" s="14">
        <f t="shared" si="299"/>
        <v>31</v>
      </c>
      <c r="B367" s="9" t="str">
        <f t="shared" si="288"/>
        <v>Fixture 4</v>
      </c>
      <c r="C367" s="9">
        <v>5</v>
      </c>
      <c r="D367" s="9">
        <v>10</v>
      </c>
      <c r="E367" s="9" t="str">
        <f>IFERROR(VLOOKUP(C367,Teams!$A$2:$B$21,2,0),"")</f>
        <v>Crystal Palace</v>
      </c>
      <c r="F367" s="9" t="str">
        <f>IFERROR(VLOOKUP(D367,Teams!$A$2:$B$21,2,0),"")</f>
        <v>Manchester City</v>
      </c>
      <c r="G367" s="9" t="str">
        <f t="shared" si="305"/>
        <v>Crystal Palace v Manchester City</v>
      </c>
      <c r="H367" s="9"/>
      <c r="I367" s="9"/>
      <c r="J367" s="9"/>
      <c r="K367" s="9"/>
      <c r="L367" s="9">
        <v>0</v>
      </c>
      <c r="M367" s="9" t="str">
        <f>IF(L367=0,"",IF(U367="","",(HLOOKUP(L367,PointsScoring!$A$10:$D$11,2,0))))</f>
        <v/>
      </c>
      <c r="N367" s="10">
        <f>PointsScoring!$C$2</f>
        <v>42034</v>
      </c>
      <c r="O367" s="10">
        <f t="shared" si="306"/>
        <v>42097</v>
      </c>
      <c r="P367" s="10">
        <v>42098</v>
      </c>
      <c r="Q367" s="11">
        <v>0</v>
      </c>
      <c r="R367" s="12">
        <f t="shared" si="307"/>
        <v>0.58333333333333337</v>
      </c>
      <c r="S367" s="12">
        <v>0.625</v>
      </c>
      <c r="T367" s="12">
        <f t="shared" si="308"/>
        <v>0.66666666666666663</v>
      </c>
      <c r="U367" s="10" t="str">
        <f t="shared" ca="1" si="300"/>
        <v/>
      </c>
      <c r="V367" s="39" t="str">
        <f t="shared" ca="1" si="301"/>
        <v/>
      </c>
      <c r="W367" s="12" t="str">
        <f t="shared" ca="1" si="302"/>
        <v/>
      </c>
      <c r="X367" s="12"/>
      <c r="Y367" s="10"/>
      <c r="Z367" s="39"/>
      <c r="AA367" s="12"/>
      <c r="AG367" s="9"/>
      <c r="AH367" s="9"/>
      <c r="AI367" s="9" t="str">
        <f>IF(AG367="","",IF(AG367&gt;AH367,PointsScoring!$A$11,IF(AG367=AH367,PointsScoring!$B$11,IF(AG367&lt;AH367,PointsScoring!$C$12:$D$12))))</f>
        <v/>
      </c>
      <c r="AJ367" s="9" t="str">
        <f t="shared" si="303"/>
        <v/>
      </c>
      <c r="AK367" s="9" t="str">
        <f t="shared" si="304"/>
        <v/>
      </c>
      <c r="AL367" s="9" t="str">
        <f>IF(OR(Z367="",AI367=""),"",IF(AK367="Right",VLOOKUP(Z367,PointsScoring!$A$2:$G$6,4,0),((VLOOKUP(Z367,PointsScoring!$A$1:$G$6,5,0))+(VLOOKUP(Z367,PointsScoring!$A$1:$G$6,6,0)))))</f>
        <v/>
      </c>
    </row>
    <row r="368" spans="1:38" ht="27" customHeight="1" x14ac:dyDescent="0.25">
      <c r="A368" s="14">
        <f t="shared" si="299"/>
        <v>31</v>
      </c>
      <c r="B368" s="9" t="str">
        <f t="shared" si="288"/>
        <v>Fixture 5</v>
      </c>
      <c r="C368" s="9">
        <v>6</v>
      </c>
      <c r="D368" s="9">
        <v>14</v>
      </c>
      <c r="E368" s="9" t="str">
        <f>IFERROR(VLOOKUP(C368,Teams!$A$2:$B$21,2,0),"")</f>
        <v>Everton</v>
      </c>
      <c r="F368" s="9" t="str">
        <f>IFERROR(VLOOKUP(D368,Teams!$A$2:$B$21,2,0),"")</f>
        <v>Southampton</v>
      </c>
      <c r="G368" s="9" t="str">
        <f t="shared" si="305"/>
        <v>Everton v Southampton</v>
      </c>
      <c r="H368" s="9"/>
      <c r="I368" s="9"/>
      <c r="J368" s="9"/>
      <c r="K368" s="9"/>
      <c r="L368" s="9">
        <v>0</v>
      </c>
      <c r="M368" s="9" t="str">
        <f>IF(L368=0,"",IF(U368="","",(HLOOKUP(L368,PointsScoring!$A$10:$D$11,2,0))))</f>
        <v/>
      </c>
      <c r="N368" s="10">
        <f>PointsScoring!$C$2</f>
        <v>42034</v>
      </c>
      <c r="O368" s="10">
        <f t="shared" si="306"/>
        <v>42097</v>
      </c>
      <c r="P368" s="10">
        <v>42098</v>
      </c>
      <c r="Q368" s="11">
        <v>0</v>
      </c>
      <c r="R368" s="12">
        <f t="shared" si="307"/>
        <v>0.58333333333333337</v>
      </c>
      <c r="S368" s="12">
        <v>0.625</v>
      </c>
      <c r="T368" s="12">
        <f t="shared" si="308"/>
        <v>0.66666666666666663</v>
      </c>
      <c r="U368" s="10" t="str">
        <f t="shared" ca="1" si="300"/>
        <v/>
      </c>
      <c r="V368" s="39" t="str">
        <f t="shared" ca="1" si="301"/>
        <v/>
      </c>
      <c r="W368" s="12" t="str">
        <f t="shared" ca="1" si="302"/>
        <v/>
      </c>
      <c r="X368" s="12"/>
      <c r="Y368" s="10"/>
      <c r="Z368" s="39"/>
      <c r="AA368" s="12"/>
      <c r="AG368" s="9"/>
      <c r="AH368" s="9"/>
      <c r="AI368" s="9" t="str">
        <f>IF(AG368="","",IF(AG368&gt;AH368,PointsScoring!$A$11,IF(AG368=AH368,PointsScoring!$B$11,IF(AG368&lt;AH368,PointsScoring!$C$12:$D$12))))</f>
        <v/>
      </c>
      <c r="AJ368" s="9" t="str">
        <f t="shared" si="303"/>
        <v/>
      </c>
      <c r="AK368" s="9" t="str">
        <f t="shared" si="304"/>
        <v/>
      </c>
      <c r="AL368" s="9" t="str">
        <f>IF(OR(Z368="",AI368=""),"",IF(AK368="Right",VLOOKUP(Z368,PointsScoring!$A$2:$G$6,4,0),((VLOOKUP(Z368,PointsScoring!$A$1:$G$6,5,0))+(VLOOKUP(Z368,PointsScoring!$A$1:$G$6,6,0)))))</f>
        <v/>
      </c>
    </row>
    <row r="369" spans="1:38" ht="27" customHeight="1" x14ac:dyDescent="0.25">
      <c r="A369" s="14">
        <f t="shared" si="299"/>
        <v>31</v>
      </c>
      <c r="B369" s="9" t="str">
        <f t="shared" si="288"/>
        <v>Fixture 6</v>
      </c>
      <c r="C369" s="9">
        <v>8</v>
      </c>
      <c r="D369" s="9">
        <v>20</v>
      </c>
      <c r="E369" s="9" t="str">
        <f>IFERROR(VLOOKUP(C369,Teams!$A$2:$B$21,2,0),"")</f>
        <v>Leicester City</v>
      </c>
      <c r="F369" s="9" t="str">
        <f>IFERROR(VLOOKUP(D369,Teams!$A$2:$B$21,2,0),"")</f>
        <v>West Ham United</v>
      </c>
      <c r="G369" s="9" t="str">
        <f t="shared" si="305"/>
        <v>Leicester City v West Ham United</v>
      </c>
      <c r="H369" s="9"/>
      <c r="I369" s="9"/>
      <c r="J369" s="9"/>
      <c r="K369" s="9"/>
      <c r="L369" s="9">
        <v>0</v>
      </c>
      <c r="M369" s="9" t="str">
        <f>IF(L369=0,"",IF(U369="","",(HLOOKUP(L369,PointsScoring!$A$10:$D$11,2,0))))</f>
        <v/>
      </c>
      <c r="N369" s="10">
        <f>PointsScoring!$C$2</f>
        <v>42034</v>
      </c>
      <c r="O369" s="10">
        <f t="shared" si="306"/>
        <v>42097</v>
      </c>
      <c r="P369" s="10">
        <v>42098</v>
      </c>
      <c r="Q369" s="11">
        <v>0</v>
      </c>
      <c r="R369" s="12">
        <f t="shared" si="307"/>
        <v>0.58333333333333337</v>
      </c>
      <c r="S369" s="12">
        <v>0.625</v>
      </c>
      <c r="T369" s="12">
        <f t="shared" si="308"/>
        <v>0.66666666666666663</v>
      </c>
      <c r="U369" s="10" t="str">
        <f t="shared" ca="1" si="300"/>
        <v/>
      </c>
      <c r="V369" s="39" t="str">
        <f t="shared" ca="1" si="301"/>
        <v/>
      </c>
      <c r="W369" s="12" t="str">
        <f t="shared" ca="1" si="302"/>
        <v/>
      </c>
      <c r="X369" s="12"/>
      <c r="Y369" s="10"/>
      <c r="Z369" s="39"/>
      <c r="AA369" s="12"/>
      <c r="AG369" s="9"/>
      <c r="AH369" s="9"/>
      <c r="AI369" s="9" t="str">
        <f>IF(AG369="","",IF(AG369&gt;AH369,PointsScoring!$A$11,IF(AG369=AH369,PointsScoring!$B$11,IF(AG369&lt;AH369,PointsScoring!$C$12:$D$12))))</f>
        <v/>
      </c>
      <c r="AJ369" s="9" t="str">
        <f t="shared" si="303"/>
        <v/>
      </c>
      <c r="AK369" s="9" t="str">
        <f t="shared" si="304"/>
        <v/>
      </c>
      <c r="AL369" s="9" t="str">
        <f>IF(OR(Z369="",AI369=""),"",IF(AK369="Right",VLOOKUP(Z369,PointsScoring!$A$2:$G$6,4,0),((VLOOKUP(Z369,PointsScoring!$A$1:$G$6,5,0))+(VLOOKUP(Z369,PointsScoring!$A$1:$G$6,6,0)))))</f>
        <v/>
      </c>
    </row>
    <row r="370" spans="1:38" ht="27" customHeight="1" x14ac:dyDescent="0.25">
      <c r="A370" s="14">
        <f t="shared" si="299"/>
        <v>31</v>
      </c>
      <c r="B370" s="9" t="str">
        <f t="shared" si="288"/>
        <v>Fixture 7</v>
      </c>
      <c r="C370" s="9">
        <v>11</v>
      </c>
      <c r="D370" s="9">
        <v>2</v>
      </c>
      <c r="E370" s="9" t="str">
        <f>IFERROR(VLOOKUP(C370,Teams!$A$2:$B$21,2,0),"")</f>
        <v>Manchester United</v>
      </c>
      <c r="F370" s="9" t="str">
        <f>IFERROR(VLOOKUP(D370,Teams!$A$2:$B$21,2,0),"")</f>
        <v>Aston Villa</v>
      </c>
      <c r="G370" s="9" t="str">
        <f t="shared" si="305"/>
        <v>Manchester United v Aston Villa</v>
      </c>
      <c r="H370" s="9"/>
      <c r="I370" s="9"/>
      <c r="J370" s="9"/>
      <c r="K370" s="9"/>
      <c r="L370" s="9">
        <v>0</v>
      </c>
      <c r="M370" s="9" t="str">
        <f>IF(L370=0,"",IF(U370="","",(HLOOKUP(L370,PointsScoring!$A$10:$D$11,2,0))))</f>
        <v/>
      </c>
      <c r="N370" s="10">
        <f>PointsScoring!$C$2</f>
        <v>42034</v>
      </c>
      <c r="O370" s="10">
        <f t="shared" si="306"/>
        <v>42097</v>
      </c>
      <c r="P370" s="10">
        <v>42098</v>
      </c>
      <c r="Q370" s="11">
        <v>0</v>
      </c>
      <c r="R370" s="12">
        <f t="shared" si="307"/>
        <v>0.58333333333333337</v>
      </c>
      <c r="S370" s="12">
        <v>0.625</v>
      </c>
      <c r="T370" s="12">
        <f t="shared" si="308"/>
        <v>0.66666666666666663</v>
      </c>
      <c r="U370" s="10" t="str">
        <f t="shared" ca="1" si="300"/>
        <v/>
      </c>
      <c r="V370" s="39" t="str">
        <f t="shared" ca="1" si="301"/>
        <v/>
      </c>
      <c r="W370" s="12" t="str">
        <f t="shared" ca="1" si="302"/>
        <v/>
      </c>
      <c r="X370" s="12"/>
      <c r="Y370" s="10"/>
      <c r="Z370" s="39"/>
      <c r="AA370" s="12"/>
      <c r="AG370" s="9"/>
      <c r="AH370" s="9"/>
      <c r="AI370" s="9" t="str">
        <f>IF(AG370="","",IF(AG370&gt;AH370,PointsScoring!$A$11,IF(AG370=AH370,PointsScoring!$B$11,IF(AG370&lt;AH370,PointsScoring!$C$12:$D$12))))</f>
        <v/>
      </c>
      <c r="AJ370" s="9" t="str">
        <f t="shared" si="303"/>
        <v/>
      </c>
      <c r="AK370" s="9" t="str">
        <f t="shared" si="304"/>
        <v/>
      </c>
      <c r="AL370" s="9" t="str">
        <f>IF(OR(Z370="",AI370=""),"",IF(AK370="Right",VLOOKUP(Z370,PointsScoring!$A$2:$G$6,4,0),((VLOOKUP(Z370,PointsScoring!$A$1:$G$6,5,0))+(VLOOKUP(Z370,PointsScoring!$A$1:$G$6,6,0)))))</f>
        <v/>
      </c>
    </row>
    <row r="371" spans="1:38" ht="27" customHeight="1" x14ac:dyDescent="0.25">
      <c r="A371" s="14">
        <f t="shared" si="299"/>
        <v>31</v>
      </c>
      <c r="B371" s="9" t="str">
        <f t="shared" si="288"/>
        <v>Fixture 8</v>
      </c>
      <c r="C371" s="9">
        <v>16</v>
      </c>
      <c r="D371" s="9">
        <v>12</v>
      </c>
      <c r="E371" s="9" t="str">
        <f>IFERROR(VLOOKUP(C371,Teams!$A$2:$B$21,2,0),"")</f>
        <v>Sunderland</v>
      </c>
      <c r="F371" s="9" t="str">
        <f>IFERROR(VLOOKUP(D371,Teams!$A$2:$B$21,2,0),"")</f>
        <v>Newcastle United</v>
      </c>
      <c r="G371" s="9" t="str">
        <f t="shared" si="305"/>
        <v>Sunderland v Newcastle United</v>
      </c>
      <c r="H371" s="9"/>
      <c r="I371" s="9"/>
      <c r="J371" s="9"/>
      <c r="K371" s="9"/>
      <c r="L371" s="9">
        <v>0</v>
      </c>
      <c r="M371" s="9" t="str">
        <f>IF(L371=0,"",IF(U371="","",(HLOOKUP(L371,PointsScoring!$A$10:$D$11,2,0))))</f>
        <v/>
      </c>
      <c r="N371" s="10">
        <f>PointsScoring!$C$2</f>
        <v>42034</v>
      </c>
      <c r="O371" s="10">
        <f t="shared" si="306"/>
        <v>42097</v>
      </c>
      <c r="P371" s="10">
        <v>42098</v>
      </c>
      <c r="Q371" s="11">
        <v>0</v>
      </c>
      <c r="R371" s="12">
        <f t="shared" si="307"/>
        <v>0.58333333333333337</v>
      </c>
      <c r="S371" s="12">
        <v>0.625</v>
      </c>
      <c r="T371" s="12">
        <f>S371+(60/1440)</f>
        <v>0.66666666666666663</v>
      </c>
      <c r="U371" s="10" t="str">
        <f t="shared" ca="1" si="300"/>
        <v/>
      </c>
      <c r="V371" s="39" t="str">
        <f t="shared" ca="1" si="301"/>
        <v/>
      </c>
      <c r="W371" s="12" t="str">
        <f t="shared" ca="1" si="302"/>
        <v/>
      </c>
      <c r="X371" s="12"/>
      <c r="Y371" s="10"/>
      <c r="Z371" s="39"/>
      <c r="AA371" s="12"/>
      <c r="AG371" s="9"/>
      <c r="AH371" s="9"/>
      <c r="AI371" s="9" t="str">
        <f>IF(AG371="","",IF(AG371&gt;AH371,PointsScoring!$A$11,IF(AG371=AH371,PointsScoring!$B$11,IF(AG371&lt;AH371,PointsScoring!$C$12:$D$12))))</f>
        <v/>
      </c>
      <c r="AJ371" s="9" t="str">
        <f t="shared" si="303"/>
        <v/>
      </c>
      <c r="AK371" s="9" t="str">
        <f t="shared" si="304"/>
        <v/>
      </c>
      <c r="AL371" s="9" t="str">
        <f>IF(OR(Z371="",AI371=""),"",IF(AK371="Right",VLOOKUP(Z371,PointsScoring!$A$2:$G$6,4,0),((VLOOKUP(Z371,PointsScoring!$A$1:$G$6,5,0))+(VLOOKUP(Z371,PointsScoring!$A$1:$G$6,6,0)))))</f>
        <v/>
      </c>
    </row>
    <row r="372" spans="1:38" ht="27" customHeight="1" x14ac:dyDescent="0.25">
      <c r="A372" s="14">
        <f t="shared" si="299"/>
        <v>31</v>
      </c>
      <c r="B372" s="9" t="str">
        <f t="shared" si="288"/>
        <v>Fixture 9</v>
      </c>
      <c r="C372" s="9">
        <v>17</v>
      </c>
      <c r="D372" s="9">
        <v>7</v>
      </c>
      <c r="E372" s="9" t="str">
        <f>IFERROR(VLOOKUP(C372,Teams!$A$2:$B$21,2,0),"")</f>
        <v>Swansea City</v>
      </c>
      <c r="F372" s="9" t="str">
        <f>IFERROR(VLOOKUP(D372,Teams!$A$2:$B$21,2,0),"")</f>
        <v>Hull City</v>
      </c>
      <c r="G372" s="9" t="str">
        <f t="shared" si="305"/>
        <v>Swansea City v Hull City</v>
      </c>
      <c r="H372" s="9"/>
      <c r="I372" s="9"/>
      <c r="J372" s="9"/>
      <c r="K372" s="9"/>
      <c r="L372" s="9">
        <v>0</v>
      </c>
      <c r="M372" s="9" t="str">
        <f>IF(L372=0,"",IF(U372="","",(HLOOKUP(L372,PointsScoring!$A$10:$D$11,2,0))))</f>
        <v/>
      </c>
      <c r="N372" s="10">
        <f>PointsScoring!$C$2</f>
        <v>42034</v>
      </c>
      <c r="O372" s="10">
        <f t="shared" si="306"/>
        <v>42097</v>
      </c>
      <c r="P372" s="10">
        <v>42098</v>
      </c>
      <c r="Q372" s="11">
        <v>0</v>
      </c>
      <c r="R372" s="12">
        <f t="shared" si="307"/>
        <v>0.58333333333333337</v>
      </c>
      <c r="S372" s="12">
        <v>0.625</v>
      </c>
      <c r="T372" s="12">
        <f t="shared" si="308"/>
        <v>0.66666666666666663</v>
      </c>
      <c r="U372" s="10" t="str">
        <f t="shared" ca="1" si="300"/>
        <v/>
      </c>
      <c r="V372" s="39" t="str">
        <f t="shared" ca="1" si="301"/>
        <v/>
      </c>
      <c r="W372" s="12" t="str">
        <f t="shared" ca="1" si="302"/>
        <v/>
      </c>
      <c r="X372" s="12"/>
      <c r="Y372" s="10"/>
      <c r="Z372" s="39"/>
      <c r="AA372" s="12"/>
      <c r="AG372" s="9"/>
      <c r="AH372" s="9"/>
      <c r="AI372" s="9" t="str">
        <f>IF(AG372="","",IF(AG372&gt;AH372,PointsScoring!$A$11,IF(AG372=AH372,PointsScoring!$B$11,IF(AG372&lt;AH372,PointsScoring!$C$12:$D$12))))</f>
        <v/>
      </c>
      <c r="AJ372" s="9" t="str">
        <f t="shared" si="303"/>
        <v/>
      </c>
      <c r="AK372" s="9" t="str">
        <f t="shared" si="304"/>
        <v/>
      </c>
      <c r="AL372" s="9" t="str">
        <f>IF(OR(Z372="",AI372=""),"",IF(AK372="Right",VLOOKUP(Z372,PointsScoring!$A$2:$G$6,4,0),((VLOOKUP(Z372,PointsScoring!$A$1:$G$6,5,0))+(VLOOKUP(Z372,PointsScoring!$A$1:$G$6,6,0)))))</f>
        <v/>
      </c>
    </row>
    <row r="373" spans="1:38" ht="27" customHeight="1" x14ac:dyDescent="0.25">
      <c r="A373" s="14">
        <f t="shared" si="299"/>
        <v>31</v>
      </c>
      <c r="B373" s="9" t="str">
        <f t="shared" si="288"/>
        <v>Fixture 10</v>
      </c>
      <c r="C373" s="9">
        <v>19</v>
      </c>
      <c r="D373" s="9">
        <v>13</v>
      </c>
      <c r="E373" s="9" t="str">
        <f>IFERROR(VLOOKUP(C373,Teams!$A$2:$B$21,2,0),"")</f>
        <v>West Bromwich Albion</v>
      </c>
      <c r="F373" s="9" t="str">
        <f>IFERROR(VLOOKUP(D373,Teams!$A$2:$B$21,2,0),"")</f>
        <v>Queens Park Rangers</v>
      </c>
      <c r="G373" s="9" t="str">
        <f t="shared" si="305"/>
        <v>West Bromwich Albion v Queens Park Rangers</v>
      </c>
      <c r="H373" s="9"/>
      <c r="I373" s="9"/>
      <c r="J373" s="9"/>
      <c r="K373" s="9"/>
      <c r="L373" s="9">
        <v>0</v>
      </c>
      <c r="M373" s="9" t="str">
        <f>IF(L373=0,"",IF(U373="","",(HLOOKUP(L373,PointsScoring!$A$10:$D$11,2,0))))</f>
        <v/>
      </c>
      <c r="N373" s="10">
        <f>PointsScoring!$C$2</f>
        <v>42034</v>
      </c>
      <c r="O373" s="10">
        <f t="shared" si="306"/>
        <v>42097</v>
      </c>
      <c r="P373" s="10">
        <v>42098</v>
      </c>
      <c r="Q373" s="11">
        <v>0</v>
      </c>
      <c r="R373" s="12">
        <f t="shared" si="307"/>
        <v>0.58333333333333337</v>
      </c>
      <c r="S373" s="12">
        <v>0.625</v>
      </c>
      <c r="T373" s="12">
        <f t="shared" si="308"/>
        <v>0.66666666666666663</v>
      </c>
      <c r="U373" s="10" t="str">
        <f t="shared" ca="1" si="300"/>
        <v/>
      </c>
      <c r="V373" s="39" t="str">
        <f t="shared" ca="1" si="301"/>
        <v/>
      </c>
      <c r="W373" s="12" t="str">
        <f t="shared" ca="1" si="302"/>
        <v/>
      </c>
      <c r="X373" s="12"/>
      <c r="Y373" s="10"/>
      <c r="Z373" s="39"/>
      <c r="AA373" s="12"/>
      <c r="AG373" s="9"/>
      <c r="AH373" s="9"/>
      <c r="AI373" s="9" t="str">
        <f>IF(AG373="","",IF(AG373&gt;AH373,PointsScoring!$A$11,IF(AG373=AH373,PointsScoring!$B$11,IF(AG373&lt;AH373,PointsScoring!$C$12:$D$12))))</f>
        <v/>
      </c>
      <c r="AJ373" s="9" t="str">
        <f t="shared" si="303"/>
        <v/>
      </c>
      <c r="AK373" s="9" t="str">
        <f t="shared" si="304"/>
        <v/>
      </c>
      <c r="AL373" s="9" t="str">
        <f>IF(OR(Z373="",AI373=""),"",IF(AK373="Right",VLOOKUP(Z373,PointsScoring!$A$2:$G$6,4,0),((VLOOKUP(Z373,PointsScoring!$A$1:$G$6,5,0))+(VLOOKUP(Z373,PointsScoring!$A$1:$G$6,6,0)))))</f>
        <v/>
      </c>
    </row>
    <row r="374" spans="1:38" x14ac:dyDescent="0.25">
      <c r="B374" t="str">
        <f t="shared" si="288"/>
        <v/>
      </c>
      <c r="AL374" s="19">
        <f>SUM(AL364:AL373)</f>
        <v>0</v>
      </c>
    </row>
    <row r="375" spans="1:38" x14ac:dyDescent="0.25">
      <c r="C375" s="23"/>
      <c r="D375" s="23"/>
      <c r="E375" s="23"/>
      <c r="F375" s="23"/>
      <c r="G375" s="23"/>
      <c r="N375" s="23"/>
      <c r="O375" s="23"/>
      <c r="P375" s="23"/>
      <c r="Q375" s="24"/>
      <c r="R375" s="26"/>
      <c r="S375" s="23"/>
      <c r="T375" s="26"/>
    </row>
    <row r="376" spans="1:38" ht="27" customHeight="1" x14ac:dyDescent="0.25">
      <c r="A376" s="14">
        <f t="shared" ref="A376:A385" si="309">A364+1</f>
        <v>32</v>
      </c>
      <c r="B376" s="29" t="str">
        <f t="shared" si="288"/>
        <v>Fixture 1</v>
      </c>
      <c r="C376" s="29">
        <v>3</v>
      </c>
      <c r="D376" s="29">
        <v>1</v>
      </c>
      <c r="E376" s="29" t="str">
        <f>IFERROR(VLOOKUP(C376,Teams!$A$2:$B$21,2,0),"")</f>
        <v>Burnley</v>
      </c>
      <c r="F376" s="29" t="str">
        <f>IFERROR(VLOOKUP(D376,Teams!$A$2:$B$21,2,0),"")</f>
        <v>Arsenal</v>
      </c>
      <c r="G376" s="29" t="str">
        <f>IF(C376="","",E376&amp;" v "&amp;F376)</f>
        <v>Burnley v Arsenal</v>
      </c>
      <c r="H376" s="29"/>
      <c r="I376" s="29"/>
      <c r="J376" s="29"/>
      <c r="K376" s="29"/>
      <c r="L376" s="29">
        <v>0</v>
      </c>
      <c r="M376" s="29" t="str">
        <f>IF(L376=0,"",IF(U376="","",(HLOOKUP(L376,PointsScoring!$A$10:$D$11,2,0))))</f>
        <v/>
      </c>
      <c r="N376" s="30">
        <f>PointsScoring!$C$2</f>
        <v>42034</v>
      </c>
      <c r="O376" s="30">
        <f>P376-1</f>
        <v>42104</v>
      </c>
      <c r="P376" s="30">
        <v>42105</v>
      </c>
      <c r="Q376" s="31">
        <v>0</v>
      </c>
      <c r="R376" s="32">
        <f>S376-(60/1440)</f>
        <v>0.58333333333333337</v>
      </c>
      <c r="S376" s="32">
        <v>0.625</v>
      </c>
      <c r="T376" s="32">
        <f>S376+(60/1440)</f>
        <v>0.66666666666666663</v>
      </c>
      <c r="U376" s="30" t="str">
        <f t="shared" ref="U376:U385" ca="1" si="310">IF(L376&gt;0,IF(P376&lt;TODAY(),"Fixture Completed",IF(L376&gt;0,TODAY(),"")),"")</f>
        <v/>
      </c>
      <c r="V376" s="33" t="str">
        <f t="shared" ref="V376:V385" ca="1" si="311">IF(U376="","",IF(W376="Fixture Completed","Fixture Completed",(IF(U376&lt;=N376,$N$1,IF(AND(U376&gt;=(N376+1),U376&lt;=O376),$O$1,IF(AND(U376=P376,W376&lt;R376),$Q$1,IF(AND(U376=P376,W376&gt;Q376,W376&lt;S376,W376&gt;R376),$R$1,IF(AND(P376=U376,W376&lt;T376,W376&gt;S376),"During Fixture","Predicitions Locked"))))))))</f>
        <v/>
      </c>
      <c r="W376" s="32" t="str">
        <f t="shared" ref="W376:W385" ca="1" si="312">IF(L376=0,"",(IF(U376="Fixture Completed","Fixture Completed",IF(U376=O376,"",(IF((IF(OR(U376="",U376&lt;P376),"",IF(P376=TODAY(),(NOW()-TODAY()),""))&gt;T376),"",IF(OR(U376="",U376&lt;P376),"",IF(P376=TODAY(),(NOW()-TODAY()),""))))))))</f>
        <v/>
      </c>
      <c r="X376" s="32"/>
      <c r="Y376" s="30"/>
      <c r="Z376" s="33"/>
      <c r="AA376" s="32"/>
      <c r="AG376" s="29"/>
      <c r="AH376" s="29"/>
      <c r="AI376" s="29" t="str">
        <f>IF(AG376="","",IF(AG376&gt;AH376,PointsScoring!$A$11,IF(AG376=AH376,PointsScoring!$B$11,IF(AG376&lt;AH376,PointsScoring!$C$12:$D$12))))</f>
        <v/>
      </c>
      <c r="AJ376" s="29" t="str">
        <f t="shared" ref="AJ376:AJ385" si="313">IFERROR((IF(AI376="HW",E376,IF(AI376="D","DRAW",IF(AI376="AW",F376,"")))),"")</f>
        <v/>
      </c>
      <c r="AK376" s="29" t="str">
        <f t="shared" ref="AK376:AK385" si="314">IF(AI376="","",(IF(X376=AI376,"Right","Wrong")))</f>
        <v/>
      </c>
      <c r="AL376" s="29" t="str">
        <f>IF(OR(Z376="",AI376=""),"",IF(AK376="Right",VLOOKUP(Z376,PointsScoring!$A$2:$G$6,4,0),((VLOOKUP(Z376,PointsScoring!$A$1:$G$6,5,0))+(VLOOKUP(Z376,PointsScoring!$A$1:$G$6,6,0)))))</f>
        <v/>
      </c>
    </row>
    <row r="377" spans="1:38" ht="27" customHeight="1" x14ac:dyDescent="0.25">
      <c r="A377" s="14">
        <f t="shared" si="309"/>
        <v>32</v>
      </c>
      <c r="B377" s="29" t="str">
        <f t="shared" si="288"/>
        <v>Fixture 2</v>
      </c>
      <c r="C377" s="29">
        <v>9</v>
      </c>
      <c r="D377" s="29">
        <v>12</v>
      </c>
      <c r="E377" s="29" t="str">
        <f>IFERROR(VLOOKUP(C377,Teams!$A$2:$B$21,2,0),"")</f>
        <v>Liverpool</v>
      </c>
      <c r="F377" s="29" t="str">
        <f>IFERROR(VLOOKUP(D377,Teams!$A$2:$B$21,2,0),"")</f>
        <v>Newcastle United</v>
      </c>
      <c r="G377" s="29" t="str">
        <f t="shared" ref="G377:G385" si="315">IF(C377="","",E377&amp;" v "&amp;F377)</f>
        <v>Liverpool v Newcastle United</v>
      </c>
      <c r="H377" s="29"/>
      <c r="I377" s="29"/>
      <c r="J377" s="29"/>
      <c r="K377" s="29"/>
      <c r="L377" s="29">
        <v>0</v>
      </c>
      <c r="M377" s="29" t="str">
        <f>IF(L377=0,"",IF(U377="","",(HLOOKUP(L377,PointsScoring!$A$10:$D$11,2,0))))</f>
        <v/>
      </c>
      <c r="N377" s="30">
        <f>PointsScoring!$C$2</f>
        <v>42034</v>
      </c>
      <c r="O377" s="30">
        <f t="shared" ref="O377:O385" si="316">P377-1</f>
        <v>42104</v>
      </c>
      <c r="P377" s="30">
        <v>42105</v>
      </c>
      <c r="Q377" s="31">
        <v>0</v>
      </c>
      <c r="R377" s="32">
        <f t="shared" ref="R377:R385" si="317">S377-(60/1440)</f>
        <v>0.58333333333333337</v>
      </c>
      <c r="S377" s="32">
        <v>0.625</v>
      </c>
      <c r="T377" s="32">
        <f t="shared" ref="T377:T385" si="318">S377+(60/1440)</f>
        <v>0.66666666666666663</v>
      </c>
      <c r="U377" s="30" t="str">
        <f t="shared" ca="1" si="310"/>
        <v/>
      </c>
      <c r="V377" s="33" t="str">
        <f t="shared" ca="1" si="311"/>
        <v/>
      </c>
      <c r="W377" s="32" t="str">
        <f t="shared" ca="1" si="312"/>
        <v/>
      </c>
      <c r="X377" s="32"/>
      <c r="Y377" s="30"/>
      <c r="Z377" s="33"/>
      <c r="AA377" s="32"/>
      <c r="AG377" s="29"/>
      <c r="AH377" s="29"/>
      <c r="AI377" s="29" t="str">
        <f>IF(AG377="","",IF(AG377&gt;AH377,PointsScoring!$A$11,IF(AG377=AH377,PointsScoring!$B$11,IF(AG377&lt;AH377,PointsScoring!$C$12:$D$12))))</f>
        <v/>
      </c>
      <c r="AJ377" s="29" t="str">
        <f t="shared" si="313"/>
        <v/>
      </c>
      <c r="AK377" s="29" t="str">
        <f t="shared" si="314"/>
        <v/>
      </c>
      <c r="AL377" s="29" t="str">
        <f>IF(OR(Z377="",AI377=""),"",IF(AK377="Right",VLOOKUP(Z377,PointsScoring!$A$2:$G$6,4,0),((VLOOKUP(Z377,PointsScoring!$A$1:$G$6,5,0))+(VLOOKUP(Z377,PointsScoring!$A$1:$G$6,6,0)))))</f>
        <v/>
      </c>
    </row>
    <row r="378" spans="1:38" ht="27" customHeight="1" x14ac:dyDescent="0.25">
      <c r="A378" s="14">
        <f t="shared" si="309"/>
        <v>32</v>
      </c>
      <c r="B378" s="29" t="str">
        <f t="shared" si="288"/>
        <v>Fixture 3</v>
      </c>
      <c r="C378" s="29">
        <v>11</v>
      </c>
      <c r="D378" s="29">
        <v>10</v>
      </c>
      <c r="E378" s="29" t="str">
        <f>IFERROR(VLOOKUP(C378,Teams!$A$2:$B$21,2,0),"")</f>
        <v>Manchester United</v>
      </c>
      <c r="F378" s="29" t="str">
        <f>IFERROR(VLOOKUP(D378,Teams!$A$2:$B$21,2,0),"")</f>
        <v>Manchester City</v>
      </c>
      <c r="G378" s="29" t="str">
        <f t="shared" si="315"/>
        <v>Manchester United v Manchester City</v>
      </c>
      <c r="H378" s="29"/>
      <c r="I378" s="29"/>
      <c r="J378" s="29"/>
      <c r="K378" s="29"/>
      <c r="L378" s="29">
        <v>0</v>
      </c>
      <c r="M378" s="29" t="str">
        <f>IF(L378=0,"",IF(U378="","",(HLOOKUP(L378,PointsScoring!$A$10:$D$11,2,0))))</f>
        <v/>
      </c>
      <c r="N378" s="30">
        <f>PointsScoring!$C$2</f>
        <v>42034</v>
      </c>
      <c r="O378" s="30">
        <f t="shared" si="316"/>
        <v>42104</v>
      </c>
      <c r="P378" s="30">
        <v>42105</v>
      </c>
      <c r="Q378" s="31">
        <v>0</v>
      </c>
      <c r="R378" s="32">
        <f t="shared" si="317"/>
        <v>0.58333333333333337</v>
      </c>
      <c r="S378" s="32">
        <v>0.625</v>
      </c>
      <c r="T378" s="32">
        <f t="shared" si="318"/>
        <v>0.66666666666666663</v>
      </c>
      <c r="U378" s="30" t="str">
        <f t="shared" ca="1" si="310"/>
        <v/>
      </c>
      <c r="V378" s="33" t="str">
        <f t="shared" ca="1" si="311"/>
        <v/>
      </c>
      <c r="W378" s="32" t="str">
        <f t="shared" ca="1" si="312"/>
        <v/>
      </c>
      <c r="X378" s="32"/>
      <c r="Y378" s="30"/>
      <c r="Z378" s="33"/>
      <c r="AA378" s="32"/>
      <c r="AG378" s="29"/>
      <c r="AH378" s="29"/>
      <c r="AI378" s="29" t="str">
        <f>IF(AG378="","",IF(AG378&gt;AH378,PointsScoring!$A$11,IF(AG378=AH378,PointsScoring!$B$11,IF(AG378&lt;AH378,PointsScoring!$C$12:$D$12))))</f>
        <v/>
      </c>
      <c r="AJ378" s="29" t="str">
        <f t="shared" si="313"/>
        <v/>
      </c>
      <c r="AK378" s="29" t="str">
        <f t="shared" si="314"/>
        <v/>
      </c>
      <c r="AL378" s="29" t="str">
        <f>IF(OR(Z378="",AI378=""),"",IF(AK378="Right",VLOOKUP(Z378,PointsScoring!$A$2:$G$6,4,0),((VLOOKUP(Z378,PointsScoring!$A$1:$G$6,5,0))+(VLOOKUP(Z378,PointsScoring!$A$1:$G$6,6,0)))))</f>
        <v/>
      </c>
    </row>
    <row r="379" spans="1:38" ht="27" customHeight="1" x14ac:dyDescent="0.25">
      <c r="A379" s="14">
        <f t="shared" si="309"/>
        <v>32</v>
      </c>
      <c r="B379" s="29" t="str">
        <f t="shared" si="288"/>
        <v>Fixture 4</v>
      </c>
      <c r="C379" s="29">
        <v>13</v>
      </c>
      <c r="D379" s="29">
        <v>4</v>
      </c>
      <c r="E379" s="29" t="str">
        <f>IFERROR(VLOOKUP(C379,Teams!$A$2:$B$21,2,0),"")</f>
        <v>Queens Park Rangers</v>
      </c>
      <c r="F379" s="29" t="str">
        <f>IFERROR(VLOOKUP(D379,Teams!$A$2:$B$21,2,0),"")</f>
        <v>Chelsea</v>
      </c>
      <c r="G379" s="29" t="str">
        <f t="shared" si="315"/>
        <v>Queens Park Rangers v Chelsea</v>
      </c>
      <c r="H379" s="29"/>
      <c r="I379" s="29"/>
      <c r="J379" s="29"/>
      <c r="K379" s="29"/>
      <c r="L379" s="29">
        <v>0</v>
      </c>
      <c r="M379" s="29" t="str">
        <f>IF(L379=0,"",IF(U379="","",(HLOOKUP(L379,PointsScoring!$A$10:$D$11,2,0))))</f>
        <v/>
      </c>
      <c r="N379" s="30">
        <f>PointsScoring!$C$2</f>
        <v>42034</v>
      </c>
      <c r="O379" s="30">
        <f t="shared" si="316"/>
        <v>42104</v>
      </c>
      <c r="P379" s="30">
        <v>42105</v>
      </c>
      <c r="Q379" s="31">
        <v>0</v>
      </c>
      <c r="R379" s="32">
        <f t="shared" si="317"/>
        <v>0.58333333333333337</v>
      </c>
      <c r="S379" s="32">
        <v>0.625</v>
      </c>
      <c r="T379" s="32">
        <f t="shared" si="318"/>
        <v>0.66666666666666663</v>
      </c>
      <c r="U379" s="30" t="str">
        <f t="shared" ca="1" si="310"/>
        <v/>
      </c>
      <c r="V379" s="33" t="str">
        <f t="shared" ca="1" si="311"/>
        <v/>
      </c>
      <c r="W379" s="32" t="str">
        <f t="shared" ca="1" si="312"/>
        <v/>
      </c>
      <c r="X379" s="32"/>
      <c r="Y379" s="30"/>
      <c r="Z379" s="33"/>
      <c r="AA379" s="32"/>
      <c r="AG379" s="29"/>
      <c r="AH379" s="29"/>
      <c r="AI379" s="29" t="str">
        <f>IF(AG379="","",IF(AG379&gt;AH379,PointsScoring!$A$11,IF(AG379=AH379,PointsScoring!$B$11,IF(AG379&lt;AH379,PointsScoring!$C$12:$D$12))))</f>
        <v/>
      </c>
      <c r="AJ379" s="29" t="str">
        <f t="shared" si="313"/>
        <v/>
      </c>
      <c r="AK379" s="29" t="str">
        <f t="shared" si="314"/>
        <v/>
      </c>
      <c r="AL379" s="29" t="str">
        <f>IF(OR(Z379="",AI379=""),"",IF(AK379="Right",VLOOKUP(Z379,PointsScoring!$A$2:$G$6,4,0),((VLOOKUP(Z379,PointsScoring!$A$1:$G$6,5,0))+(VLOOKUP(Z379,PointsScoring!$A$1:$G$6,6,0)))))</f>
        <v/>
      </c>
    </row>
    <row r="380" spans="1:38" ht="27" customHeight="1" x14ac:dyDescent="0.25">
      <c r="A380" s="14">
        <f t="shared" si="309"/>
        <v>32</v>
      </c>
      <c r="B380" s="29" t="str">
        <f t="shared" si="288"/>
        <v>Fixture 5</v>
      </c>
      <c r="C380" s="29">
        <v>14</v>
      </c>
      <c r="D380" s="29">
        <v>7</v>
      </c>
      <c r="E380" s="29" t="str">
        <f>IFERROR(VLOOKUP(C380,Teams!$A$2:$B$21,2,0),"")</f>
        <v>Southampton</v>
      </c>
      <c r="F380" s="29" t="str">
        <f>IFERROR(VLOOKUP(D380,Teams!$A$2:$B$21,2,0),"")</f>
        <v>Hull City</v>
      </c>
      <c r="G380" s="29" t="str">
        <f t="shared" si="315"/>
        <v>Southampton v Hull City</v>
      </c>
      <c r="H380" s="29"/>
      <c r="I380" s="29"/>
      <c r="J380" s="29"/>
      <c r="K380" s="29"/>
      <c r="L380" s="29">
        <v>0</v>
      </c>
      <c r="M380" s="29" t="str">
        <f>IF(L380=0,"",IF(U380="","",(HLOOKUP(L380,PointsScoring!$A$10:$D$11,2,0))))</f>
        <v/>
      </c>
      <c r="N380" s="30">
        <f>PointsScoring!$C$2</f>
        <v>42034</v>
      </c>
      <c r="O380" s="30">
        <f t="shared" si="316"/>
        <v>42104</v>
      </c>
      <c r="P380" s="30">
        <v>42105</v>
      </c>
      <c r="Q380" s="31">
        <v>0</v>
      </c>
      <c r="R380" s="32">
        <f t="shared" si="317"/>
        <v>0.58333333333333337</v>
      </c>
      <c r="S380" s="32">
        <v>0.625</v>
      </c>
      <c r="T380" s="32">
        <f t="shared" si="318"/>
        <v>0.66666666666666663</v>
      </c>
      <c r="U380" s="30" t="str">
        <f t="shared" ca="1" si="310"/>
        <v/>
      </c>
      <c r="V380" s="33" t="str">
        <f t="shared" ca="1" si="311"/>
        <v/>
      </c>
      <c r="W380" s="32" t="str">
        <f t="shared" ca="1" si="312"/>
        <v/>
      </c>
      <c r="X380" s="32"/>
      <c r="Y380" s="30"/>
      <c r="Z380" s="33"/>
      <c r="AA380" s="32"/>
      <c r="AG380" s="29"/>
      <c r="AH380" s="29"/>
      <c r="AI380" s="29" t="str">
        <f>IF(AG380="","",IF(AG380&gt;AH380,PointsScoring!$A$11,IF(AG380=AH380,PointsScoring!$B$11,IF(AG380&lt;AH380,PointsScoring!$C$12:$D$12))))</f>
        <v/>
      </c>
      <c r="AJ380" s="29" t="str">
        <f t="shared" si="313"/>
        <v/>
      </c>
      <c r="AK380" s="29" t="str">
        <f t="shared" si="314"/>
        <v/>
      </c>
      <c r="AL380" s="29" t="str">
        <f>IF(OR(Z380="",AI380=""),"",IF(AK380="Right",VLOOKUP(Z380,PointsScoring!$A$2:$G$6,4,0),((VLOOKUP(Z380,PointsScoring!$A$1:$G$6,5,0))+(VLOOKUP(Z380,PointsScoring!$A$1:$G$6,6,0)))))</f>
        <v/>
      </c>
    </row>
    <row r="381" spans="1:38" ht="27" customHeight="1" x14ac:dyDescent="0.25">
      <c r="A381" s="14">
        <f t="shared" si="309"/>
        <v>32</v>
      </c>
      <c r="B381" s="29" t="str">
        <f t="shared" si="288"/>
        <v>Fixture 6</v>
      </c>
      <c r="C381" s="29">
        <v>16</v>
      </c>
      <c r="D381" s="29">
        <v>5</v>
      </c>
      <c r="E381" s="29" t="str">
        <f>IFERROR(VLOOKUP(C381,Teams!$A$2:$B$21,2,0),"")</f>
        <v>Sunderland</v>
      </c>
      <c r="F381" s="29" t="str">
        <f>IFERROR(VLOOKUP(D381,Teams!$A$2:$B$21,2,0),"")</f>
        <v>Crystal Palace</v>
      </c>
      <c r="G381" s="29" t="str">
        <f t="shared" si="315"/>
        <v>Sunderland v Crystal Palace</v>
      </c>
      <c r="H381" s="29"/>
      <c r="I381" s="29"/>
      <c r="J381" s="29"/>
      <c r="K381" s="29"/>
      <c r="L381" s="29">
        <v>0</v>
      </c>
      <c r="M381" s="29" t="str">
        <f>IF(L381=0,"",IF(U381="","",(HLOOKUP(L381,PointsScoring!$A$10:$D$11,2,0))))</f>
        <v/>
      </c>
      <c r="N381" s="30">
        <f>PointsScoring!$C$2</f>
        <v>42034</v>
      </c>
      <c r="O381" s="30">
        <f t="shared" si="316"/>
        <v>42104</v>
      </c>
      <c r="P381" s="30">
        <v>42105</v>
      </c>
      <c r="Q381" s="31">
        <v>0</v>
      </c>
      <c r="R381" s="32">
        <f t="shared" si="317"/>
        <v>0.58333333333333337</v>
      </c>
      <c r="S381" s="32">
        <v>0.625</v>
      </c>
      <c r="T381" s="32">
        <f t="shared" si="318"/>
        <v>0.66666666666666663</v>
      </c>
      <c r="U381" s="30" t="str">
        <f t="shared" ca="1" si="310"/>
        <v/>
      </c>
      <c r="V381" s="33" t="str">
        <f t="shared" ca="1" si="311"/>
        <v/>
      </c>
      <c r="W381" s="32" t="str">
        <f t="shared" ca="1" si="312"/>
        <v/>
      </c>
      <c r="X381" s="32"/>
      <c r="Y381" s="30"/>
      <c r="Z381" s="33"/>
      <c r="AA381" s="32"/>
      <c r="AG381" s="29"/>
      <c r="AH381" s="29"/>
      <c r="AI381" s="29" t="str">
        <f>IF(AG381="","",IF(AG381&gt;AH381,PointsScoring!$A$11,IF(AG381=AH381,PointsScoring!$B$11,IF(AG381&lt;AH381,PointsScoring!$C$12:$D$12))))</f>
        <v/>
      </c>
      <c r="AJ381" s="29" t="str">
        <f t="shared" si="313"/>
        <v/>
      </c>
      <c r="AK381" s="29" t="str">
        <f t="shared" si="314"/>
        <v/>
      </c>
      <c r="AL381" s="29" t="str">
        <f>IF(OR(Z381="",AI381=""),"",IF(AK381="Right",VLOOKUP(Z381,PointsScoring!$A$2:$G$6,4,0),((VLOOKUP(Z381,PointsScoring!$A$1:$G$6,5,0))+(VLOOKUP(Z381,PointsScoring!$A$1:$G$6,6,0)))))</f>
        <v/>
      </c>
    </row>
    <row r="382" spans="1:38" ht="27" customHeight="1" x14ac:dyDescent="0.25">
      <c r="A382" s="14">
        <f t="shared" si="309"/>
        <v>32</v>
      </c>
      <c r="B382" s="29" t="str">
        <f t="shared" si="288"/>
        <v>Fixture 7</v>
      </c>
      <c r="C382" s="29">
        <v>17</v>
      </c>
      <c r="D382" s="29">
        <v>6</v>
      </c>
      <c r="E382" s="29" t="str">
        <f>IFERROR(VLOOKUP(C382,Teams!$A$2:$B$21,2,0),"")</f>
        <v>Swansea City</v>
      </c>
      <c r="F382" s="29" t="str">
        <f>IFERROR(VLOOKUP(D382,Teams!$A$2:$B$21,2,0),"")</f>
        <v>Everton</v>
      </c>
      <c r="G382" s="29" t="str">
        <f t="shared" si="315"/>
        <v>Swansea City v Everton</v>
      </c>
      <c r="H382" s="29"/>
      <c r="I382" s="29"/>
      <c r="J382" s="29"/>
      <c r="K382" s="29"/>
      <c r="L382" s="29">
        <v>0</v>
      </c>
      <c r="M382" s="29" t="str">
        <f>IF(L382=0,"",IF(U382="","",(HLOOKUP(L382,PointsScoring!$A$10:$D$11,2,0))))</f>
        <v/>
      </c>
      <c r="N382" s="30">
        <f>PointsScoring!$C$2</f>
        <v>42034</v>
      </c>
      <c r="O382" s="30">
        <f t="shared" si="316"/>
        <v>42104</v>
      </c>
      <c r="P382" s="30">
        <v>42105</v>
      </c>
      <c r="Q382" s="31">
        <v>0</v>
      </c>
      <c r="R382" s="32">
        <f t="shared" si="317"/>
        <v>0.58333333333333337</v>
      </c>
      <c r="S382" s="32">
        <v>0.625</v>
      </c>
      <c r="T382" s="32">
        <f t="shared" si="318"/>
        <v>0.66666666666666663</v>
      </c>
      <c r="U382" s="30" t="str">
        <f t="shared" ca="1" si="310"/>
        <v/>
      </c>
      <c r="V382" s="33" t="str">
        <f t="shared" ca="1" si="311"/>
        <v/>
      </c>
      <c r="W382" s="32" t="str">
        <f t="shared" ca="1" si="312"/>
        <v/>
      </c>
      <c r="X382" s="32"/>
      <c r="Y382" s="30"/>
      <c r="Z382" s="33"/>
      <c r="AA382" s="32"/>
      <c r="AG382" s="29"/>
      <c r="AH382" s="29"/>
      <c r="AI382" s="29" t="str">
        <f>IF(AG382="","",IF(AG382&gt;AH382,PointsScoring!$A$11,IF(AG382=AH382,PointsScoring!$B$11,IF(AG382&lt;AH382,PointsScoring!$C$12:$D$12))))</f>
        <v/>
      </c>
      <c r="AJ382" s="29" t="str">
        <f t="shared" si="313"/>
        <v/>
      </c>
      <c r="AK382" s="29" t="str">
        <f t="shared" si="314"/>
        <v/>
      </c>
      <c r="AL382" s="29" t="str">
        <f>IF(OR(Z382="",AI382=""),"",IF(AK382="Right",VLOOKUP(Z382,PointsScoring!$A$2:$G$6,4,0),((VLOOKUP(Z382,PointsScoring!$A$1:$G$6,5,0))+(VLOOKUP(Z382,PointsScoring!$A$1:$G$6,6,0)))))</f>
        <v/>
      </c>
    </row>
    <row r="383" spans="1:38" ht="27" customHeight="1" x14ac:dyDescent="0.25">
      <c r="A383" s="14">
        <f t="shared" si="309"/>
        <v>32</v>
      </c>
      <c r="B383" s="29" t="str">
        <f t="shared" si="288"/>
        <v>Fixture 8</v>
      </c>
      <c r="C383" s="29">
        <v>18</v>
      </c>
      <c r="D383" s="29">
        <v>2</v>
      </c>
      <c r="E383" s="29" t="str">
        <f>IFERROR(VLOOKUP(C383,Teams!$A$2:$B$21,2,0),"")</f>
        <v>Tottenham Hotspur</v>
      </c>
      <c r="F383" s="29" t="str">
        <f>IFERROR(VLOOKUP(D383,Teams!$A$2:$B$21,2,0),"")</f>
        <v>Aston Villa</v>
      </c>
      <c r="G383" s="29" t="str">
        <f t="shared" si="315"/>
        <v>Tottenham Hotspur v Aston Villa</v>
      </c>
      <c r="H383" s="29"/>
      <c r="I383" s="29"/>
      <c r="J383" s="29"/>
      <c r="K383" s="29"/>
      <c r="L383" s="29">
        <v>0</v>
      </c>
      <c r="M383" s="29" t="str">
        <f>IF(L383=0,"",IF(U383="","",(HLOOKUP(L383,PointsScoring!$A$10:$D$11,2,0))))</f>
        <v/>
      </c>
      <c r="N383" s="30">
        <f>PointsScoring!$C$2</f>
        <v>42034</v>
      </c>
      <c r="O383" s="30">
        <f t="shared" si="316"/>
        <v>42104</v>
      </c>
      <c r="P383" s="30">
        <v>42105</v>
      </c>
      <c r="Q383" s="31">
        <v>0</v>
      </c>
      <c r="R383" s="32">
        <f t="shared" si="317"/>
        <v>0.58333333333333337</v>
      </c>
      <c r="S383" s="32">
        <v>0.625</v>
      </c>
      <c r="T383" s="32">
        <f>S383+(60/1440)</f>
        <v>0.66666666666666663</v>
      </c>
      <c r="U383" s="30" t="str">
        <f t="shared" ca="1" si="310"/>
        <v/>
      </c>
      <c r="V383" s="33" t="str">
        <f t="shared" ca="1" si="311"/>
        <v/>
      </c>
      <c r="W383" s="32" t="str">
        <f t="shared" ca="1" si="312"/>
        <v/>
      </c>
      <c r="X383" s="32"/>
      <c r="Y383" s="30"/>
      <c r="Z383" s="33"/>
      <c r="AA383" s="32"/>
      <c r="AG383" s="29"/>
      <c r="AH383" s="29"/>
      <c r="AI383" s="29" t="str">
        <f>IF(AG383="","",IF(AG383&gt;AH383,PointsScoring!$A$11,IF(AG383=AH383,PointsScoring!$B$11,IF(AG383&lt;AH383,PointsScoring!$C$12:$D$12))))</f>
        <v/>
      </c>
      <c r="AJ383" s="29" t="str">
        <f t="shared" si="313"/>
        <v/>
      </c>
      <c r="AK383" s="29" t="str">
        <f t="shared" si="314"/>
        <v/>
      </c>
      <c r="AL383" s="29" t="str">
        <f>IF(OR(Z383="",AI383=""),"",IF(AK383="Right",VLOOKUP(Z383,PointsScoring!$A$2:$G$6,4,0),((VLOOKUP(Z383,PointsScoring!$A$1:$G$6,5,0))+(VLOOKUP(Z383,PointsScoring!$A$1:$G$6,6,0)))))</f>
        <v/>
      </c>
    </row>
    <row r="384" spans="1:38" ht="27" customHeight="1" x14ac:dyDescent="0.25">
      <c r="A384" s="14">
        <f t="shared" si="309"/>
        <v>32</v>
      </c>
      <c r="B384" s="29" t="str">
        <f t="shared" si="288"/>
        <v>Fixture 9</v>
      </c>
      <c r="C384" s="29">
        <v>19</v>
      </c>
      <c r="D384" s="29">
        <v>8</v>
      </c>
      <c r="E384" s="29" t="str">
        <f>IFERROR(VLOOKUP(C384,Teams!$A$2:$B$21,2,0),"")</f>
        <v>West Bromwich Albion</v>
      </c>
      <c r="F384" s="29" t="str">
        <f>IFERROR(VLOOKUP(D384,Teams!$A$2:$B$21,2,0),"")</f>
        <v>Leicester City</v>
      </c>
      <c r="G384" s="29" t="str">
        <f t="shared" si="315"/>
        <v>West Bromwich Albion v Leicester City</v>
      </c>
      <c r="H384" s="29"/>
      <c r="I384" s="29"/>
      <c r="J384" s="29"/>
      <c r="K384" s="29"/>
      <c r="L384" s="29">
        <v>0</v>
      </c>
      <c r="M384" s="29" t="str">
        <f>IF(L384=0,"",IF(U384="","",(HLOOKUP(L384,PointsScoring!$A$10:$D$11,2,0))))</f>
        <v/>
      </c>
      <c r="N384" s="30">
        <f>PointsScoring!$C$2</f>
        <v>42034</v>
      </c>
      <c r="O384" s="30">
        <f t="shared" si="316"/>
        <v>42104</v>
      </c>
      <c r="P384" s="30">
        <v>42105</v>
      </c>
      <c r="Q384" s="31">
        <v>0</v>
      </c>
      <c r="R384" s="32">
        <f t="shared" si="317"/>
        <v>0.58333333333333337</v>
      </c>
      <c r="S384" s="32">
        <v>0.625</v>
      </c>
      <c r="T384" s="32">
        <f t="shared" si="318"/>
        <v>0.66666666666666663</v>
      </c>
      <c r="U384" s="30" t="str">
        <f t="shared" ca="1" si="310"/>
        <v/>
      </c>
      <c r="V384" s="33" t="str">
        <f t="shared" ca="1" si="311"/>
        <v/>
      </c>
      <c r="W384" s="32" t="str">
        <f t="shared" ca="1" si="312"/>
        <v/>
      </c>
      <c r="X384" s="32"/>
      <c r="Y384" s="30"/>
      <c r="Z384" s="33"/>
      <c r="AA384" s="32"/>
      <c r="AG384" s="29"/>
      <c r="AH384" s="29"/>
      <c r="AI384" s="29" t="str">
        <f>IF(AG384="","",IF(AG384&gt;AH384,PointsScoring!$A$11,IF(AG384=AH384,PointsScoring!$B$11,IF(AG384&lt;AH384,PointsScoring!$C$12:$D$12))))</f>
        <v/>
      </c>
      <c r="AJ384" s="29" t="str">
        <f t="shared" si="313"/>
        <v/>
      </c>
      <c r="AK384" s="29" t="str">
        <f t="shared" si="314"/>
        <v/>
      </c>
      <c r="AL384" s="29" t="str">
        <f>IF(OR(Z384="",AI384=""),"",IF(AK384="Right",VLOOKUP(Z384,PointsScoring!$A$2:$G$6,4,0),((VLOOKUP(Z384,PointsScoring!$A$1:$G$6,5,0))+(VLOOKUP(Z384,PointsScoring!$A$1:$G$6,6,0)))))</f>
        <v/>
      </c>
    </row>
    <row r="385" spans="1:38" ht="27" customHeight="1" x14ac:dyDescent="0.25">
      <c r="A385" s="14">
        <f t="shared" si="309"/>
        <v>32</v>
      </c>
      <c r="B385" s="29" t="str">
        <f t="shared" si="288"/>
        <v>Fixture 10</v>
      </c>
      <c r="C385" s="29">
        <v>20</v>
      </c>
      <c r="D385" s="29">
        <v>15</v>
      </c>
      <c r="E385" s="29" t="str">
        <f>IFERROR(VLOOKUP(C385,Teams!$A$2:$B$21,2,0),"")</f>
        <v>West Ham United</v>
      </c>
      <c r="F385" s="29" t="str">
        <f>IFERROR(VLOOKUP(D385,Teams!$A$2:$B$21,2,0),"")</f>
        <v>Stoke City</v>
      </c>
      <c r="G385" s="29" t="str">
        <f t="shared" si="315"/>
        <v>West Ham United v Stoke City</v>
      </c>
      <c r="H385" s="29"/>
      <c r="I385" s="29"/>
      <c r="J385" s="29"/>
      <c r="K385" s="29"/>
      <c r="L385" s="29">
        <v>0</v>
      </c>
      <c r="M385" s="29" t="str">
        <f>IF(L385=0,"",IF(U385="","",(HLOOKUP(L385,PointsScoring!$A$10:$D$11,2,0))))</f>
        <v/>
      </c>
      <c r="N385" s="30">
        <f>PointsScoring!$C$2</f>
        <v>42034</v>
      </c>
      <c r="O385" s="30">
        <f t="shared" si="316"/>
        <v>42104</v>
      </c>
      <c r="P385" s="30">
        <v>42105</v>
      </c>
      <c r="Q385" s="31">
        <v>0</v>
      </c>
      <c r="R385" s="32">
        <f t="shared" si="317"/>
        <v>0.58333333333333337</v>
      </c>
      <c r="S385" s="32">
        <v>0.625</v>
      </c>
      <c r="T385" s="32">
        <f t="shared" si="318"/>
        <v>0.66666666666666663</v>
      </c>
      <c r="U385" s="30" t="str">
        <f t="shared" ca="1" si="310"/>
        <v/>
      </c>
      <c r="V385" s="33" t="str">
        <f t="shared" ca="1" si="311"/>
        <v/>
      </c>
      <c r="W385" s="32" t="str">
        <f t="shared" ca="1" si="312"/>
        <v/>
      </c>
      <c r="X385" s="32"/>
      <c r="Y385" s="30"/>
      <c r="Z385" s="33"/>
      <c r="AA385" s="32"/>
      <c r="AG385" s="29"/>
      <c r="AH385" s="29"/>
      <c r="AI385" s="29" t="str">
        <f>IF(AG385="","",IF(AG385&gt;AH385,PointsScoring!$A$11,IF(AG385=AH385,PointsScoring!$B$11,IF(AG385&lt;AH385,PointsScoring!$C$12:$D$12))))</f>
        <v/>
      </c>
      <c r="AJ385" s="29" t="str">
        <f t="shared" si="313"/>
        <v/>
      </c>
      <c r="AK385" s="29" t="str">
        <f t="shared" si="314"/>
        <v/>
      </c>
      <c r="AL385" s="29" t="str">
        <f>IF(OR(Z385="",AI385=""),"",IF(AK385="Right",VLOOKUP(Z385,PointsScoring!$A$2:$G$6,4,0),((VLOOKUP(Z385,PointsScoring!$A$1:$G$6,5,0))+(VLOOKUP(Z385,PointsScoring!$A$1:$G$6,6,0)))))</f>
        <v/>
      </c>
    </row>
    <row r="386" spans="1:38" x14ac:dyDescent="0.25">
      <c r="B386" t="str">
        <f t="shared" si="288"/>
        <v/>
      </c>
      <c r="AL386" s="19">
        <f>SUM(AL376:AL385)</f>
        <v>0</v>
      </c>
    </row>
    <row r="387" spans="1:38" x14ac:dyDescent="0.25"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4"/>
      <c r="R387" s="26"/>
      <c r="S387" s="23"/>
      <c r="T387" s="26"/>
      <c r="U387" s="25"/>
      <c r="V387" s="27"/>
      <c r="W387" s="26"/>
      <c r="X387" s="26"/>
      <c r="Y387" s="25"/>
      <c r="Z387" s="27"/>
      <c r="AA387" s="26"/>
      <c r="AB387" s="28"/>
      <c r="AG387" s="23"/>
      <c r="AH387" s="23"/>
      <c r="AI387" s="23"/>
      <c r="AJ387" s="23"/>
      <c r="AK387" s="23"/>
      <c r="AL387" s="23"/>
    </row>
    <row r="388" spans="1:38" ht="27" customHeight="1" x14ac:dyDescent="0.25">
      <c r="A388" s="14">
        <f t="shared" ref="A388:A397" si="319">A376+1</f>
        <v>33</v>
      </c>
      <c r="B388" s="40" t="str">
        <f t="shared" si="288"/>
        <v>Fixture 1</v>
      </c>
      <c r="C388" s="40">
        <v>1</v>
      </c>
      <c r="D388" s="40">
        <v>16</v>
      </c>
      <c r="E388" s="40" t="str">
        <f>IFERROR(VLOOKUP(C388,Teams!$A$2:$B$21,2,0),"")</f>
        <v>Arsenal</v>
      </c>
      <c r="F388" s="40" t="str">
        <f>IFERROR(VLOOKUP(D388,Teams!$A$2:$B$21,2,0),"")</f>
        <v>Sunderland</v>
      </c>
      <c r="G388" s="40" t="str">
        <f>IF(C388="","",E388&amp;" v "&amp;F388)</f>
        <v>Arsenal v Sunderland</v>
      </c>
      <c r="H388" s="40"/>
      <c r="I388" s="40"/>
      <c r="J388" s="40"/>
      <c r="K388" s="40"/>
      <c r="L388" s="40">
        <v>0</v>
      </c>
      <c r="M388" s="40" t="str">
        <f>IF(L388=0,"",IF(U388="","",(HLOOKUP(L388,PointsScoring!$A$10:$D$11,2,0))))</f>
        <v/>
      </c>
      <c r="N388" s="41">
        <f>PointsScoring!$C$2</f>
        <v>42034</v>
      </c>
      <c r="O388" s="41">
        <f>P388-1</f>
        <v>42111</v>
      </c>
      <c r="P388" s="41">
        <v>42112</v>
      </c>
      <c r="Q388" s="42">
        <v>0</v>
      </c>
      <c r="R388" s="43">
        <f>S388-(60/1440)</f>
        <v>0.58333333333333337</v>
      </c>
      <c r="S388" s="43">
        <v>0.625</v>
      </c>
      <c r="T388" s="43">
        <f>S388+(60/1440)</f>
        <v>0.66666666666666663</v>
      </c>
      <c r="U388" s="41" t="str">
        <f t="shared" ref="U388:U397" ca="1" si="320">IF(L388&gt;0,IF(P388&lt;TODAY(),"Fixture Completed",IF(L388&gt;0,TODAY(),"")),"")</f>
        <v/>
      </c>
      <c r="V388" s="44" t="str">
        <f t="shared" ref="V388:V397" ca="1" si="321">IF(U388="","",IF(W388="Fixture Completed","Fixture Completed",(IF(U388&lt;=N388,$N$1,IF(AND(U388&gt;=(N388+1),U388&lt;=O388),$O$1,IF(AND(U388=P388,W388&lt;R388),$Q$1,IF(AND(U388=P388,W388&gt;Q388,W388&lt;S388,W388&gt;R388),$R$1,IF(AND(P388=U388,W388&lt;T388,W388&gt;S388),"During Fixture","Predicitions Locked"))))))))</f>
        <v/>
      </c>
      <c r="W388" s="43" t="str">
        <f t="shared" ref="W388:W397" ca="1" si="322">IF(L388=0,"",(IF(U388="Fixture Completed","Fixture Completed",IF(U388=O388,"",(IF((IF(OR(U388="",U388&lt;P388),"",IF(P388=TODAY(),(NOW()-TODAY()),""))&gt;T388),"",IF(OR(U388="",U388&lt;P388),"",IF(P388=TODAY(),(NOW()-TODAY()),""))))))))</f>
        <v/>
      </c>
      <c r="X388" s="43"/>
      <c r="Y388" s="41"/>
      <c r="Z388" s="44"/>
      <c r="AA388" s="43"/>
      <c r="AG388" s="40"/>
      <c r="AH388" s="40"/>
      <c r="AI388" s="40" t="str">
        <f>IF(AG388="","",IF(AG388&gt;AH388,PointsScoring!$A$11,IF(AG388=AH388,PointsScoring!$B$11,IF(AG388&lt;AH388,PointsScoring!$C$12:$D$12))))</f>
        <v/>
      </c>
      <c r="AJ388" s="40" t="str">
        <f t="shared" ref="AJ388:AJ397" si="323">IFERROR((IF(AI388="HW",E388,IF(AI388="D","DRAW",IF(AI388="AW",F388,"")))),"")</f>
        <v/>
      </c>
      <c r="AK388" s="40" t="str">
        <f t="shared" ref="AK388:AK397" si="324">IF(AI388="","",(IF(X388=AI388,"Right","Wrong")))</f>
        <v/>
      </c>
      <c r="AL388" s="40" t="str">
        <f>IF(OR(Z388="",AI388=""),"",IF(AK388="Right",VLOOKUP(Z388,PointsScoring!$A$2:$G$6,4,0),((VLOOKUP(Z388,PointsScoring!$A$1:$G$6,5,0))+(VLOOKUP(Z388,PointsScoring!$A$1:$G$6,6,0)))))</f>
        <v/>
      </c>
    </row>
    <row r="389" spans="1:38" ht="27" customHeight="1" x14ac:dyDescent="0.25">
      <c r="A389" s="14">
        <f t="shared" si="319"/>
        <v>33</v>
      </c>
      <c r="B389" s="40" t="str">
        <f t="shared" si="288"/>
        <v>Fixture 2</v>
      </c>
      <c r="C389" s="40">
        <v>2</v>
      </c>
      <c r="D389" s="40">
        <v>13</v>
      </c>
      <c r="E389" s="40" t="str">
        <f>IFERROR(VLOOKUP(C389,Teams!$A$2:$B$21,2,0),"")</f>
        <v>Aston Villa</v>
      </c>
      <c r="F389" s="40" t="str">
        <f>IFERROR(VLOOKUP(D389,Teams!$A$2:$B$21,2,0),"")</f>
        <v>Queens Park Rangers</v>
      </c>
      <c r="G389" s="40" t="str">
        <f t="shared" ref="G389:G397" si="325">IF(C389="","",E389&amp;" v "&amp;F389)</f>
        <v>Aston Villa v Queens Park Rangers</v>
      </c>
      <c r="H389" s="40"/>
      <c r="I389" s="40"/>
      <c r="J389" s="40"/>
      <c r="K389" s="40"/>
      <c r="L389" s="40">
        <v>0</v>
      </c>
      <c r="M389" s="40" t="str">
        <f>IF(L389=0,"",IF(U389="","",(HLOOKUP(L389,PointsScoring!$A$10:$D$11,2,0))))</f>
        <v/>
      </c>
      <c r="N389" s="41">
        <f>PointsScoring!$C$2</f>
        <v>42034</v>
      </c>
      <c r="O389" s="41">
        <f t="shared" ref="O389:O397" si="326">P389-1</f>
        <v>42111</v>
      </c>
      <c r="P389" s="41">
        <v>42112</v>
      </c>
      <c r="Q389" s="42">
        <v>0</v>
      </c>
      <c r="R389" s="43">
        <f t="shared" ref="R389:R397" si="327">S389-(60/1440)</f>
        <v>0.58333333333333337</v>
      </c>
      <c r="S389" s="43">
        <v>0.625</v>
      </c>
      <c r="T389" s="43">
        <f t="shared" ref="T389:T397" si="328">S389+(60/1440)</f>
        <v>0.66666666666666663</v>
      </c>
      <c r="U389" s="41" t="str">
        <f t="shared" ca="1" si="320"/>
        <v/>
      </c>
      <c r="V389" s="44" t="str">
        <f t="shared" ca="1" si="321"/>
        <v/>
      </c>
      <c r="W389" s="43" t="str">
        <f t="shared" ca="1" si="322"/>
        <v/>
      </c>
      <c r="X389" s="43"/>
      <c r="Y389" s="41"/>
      <c r="Z389" s="44"/>
      <c r="AA389" s="43"/>
      <c r="AG389" s="40"/>
      <c r="AH389" s="40"/>
      <c r="AI389" s="40" t="str">
        <f>IF(AG389="","",IF(AG389&gt;AH389,PointsScoring!$A$11,IF(AG389=AH389,PointsScoring!$B$11,IF(AG389&lt;AH389,PointsScoring!$C$12:$D$12))))</f>
        <v/>
      </c>
      <c r="AJ389" s="40" t="str">
        <f t="shared" si="323"/>
        <v/>
      </c>
      <c r="AK389" s="40" t="str">
        <f t="shared" si="324"/>
        <v/>
      </c>
      <c r="AL389" s="40" t="str">
        <f>IF(OR(Z389="",AI389=""),"",IF(AK389="Right",VLOOKUP(Z389,PointsScoring!$A$2:$G$6,4,0),((VLOOKUP(Z389,PointsScoring!$A$1:$G$6,5,0))+(VLOOKUP(Z389,PointsScoring!$A$1:$G$6,6,0)))))</f>
        <v/>
      </c>
    </row>
    <row r="390" spans="1:38" ht="27" customHeight="1" x14ac:dyDescent="0.25">
      <c r="A390" s="14">
        <f t="shared" si="319"/>
        <v>33</v>
      </c>
      <c r="B390" s="40" t="str">
        <f t="shared" si="288"/>
        <v>Fixture 3</v>
      </c>
      <c r="C390" s="40">
        <v>4</v>
      </c>
      <c r="D390" s="40">
        <v>11</v>
      </c>
      <c r="E390" s="40" t="str">
        <f>IFERROR(VLOOKUP(C390,Teams!$A$2:$B$21,2,0),"")</f>
        <v>Chelsea</v>
      </c>
      <c r="F390" s="40" t="str">
        <f>IFERROR(VLOOKUP(D390,Teams!$A$2:$B$21,2,0),"")</f>
        <v>Manchester United</v>
      </c>
      <c r="G390" s="40" t="str">
        <f t="shared" si="325"/>
        <v>Chelsea v Manchester United</v>
      </c>
      <c r="H390" s="40"/>
      <c r="I390" s="40"/>
      <c r="J390" s="40"/>
      <c r="K390" s="40"/>
      <c r="L390" s="40">
        <v>0</v>
      </c>
      <c r="M390" s="40" t="str">
        <f>IF(L390=0,"",IF(U390="","",(HLOOKUP(L390,PointsScoring!$A$10:$D$11,2,0))))</f>
        <v/>
      </c>
      <c r="N390" s="41">
        <f>PointsScoring!$C$2</f>
        <v>42034</v>
      </c>
      <c r="O390" s="41">
        <f t="shared" si="326"/>
        <v>42111</v>
      </c>
      <c r="P390" s="41">
        <v>42112</v>
      </c>
      <c r="Q390" s="42">
        <v>0</v>
      </c>
      <c r="R390" s="43">
        <f t="shared" si="327"/>
        <v>0.58333333333333337</v>
      </c>
      <c r="S390" s="43">
        <v>0.625</v>
      </c>
      <c r="T390" s="43">
        <f t="shared" si="328"/>
        <v>0.66666666666666663</v>
      </c>
      <c r="U390" s="41" t="str">
        <f t="shared" ca="1" si="320"/>
        <v/>
      </c>
      <c r="V390" s="44" t="str">
        <f t="shared" ca="1" si="321"/>
        <v/>
      </c>
      <c r="W390" s="43" t="str">
        <f t="shared" ca="1" si="322"/>
        <v/>
      </c>
      <c r="X390" s="43"/>
      <c r="Y390" s="41"/>
      <c r="Z390" s="44"/>
      <c r="AA390" s="43"/>
      <c r="AG390" s="40"/>
      <c r="AH390" s="40"/>
      <c r="AI390" s="40" t="str">
        <f>IF(AG390="","",IF(AG390&gt;AH390,PointsScoring!$A$11,IF(AG390=AH390,PointsScoring!$B$11,IF(AG390&lt;AH390,PointsScoring!$C$12:$D$12))))</f>
        <v/>
      </c>
      <c r="AJ390" s="40" t="str">
        <f t="shared" si="323"/>
        <v/>
      </c>
      <c r="AK390" s="40" t="str">
        <f t="shared" si="324"/>
        <v/>
      </c>
      <c r="AL390" s="40" t="str">
        <f>IF(OR(Z390="",AI390=""),"",IF(AK390="Right",VLOOKUP(Z390,PointsScoring!$A$2:$G$6,4,0),((VLOOKUP(Z390,PointsScoring!$A$1:$G$6,5,0))+(VLOOKUP(Z390,PointsScoring!$A$1:$G$6,6,0)))))</f>
        <v/>
      </c>
    </row>
    <row r="391" spans="1:38" ht="27" customHeight="1" x14ac:dyDescent="0.25">
      <c r="A391" s="14">
        <f t="shared" si="319"/>
        <v>33</v>
      </c>
      <c r="B391" s="40" t="str">
        <f t="shared" si="288"/>
        <v>Fixture 4</v>
      </c>
      <c r="C391" s="40">
        <v>5</v>
      </c>
      <c r="D391" s="40">
        <v>19</v>
      </c>
      <c r="E391" s="40" t="str">
        <f>IFERROR(VLOOKUP(C391,Teams!$A$2:$B$21,2,0),"")</f>
        <v>Crystal Palace</v>
      </c>
      <c r="F391" s="40" t="str">
        <f>IFERROR(VLOOKUP(D391,Teams!$A$2:$B$21,2,0),"")</f>
        <v>West Bromwich Albion</v>
      </c>
      <c r="G391" s="40" t="str">
        <f t="shared" si="325"/>
        <v>Crystal Palace v West Bromwich Albion</v>
      </c>
      <c r="H391" s="40"/>
      <c r="I391" s="40"/>
      <c r="J391" s="40"/>
      <c r="K391" s="40"/>
      <c r="L391" s="40">
        <v>0</v>
      </c>
      <c r="M391" s="40" t="str">
        <f>IF(L391=0,"",IF(U391="","",(HLOOKUP(L391,PointsScoring!$A$10:$D$11,2,0))))</f>
        <v/>
      </c>
      <c r="N391" s="41">
        <f>PointsScoring!$C$2</f>
        <v>42034</v>
      </c>
      <c r="O391" s="41">
        <f t="shared" si="326"/>
        <v>42111</v>
      </c>
      <c r="P391" s="41">
        <v>42112</v>
      </c>
      <c r="Q391" s="42">
        <v>0</v>
      </c>
      <c r="R391" s="43">
        <f t="shared" si="327"/>
        <v>0.58333333333333337</v>
      </c>
      <c r="S391" s="43">
        <v>0.625</v>
      </c>
      <c r="T391" s="43">
        <f t="shared" si="328"/>
        <v>0.66666666666666663</v>
      </c>
      <c r="U391" s="41" t="str">
        <f t="shared" ca="1" si="320"/>
        <v/>
      </c>
      <c r="V391" s="44" t="str">
        <f t="shared" ca="1" si="321"/>
        <v/>
      </c>
      <c r="W391" s="43" t="str">
        <f t="shared" ca="1" si="322"/>
        <v/>
      </c>
      <c r="X391" s="43"/>
      <c r="Y391" s="41"/>
      <c r="Z391" s="44"/>
      <c r="AA391" s="43"/>
      <c r="AG391" s="40"/>
      <c r="AH391" s="40"/>
      <c r="AI391" s="40" t="str">
        <f>IF(AG391="","",IF(AG391&gt;AH391,PointsScoring!$A$11,IF(AG391=AH391,PointsScoring!$B$11,IF(AG391&lt;AH391,PointsScoring!$C$12:$D$12))))</f>
        <v/>
      </c>
      <c r="AJ391" s="40" t="str">
        <f t="shared" si="323"/>
        <v/>
      </c>
      <c r="AK391" s="40" t="str">
        <f t="shared" si="324"/>
        <v/>
      </c>
      <c r="AL391" s="40" t="str">
        <f>IF(OR(Z391="",AI391=""),"",IF(AK391="Right",VLOOKUP(Z391,PointsScoring!$A$2:$G$6,4,0),((VLOOKUP(Z391,PointsScoring!$A$1:$G$6,5,0))+(VLOOKUP(Z391,PointsScoring!$A$1:$G$6,6,0)))))</f>
        <v/>
      </c>
    </row>
    <row r="392" spans="1:38" ht="27" customHeight="1" x14ac:dyDescent="0.25">
      <c r="A392" s="14">
        <f t="shared" si="319"/>
        <v>33</v>
      </c>
      <c r="B392" s="40" t="str">
        <f t="shared" si="288"/>
        <v>Fixture 5</v>
      </c>
      <c r="C392" s="40">
        <v>6</v>
      </c>
      <c r="D392" s="40">
        <v>3</v>
      </c>
      <c r="E392" s="40" t="str">
        <f>IFERROR(VLOOKUP(C392,Teams!$A$2:$B$21,2,0),"")</f>
        <v>Everton</v>
      </c>
      <c r="F392" s="40" t="str">
        <f>IFERROR(VLOOKUP(D392,Teams!$A$2:$B$21,2,0),"")</f>
        <v>Burnley</v>
      </c>
      <c r="G392" s="40" t="str">
        <f t="shared" si="325"/>
        <v>Everton v Burnley</v>
      </c>
      <c r="H392" s="40"/>
      <c r="I392" s="40"/>
      <c r="J392" s="40"/>
      <c r="K392" s="40"/>
      <c r="L392" s="40">
        <v>0</v>
      </c>
      <c r="M392" s="40" t="str">
        <f>IF(L392=0,"",IF(U392="","",(HLOOKUP(L392,PointsScoring!$A$10:$D$11,2,0))))</f>
        <v/>
      </c>
      <c r="N392" s="41">
        <f>PointsScoring!$C$2</f>
        <v>42034</v>
      </c>
      <c r="O392" s="41">
        <f t="shared" si="326"/>
        <v>42111</v>
      </c>
      <c r="P392" s="41">
        <v>42112</v>
      </c>
      <c r="Q392" s="42">
        <v>0</v>
      </c>
      <c r="R392" s="43">
        <f t="shared" si="327"/>
        <v>0.58333333333333337</v>
      </c>
      <c r="S392" s="43">
        <v>0.625</v>
      </c>
      <c r="T392" s="43">
        <f t="shared" si="328"/>
        <v>0.66666666666666663</v>
      </c>
      <c r="U392" s="41" t="str">
        <f t="shared" ca="1" si="320"/>
        <v/>
      </c>
      <c r="V392" s="44" t="str">
        <f t="shared" ca="1" si="321"/>
        <v/>
      </c>
      <c r="W392" s="43" t="str">
        <f t="shared" ca="1" si="322"/>
        <v/>
      </c>
      <c r="X392" s="43"/>
      <c r="Y392" s="41"/>
      <c r="Z392" s="44"/>
      <c r="AA392" s="43"/>
      <c r="AG392" s="40"/>
      <c r="AH392" s="40"/>
      <c r="AI392" s="40" t="str">
        <f>IF(AG392="","",IF(AG392&gt;AH392,PointsScoring!$A$11,IF(AG392=AH392,PointsScoring!$B$11,IF(AG392&lt;AH392,PointsScoring!$C$12:$D$12))))</f>
        <v/>
      </c>
      <c r="AJ392" s="40" t="str">
        <f t="shared" si="323"/>
        <v/>
      </c>
      <c r="AK392" s="40" t="str">
        <f t="shared" si="324"/>
        <v/>
      </c>
      <c r="AL392" s="40" t="str">
        <f>IF(OR(Z392="",AI392=""),"",IF(AK392="Right",VLOOKUP(Z392,PointsScoring!$A$2:$G$6,4,0),((VLOOKUP(Z392,PointsScoring!$A$1:$G$6,5,0))+(VLOOKUP(Z392,PointsScoring!$A$1:$G$6,6,0)))))</f>
        <v/>
      </c>
    </row>
    <row r="393" spans="1:38" ht="27" customHeight="1" x14ac:dyDescent="0.25">
      <c r="A393" s="14">
        <f t="shared" si="319"/>
        <v>33</v>
      </c>
      <c r="B393" s="40" t="str">
        <f t="shared" si="288"/>
        <v>Fixture 6</v>
      </c>
      <c r="C393" s="40">
        <v>7</v>
      </c>
      <c r="D393" s="40">
        <v>9</v>
      </c>
      <c r="E393" s="40" t="str">
        <f>IFERROR(VLOOKUP(C393,Teams!$A$2:$B$21,2,0),"")</f>
        <v>Hull City</v>
      </c>
      <c r="F393" s="40" t="str">
        <f>IFERROR(VLOOKUP(D393,Teams!$A$2:$B$21,2,0),"")</f>
        <v>Liverpool</v>
      </c>
      <c r="G393" s="40" t="str">
        <f t="shared" si="325"/>
        <v>Hull City v Liverpool</v>
      </c>
      <c r="H393" s="40"/>
      <c r="I393" s="40"/>
      <c r="J393" s="40"/>
      <c r="K393" s="40"/>
      <c r="L393" s="40">
        <v>0</v>
      </c>
      <c r="M393" s="40" t="str">
        <f>IF(L393=0,"",IF(U393="","",(HLOOKUP(L393,PointsScoring!$A$10:$D$11,2,0))))</f>
        <v/>
      </c>
      <c r="N393" s="41">
        <f>PointsScoring!$C$2</f>
        <v>42034</v>
      </c>
      <c r="O393" s="41">
        <f t="shared" si="326"/>
        <v>42111</v>
      </c>
      <c r="P393" s="41">
        <v>42112</v>
      </c>
      <c r="Q393" s="42">
        <v>0</v>
      </c>
      <c r="R393" s="43">
        <f t="shared" si="327"/>
        <v>0.58333333333333337</v>
      </c>
      <c r="S393" s="43">
        <v>0.625</v>
      </c>
      <c r="T393" s="43">
        <f t="shared" si="328"/>
        <v>0.66666666666666663</v>
      </c>
      <c r="U393" s="41" t="str">
        <f t="shared" ca="1" si="320"/>
        <v/>
      </c>
      <c r="V393" s="44" t="str">
        <f t="shared" ca="1" si="321"/>
        <v/>
      </c>
      <c r="W393" s="43" t="str">
        <f t="shared" ca="1" si="322"/>
        <v/>
      </c>
      <c r="X393" s="43"/>
      <c r="Y393" s="41"/>
      <c r="Z393" s="44"/>
      <c r="AA393" s="43"/>
      <c r="AG393" s="40"/>
      <c r="AH393" s="40"/>
      <c r="AI393" s="40" t="str">
        <f>IF(AG393="","",IF(AG393&gt;AH393,PointsScoring!$A$11,IF(AG393=AH393,PointsScoring!$B$11,IF(AG393&lt;AH393,PointsScoring!$C$12:$D$12))))</f>
        <v/>
      </c>
      <c r="AJ393" s="40" t="str">
        <f t="shared" si="323"/>
        <v/>
      </c>
      <c r="AK393" s="40" t="str">
        <f t="shared" si="324"/>
        <v/>
      </c>
      <c r="AL393" s="40" t="str">
        <f>IF(OR(Z393="",AI393=""),"",IF(AK393="Right",VLOOKUP(Z393,PointsScoring!$A$2:$G$6,4,0),((VLOOKUP(Z393,PointsScoring!$A$1:$G$6,5,0))+(VLOOKUP(Z393,PointsScoring!$A$1:$G$6,6,0)))))</f>
        <v/>
      </c>
    </row>
    <row r="394" spans="1:38" ht="27" customHeight="1" x14ac:dyDescent="0.25">
      <c r="A394" s="14">
        <f t="shared" si="319"/>
        <v>33</v>
      </c>
      <c r="B394" s="40" t="str">
        <f t="shared" si="288"/>
        <v>Fixture 7</v>
      </c>
      <c r="C394" s="40">
        <v>8</v>
      </c>
      <c r="D394" s="40">
        <v>17</v>
      </c>
      <c r="E394" s="40" t="str">
        <f>IFERROR(VLOOKUP(C394,Teams!$A$2:$B$21,2,0),"")</f>
        <v>Leicester City</v>
      </c>
      <c r="F394" s="40" t="str">
        <f>IFERROR(VLOOKUP(D394,Teams!$A$2:$B$21,2,0),"")</f>
        <v>Swansea City</v>
      </c>
      <c r="G394" s="40" t="str">
        <f t="shared" si="325"/>
        <v>Leicester City v Swansea City</v>
      </c>
      <c r="H394" s="40"/>
      <c r="I394" s="40"/>
      <c r="J394" s="40"/>
      <c r="K394" s="40"/>
      <c r="L394" s="40">
        <v>0</v>
      </c>
      <c r="M394" s="40" t="str">
        <f>IF(L394=0,"",IF(U394="","",(HLOOKUP(L394,PointsScoring!$A$10:$D$11,2,0))))</f>
        <v/>
      </c>
      <c r="N394" s="41">
        <f>PointsScoring!$C$2</f>
        <v>42034</v>
      </c>
      <c r="O394" s="41">
        <f t="shared" si="326"/>
        <v>42111</v>
      </c>
      <c r="P394" s="41">
        <v>42112</v>
      </c>
      <c r="Q394" s="42">
        <v>0</v>
      </c>
      <c r="R394" s="43">
        <f t="shared" si="327"/>
        <v>0.58333333333333337</v>
      </c>
      <c r="S394" s="43">
        <v>0.625</v>
      </c>
      <c r="T394" s="43">
        <f t="shared" si="328"/>
        <v>0.66666666666666663</v>
      </c>
      <c r="U394" s="41" t="str">
        <f t="shared" ca="1" si="320"/>
        <v/>
      </c>
      <c r="V394" s="44" t="str">
        <f t="shared" ca="1" si="321"/>
        <v/>
      </c>
      <c r="W394" s="43" t="str">
        <f t="shared" ca="1" si="322"/>
        <v/>
      </c>
      <c r="X394" s="43"/>
      <c r="Y394" s="41"/>
      <c r="Z394" s="44"/>
      <c r="AA394" s="43"/>
      <c r="AG394" s="40"/>
      <c r="AH394" s="40"/>
      <c r="AI394" s="40" t="str">
        <f>IF(AG394="","",IF(AG394&gt;AH394,PointsScoring!$A$11,IF(AG394=AH394,PointsScoring!$B$11,IF(AG394&lt;AH394,PointsScoring!$C$12:$D$12))))</f>
        <v/>
      </c>
      <c r="AJ394" s="40" t="str">
        <f t="shared" si="323"/>
        <v/>
      </c>
      <c r="AK394" s="40" t="str">
        <f t="shared" si="324"/>
        <v/>
      </c>
      <c r="AL394" s="40" t="str">
        <f>IF(OR(Z394="",AI394=""),"",IF(AK394="Right",VLOOKUP(Z394,PointsScoring!$A$2:$G$6,4,0),((VLOOKUP(Z394,PointsScoring!$A$1:$G$6,5,0))+(VLOOKUP(Z394,PointsScoring!$A$1:$G$6,6,0)))))</f>
        <v/>
      </c>
    </row>
    <row r="395" spans="1:38" ht="27" customHeight="1" x14ac:dyDescent="0.25">
      <c r="A395" s="14">
        <f t="shared" si="319"/>
        <v>33</v>
      </c>
      <c r="B395" s="40" t="str">
        <f t="shared" si="288"/>
        <v>Fixture 8</v>
      </c>
      <c r="C395" s="40">
        <v>10</v>
      </c>
      <c r="D395" s="40">
        <v>20</v>
      </c>
      <c r="E395" s="40" t="str">
        <f>IFERROR(VLOOKUP(C395,Teams!$A$2:$B$21,2,0),"")</f>
        <v>Manchester City</v>
      </c>
      <c r="F395" s="40" t="str">
        <f>IFERROR(VLOOKUP(D395,Teams!$A$2:$B$21,2,0),"")</f>
        <v>West Ham United</v>
      </c>
      <c r="G395" s="40" t="str">
        <f t="shared" si="325"/>
        <v>Manchester City v West Ham United</v>
      </c>
      <c r="H395" s="40"/>
      <c r="I395" s="40"/>
      <c r="J395" s="40"/>
      <c r="K395" s="40"/>
      <c r="L395" s="40">
        <v>0</v>
      </c>
      <c r="M395" s="40" t="str">
        <f>IF(L395=0,"",IF(U395="","",(HLOOKUP(L395,PointsScoring!$A$10:$D$11,2,0))))</f>
        <v/>
      </c>
      <c r="N395" s="41">
        <f>PointsScoring!$C$2</f>
        <v>42034</v>
      </c>
      <c r="O395" s="41">
        <f t="shared" si="326"/>
        <v>42111</v>
      </c>
      <c r="P395" s="41">
        <v>42112</v>
      </c>
      <c r="Q395" s="42">
        <v>0</v>
      </c>
      <c r="R395" s="43">
        <f t="shared" si="327"/>
        <v>0.58333333333333337</v>
      </c>
      <c r="S395" s="43">
        <v>0.625</v>
      </c>
      <c r="T395" s="43">
        <f>S395+(60/1440)</f>
        <v>0.66666666666666663</v>
      </c>
      <c r="U395" s="41" t="str">
        <f t="shared" ca="1" si="320"/>
        <v/>
      </c>
      <c r="V395" s="44" t="str">
        <f t="shared" ca="1" si="321"/>
        <v/>
      </c>
      <c r="W395" s="43" t="str">
        <f t="shared" ca="1" si="322"/>
        <v/>
      </c>
      <c r="X395" s="43"/>
      <c r="Y395" s="41"/>
      <c r="Z395" s="44"/>
      <c r="AA395" s="43"/>
      <c r="AG395" s="40"/>
      <c r="AH395" s="40"/>
      <c r="AI395" s="40" t="str">
        <f>IF(AG395="","",IF(AG395&gt;AH395,PointsScoring!$A$11,IF(AG395=AH395,PointsScoring!$B$11,IF(AG395&lt;AH395,PointsScoring!$C$12:$D$12))))</f>
        <v/>
      </c>
      <c r="AJ395" s="40" t="str">
        <f t="shared" si="323"/>
        <v/>
      </c>
      <c r="AK395" s="40" t="str">
        <f t="shared" si="324"/>
        <v/>
      </c>
      <c r="AL395" s="40" t="str">
        <f>IF(OR(Z395="",AI395=""),"",IF(AK395="Right",VLOOKUP(Z395,PointsScoring!$A$2:$G$6,4,0),((VLOOKUP(Z395,PointsScoring!$A$1:$G$6,5,0))+(VLOOKUP(Z395,PointsScoring!$A$1:$G$6,6,0)))))</f>
        <v/>
      </c>
    </row>
    <row r="396" spans="1:38" ht="27" customHeight="1" x14ac:dyDescent="0.25">
      <c r="A396" s="14">
        <f t="shared" si="319"/>
        <v>33</v>
      </c>
      <c r="B396" s="40" t="str">
        <f t="shared" si="288"/>
        <v>Fixture 9</v>
      </c>
      <c r="C396" s="40">
        <v>12</v>
      </c>
      <c r="D396" s="40">
        <v>18</v>
      </c>
      <c r="E396" s="40" t="str">
        <f>IFERROR(VLOOKUP(C396,Teams!$A$2:$B$21,2,0),"")</f>
        <v>Newcastle United</v>
      </c>
      <c r="F396" s="40" t="str">
        <f>IFERROR(VLOOKUP(D396,Teams!$A$2:$B$21,2,0),"")</f>
        <v>Tottenham Hotspur</v>
      </c>
      <c r="G396" s="40" t="str">
        <f t="shared" si="325"/>
        <v>Newcastle United v Tottenham Hotspur</v>
      </c>
      <c r="H396" s="40"/>
      <c r="I396" s="40"/>
      <c r="J396" s="40"/>
      <c r="K396" s="40"/>
      <c r="L396" s="40">
        <v>0</v>
      </c>
      <c r="M396" s="40" t="str">
        <f>IF(L396=0,"",IF(U396="","",(HLOOKUP(L396,PointsScoring!$A$10:$D$11,2,0))))</f>
        <v/>
      </c>
      <c r="N396" s="41">
        <f>PointsScoring!$C$2</f>
        <v>42034</v>
      </c>
      <c r="O396" s="41">
        <f t="shared" si="326"/>
        <v>42111</v>
      </c>
      <c r="P396" s="41">
        <v>42112</v>
      </c>
      <c r="Q396" s="42">
        <v>0</v>
      </c>
      <c r="R396" s="43">
        <f t="shared" si="327"/>
        <v>0.58333333333333337</v>
      </c>
      <c r="S396" s="43">
        <v>0.625</v>
      </c>
      <c r="T396" s="43">
        <f t="shared" si="328"/>
        <v>0.66666666666666663</v>
      </c>
      <c r="U396" s="41" t="str">
        <f t="shared" ca="1" si="320"/>
        <v/>
      </c>
      <c r="V396" s="44" t="str">
        <f t="shared" ca="1" si="321"/>
        <v/>
      </c>
      <c r="W396" s="43" t="str">
        <f t="shared" ca="1" si="322"/>
        <v/>
      </c>
      <c r="X396" s="43"/>
      <c r="Y396" s="41"/>
      <c r="Z396" s="44"/>
      <c r="AA396" s="43"/>
      <c r="AG396" s="40"/>
      <c r="AH396" s="40"/>
      <c r="AI396" s="40" t="str">
        <f>IF(AG396="","",IF(AG396&gt;AH396,PointsScoring!$A$11,IF(AG396=AH396,PointsScoring!$B$11,IF(AG396&lt;AH396,PointsScoring!$C$12:$D$12))))</f>
        <v/>
      </c>
      <c r="AJ396" s="40" t="str">
        <f t="shared" si="323"/>
        <v/>
      </c>
      <c r="AK396" s="40" t="str">
        <f t="shared" si="324"/>
        <v/>
      </c>
      <c r="AL396" s="40" t="str">
        <f>IF(OR(Z396="",AI396=""),"",IF(AK396="Right",VLOOKUP(Z396,PointsScoring!$A$2:$G$6,4,0),((VLOOKUP(Z396,PointsScoring!$A$1:$G$6,5,0))+(VLOOKUP(Z396,PointsScoring!$A$1:$G$6,6,0)))))</f>
        <v/>
      </c>
    </row>
    <row r="397" spans="1:38" ht="27" customHeight="1" x14ac:dyDescent="0.25">
      <c r="A397" s="14">
        <f t="shared" si="319"/>
        <v>33</v>
      </c>
      <c r="B397" s="40" t="str">
        <f t="shared" si="288"/>
        <v>Fixture 10</v>
      </c>
      <c r="C397" s="40">
        <v>15</v>
      </c>
      <c r="D397" s="40">
        <v>14</v>
      </c>
      <c r="E397" s="40" t="str">
        <f>IFERROR(VLOOKUP(C397,Teams!$A$2:$B$21,2,0),"")</f>
        <v>Stoke City</v>
      </c>
      <c r="F397" s="40" t="str">
        <f>IFERROR(VLOOKUP(D397,Teams!$A$2:$B$21,2,0),"")</f>
        <v>Southampton</v>
      </c>
      <c r="G397" s="40" t="str">
        <f t="shared" si="325"/>
        <v>Stoke City v Southampton</v>
      </c>
      <c r="H397" s="40"/>
      <c r="I397" s="40"/>
      <c r="J397" s="40"/>
      <c r="K397" s="40"/>
      <c r="L397" s="40">
        <v>0</v>
      </c>
      <c r="M397" s="40" t="str">
        <f>IF(L397=0,"",IF(U397="","",(HLOOKUP(L397,PointsScoring!$A$10:$D$11,2,0))))</f>
        <v/>
      </c>
      <c r="N397" s="41">
        <f>PointsScoring!$C$2</f>
        <v>42034</v>
      </c>
      <c r="O397" s="41">
        <f t="shared" si="326"/>
        <v>42111</v>
      </c>
      <c r="P397" s="41">
        <v>42112</v>
      </c>
      <c r="Q397" s="42">
        <v>0</v>
      </c>
      <c r="R397" s="43">
        <f t="shared" si="327"/>
        <v>0.58333333333333337</v>
      </c>
      <c r="S397" s="43">
        <v>0.625</v>
      </c>
      <c r="T397" s="43">
        <f t="shared" si="328"/>
        <v>0.66666666666666663</v>
      </c>
      <c r="U397" s="41" t="str">
        <f t="shared" ca="1" si="320"/>
        <v/>
      </c>
      <c r="V397" s="44" t="str">
        <f t="shared" ca="1" si="321"/>
        <v/>
      </c>
      <c r="W397" s="43" t="str">
        <f t="shared" ca="1" si="322"/>
        <v/>
      </c>
      <c r="X397" s="43"/>
      <c r="Y397" s="41"/>
      <c r="Z397" s="44"/>
      <c r="AA397" s="43"/>
      <c r="AG397" s="40"/>
      <c r="AH397" s="40"/>
      <c r="AI397" s="40" t="str">
        <f>IF(AG397="","",IF(AG397&gt;AH397,PointsScoring!$A$11,IF(AG397=AH397,PointsScoring!$B$11,IF(AG397&lt;AH397,PointsScoring!$C$12:$D$12))))</f>
        <v/>
      </c>
      <c r="AJ397" s="40" t="str">
        <f t="shared" si="323"/>
        <v/>
      </c>
      <c r="AK397" s="40" t="str">
        <f t="shared" si="324"/>
        <v/>
      </c>
      <c r="AL397" s="40" t="str">
        <f>IF(OR(Z397="",AI397=""),"",IF(AK397="Right",VLOOKUP(Z397,PointsScoring!$A$2:$G$6,4,0),((VLOOKUP(Z397,PointsScoring!$A$1:$G$6,5,0))+(VLOOKUP(Z397,PointsScoring!$A$1:$G$6,6,0)))))</f>
        <v/>
      </c>
    </row>
    <row r="398" spans="1:38" x14ac:dyDescent="0.25">
      <c r="B398" t="str">
        <f t="shared" si="288"/>
        <v/>
      </c>
      <c r="AL398" s="19">
        <f>SUM(AL388:AL397)</f>
        <v>0</v>
      </c>
    </row>
    <row r="399" spans="1:38" x14ac:dyDescent="0.25"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4"/>
      <c r="R399" s="26"/>
      <c r="S399" s="23"/>
      <c r="T399" s="26"/>
      <c r="U399" s="25"/>
      <c r="V399" s="27"/>
      <c r="W399" s="26"/>
      <c r="X399" s="26"/>
      <c r="Y399" s="25"/>
      <c r="Z399" s="27"/>
      <c r="AA399" s="26"/>
      <c r="AB399" s="28"/>
      <c r="AG399" s="23"/>
      <c r="AH399" s="23"/>
      <c r="AI399" s="23"/>
      <c r="AJ399" s="23"/>
      <c r="AK399" s="23"/>
      <c r="AL399" s="23"/>
    </row>
    <row r="400" spans="1:38" ht="27" customHeight="1" x14ac:dyDescent="0.25">
      <c r="A400" s="14">
        <f t="shared" ref="A400:A409" si="329">A388+1</f>
        <v>34</v>
      </c>
      <c r="B400" s="34" t="str">
        <f t="shared" si="288"/>
        <v>Fixture 1</v>
      </c>
      <c r="C400" s="34">
        <v>1</v>
      </c>
      <c r="D400" s="34">
        <v>4</v>
      </c>
      <c r="E400" s="34" t="str">
        <f>IFERROR(VLOOKUP(C400,Teams!$A$2:$B$21,2,0),"")</f>
        <v>Arsenal</v>
      </c>
      <c r="F400" s="34" t="str">
        <f>IFERROR(VLOOKUP(D400,Teams!$A$2:$B$21,2,0),"")</f>
        <v>Chelsea</v>
      </c>
      <c r="G400" s="34" t="str">
        <f>IF(C400="","",E400&amp;" v "&amp;F400)</f>
        <v>Arsenal v Chelsea</v>
      </c>
      <c r="H400" s="34"/>
      <c r="I400" s="34"/>
      <c r="J400" s="34"/>
      <c r="K400" s="34"/>
      <c r="L400" s="34">
        <v>0</v>
      </c>
      <c r="M400" s="34" t="str">
        <f>IF(L400=0,"",IF(U400="","",(HLOOKUP(L400,PointsScoring!$A$10:$D$11,2,0))))</f>
        <v/>
      </c>
      <c r="N400" s="35">
        <f>PointsScoring!$C$2</f>
        <v>42034</v>
      </c>
      <c r="O400" s="35">
        <f>P400-1</f>
        <v>42118</v>
      </c>
      <c r="P400" s="35">
        <v>42119</v>
      </c>
      <c r="Q400" s="36">
        <v>0</v>
      </c>
      <c r="R400" s="37">
        <f>S400-(60/1440)</f>
        <v>0.58333333333333337</v>
      </c>
      <c r="S400" s="37">
        <v>0.625</v>
      </c>
      <c r="T400" s="37">
        <f>S400+(60/1440)</f>
        <v>0.66666666666666663</v>
      </c>
      <c r="U400" s="35" t="str">
        <f t="shared" ref="U400:U409" ca="1" si="330">IF(L400&gt;0,IF(P400&lt;TODAY(),"Fixture Completed",IF(L400&gt;0,TODAY(),"")),"")</f>
        <v/>
      </c>
      <c r="V400" s="38" t="str">
        <f t="shared" ref="V400:V409" ca="1" si="331">IF(U400="","",IF(W400="Fixture Completed","Fixture Completed",(IF(U400&lt;=N400,$N$1,IF(AND(U400&gt;=(N400+1),U400&lt;=O400),$O$1,IF(AND(U400=P400,W400&lt;R400),$Q$1,IF(AND(U400=P400,W400&gt;Q400,W400&lt;S400,W400&gt;R400),$R$1,IF(AND(P400=U400,W400&lt;T400,W400&gt;S400),"During Fixture","Predicitions Locked"))))))))</f>
        <v/>
      </c>
      <c r="W400" s="37" t="str">
        <f t="shared" ref="W400:W409" ca="1" si="332">IF(L400=0,"",(IF(U400="Fixture Completed","Fixture Completed",IF(U400=O400,"",(IF((IF(OR(U400="",U400&lt;P400),"",IF(P400=TODAY(),(NOW()-TODAY()),""))&gt;T400),"",IF(OR(U400="",U400&lt;P400),"",IF(P400=TODAY(),(NOW()-TODAY()),""))))))))</f>
        <v/>
      </c>
      <c r="X400" s="37"/>
      <c r="Y400" s="35"/>
      <c r="Z400" s="38"/>
      <c r="AA400" s="37"/>
      <c r="AG400" s="34"/>
      <c r="AH400" s="34"/>
      <c r="AI400" s="34" t="str">
        <f>IF(AG400="","",IF(AG400&gt;AH400,PointsScoring!$A$11,IF(AG400=AH400,PointsScoring!$B$11,IF(AG400&lt;AH400,PointsScoring!$C$12:$D$12))))</f>
        <v/>
      </c>
      <c r="AJ400" s="34" t="str">
        <f t="shared" ref="AJ400:AJ409" si="333">IFERROR((IF(AI400="HW",E400,IF(AI400="D","DRAW",IF(AI400="AW",F400,"")))),"")</f>
        <v/>
      </c>
      <c r="AK400" s="34" t="str">
        <f t="shared" ref="AK400:AK409" si="334">IF(AI400="","",(IF(X400=AI400,"Right","Wrong")))</f>
        <v/>
      </c>
      <c r="AL400" s="34" t="str">
        <f>IF(OR(Z400="",AI400=""),"",IF(AK400="Right",VLOOKUP(Z400,PointsScoring!$A$2:$G$6,4,0),((VLOOKUP(Z400,PointsScoring!$A$1:$G$6,5,0))+(VLOOKUP(Z400,PointsScoring!$A$1:$G$6,6,0)))))</f>
        <v/>
      </c>
    </row>
    <row r="401" spans="1:38" ht="27" customHeight="1" x14ac:dyDescent="0.25">
      <c r="A401" s="14">
        <f t="shared" si="329"/>
        <v>34</v>
      </c>
      <c r="B401" s="34" t="str">
        <f t="shared" si="288"/>
        <v>Fixture 2</v>
      </c>
      <c r="C401" s="34">
        <v>3</v>
      </c>
      <c r="D401" s="34">
        <v>8</v>
      </c>
      <c r="E401" s="34" t="str">
        <f>IFERROR(VLOOKUP(C401,Teams!$A$2:$B$21,2,0),"")</f>
        <v>Burnley</v>
      </c>
      <c r="F401" s="34" t="str">
        <f>IFERROR(VLOOKUP(D401,Teams!$A$2:$B$21,2,0),"")</f>
        <v>Leicester City</v>
      </c>
      <c r="G401" s="34" t="str">
        <f t="shared" ref="G401:G409" si="335">IF(C401="","",E401&amp;" v "&amp;F401)</f>
        <v>Burnley v Leicester City</v>
      </c>
      <c r="H401" s="34"/>
      <c r="I401" s="34"/>
      <c r="J401" s="34"/>
      <c r="K401" s="34"/>
      <c r="L401" s="34">
        <v>0</v>
      </c>
      <c r="M401" s="34" t="str">
        <f>IF(L401=0,"",IF(U401="","",(HLOOKUP(L401,PointsScoring!$A$10:$D$11,2,0))))</f>
        <v/>
      </c>
      <c r="N401" s="35">
        <f>PointsScoring!$C$2</f>
        <v>42034</v>
      </c>
      <c r="O401" s="35">
        <f t="shared" ref="O401:O409" si="336">P401-1</f>
        <v>42118</v>
      </c>
      <c r="P401" s="35">
        <v>42119</v>
      </c>
      <c r="Q401" s="36">
        <v>0</v>
      </c>
      <c r="R401" s="37">
        <f t="shared" ref="R401:R409" si="337">S401-(60/1440)</f>
        <v>0.58333333333333337</v>
      </c>
      <c r="S401" s="37">
        <v>0.625</v>
      </c>
      <c r="T401" s="37">
        <f t="shared" ref="T401:T409" si="338">S401+(60/1440)</f>
        <v>0.66666666666666663</v>
      </c>
      <c r="U401" s="35" t="str">
        <f t="shared" ca="1" si="330"/>
        <v/>
      </c>
      <c r="V401" s="38" t="str">
        <f t="shared" ca="1" si="331"/>
        <v/>
      </c>
      <c r="W401" s="37" t="str">
        <f t="shared" ca="1" si="332"/>
        <v/>
      </c>
      <c r="X401" s="37"/>
      <c r="Y401" s="35"/>
      <c r="Z401" s="38"/>
      <c r="AA401" s="37"/>
      <c r="AG401" s="34"/>
      <c r="AH401" s="34"/>
      <c r="AI401" s="34" t="str">
        <f>IF(AG401="","",IF(AG401&gt;AH401,PointsScoring!$A$11,IF(AG401=AH401,PointsScoring!$B$11,IF(AG401&lt;AH401,PointsScoring!$C$12:$D$12))))</f>
        <v/>
      </c>
      <c r="AJ401" s="34" t="str">
        <f t="shared" si="333"/>
        <v/>
      </c>
      <c r="AK401" s="34" t="str">
        <f t="shared" si="334"/>
        <v/>
      </c>
      <c r="AL401" s="34" t="str">
        <f>IF(OR(Z401="",AI401=""),"",IF(AK401="Right",VLOOKUP(Z401,PointsScoring!$A$2:$G$6,4,0),((VLOOKUP(Z401,PointsScoring!$A$1:$G$6,5,0))+(VLOOKUP(Z401,PointsScoring!$A$1:$G$6,6,0)))))</f>
        <v/>
      </c>
    </row>
    <row r="402" spans="1:38" ht="27" customHeight="1" x14ac:dyDescent="0.25">
      <c r="A402" s="14">
        <f t="shared" si="329"/>
        <v>34</v>
      </c>
      <c r="B402" s="34" t="str">
        <f t="shared" si="288"/>
        <v>Fixture 3</v>
      </c>
      <c r="C402" s="34">
        <v>5</v>
      </c>
      <c r="D402" s="34">
        <v>7</v>
      </c>
      <c r="E402" s="34" t="str">
        <f>IFERROR(VLOOKUP(C402,Teams!$A$2:$B$21,2,0),"")</f>
        <v>Crystal Palace</v>
      </c>
      <c r="F402" s="34" t="str">
        <f>IFERROR(VLOOKUP(D402,Teams!$A$2:$B$21,2,0),"")</f>
        <v>Hull City</v>
      </c>
      <c r="G402" s="34" t="str">
        <f t="shared" si="335"/>
        <v>Crystal Palace v Hull City</v>
      </c>
      <c r="H402" s="34"/>
      <c r="I402" s="34"/>
      <c r="J402" s="34"/>
      <c r="K402" s="34"/>
      <c r="L402" s="34">
        <v>0</v>
      </c>
      <c r="M402" s="34" t="str">
        <f>IF(L402=0,"",IF(U402="","",(HLOOKUP(L402,PointsScoring!$A$10:$D$11,2,0))))</f>
        <v/>
      </c>
      <c r="N402" s="35">
        <f>PointsScoring!$C$2</f>
        <v>42034</v>
      </c>
      <c r="O402" s="35">
        <f t="shared" si="336"/>
        <v>42118</v>
      </c>
      <c r="P402" s="35">
        <v>42119</v>
      </c>
      <c r="Q402" s="36">
        <v>0</v>
      </c>
      <c r="R402" s="37">
        <f t="shared" si="337"/>
        <v>0.58333333333333337</v>
      </c>
      <c r="S402" s="37">
        <v>0.625</v>
      </c>
      <c r="T402" s="37">
        <f t="shared" si="338"/>
        <v>0.66666666666666663</v>
      </c>
      <c r="U402" s="35" t="str">
        <f t="shared" ca="1" si="330"/>
        <v/>
      </c>
      <c r="V402" s="38" t="str">
        <f t="shared" ca="1" si="331"/>
        <v/>
      </c>
      <c r="W402" s="37" t="str">
        <f t="shared" ca="1" si="332"/>
        <v/>
      </c>
      <c r="X402" s="37"/>
      <c r="Y402" s="35"/>
      <c r="Z402" s="38"/>
      <c r="AA402" s="37"/>
      <c r="AG402" s="34"/>
      <c r="AH402" s="34"/>
      <c r="AI402" s="34" t="str">
        <f>IF(AG402="","",IF(AG402&gt;AH402,PointsScoring!$A$11,IF(AG402=AH402,PointsScoring!$B$11,IF(AG402&lt;AH402,PointsScoring!$C$12:$D$12))))</f>
        <v/>
      </c>
      <c r="AJ402" s="34" t="str">
        <f t="shared" si="333"/>
        <v/>
      </c>
      <c r="AK402" s="34" t="str">
        <f t="shared" si="334"/>
        <v/>
      </c>
      <c r="AL402" s="34" t="str">
        <f>IF(OR(Z402="",AI402=""),"",IF(AK402="Right",VLOOKUP(Z402,PointsScoring!$A$2:$G$6,4,0),((VLOOKUP(Z402,PointsScoring!$A$1:$G$6,5,0))+(VLOOKUP(Z402,PointsScoring!$A$1:$G$6,6,0)))))</f>
        <v/>
      </c>
    </row>
    <row r="403" spans="1:38" ht="27" customHeight="1" x14ac:dyDescent="0.25">
      <c r="A403" s="14">
        <f t="shared" si="329"/>
        <v>34</v>
      </c>
      <c r="B403" s="34" t="str">
        <f t="shared" si="288"/>
        <v>Fixture 4</v>
      </c>
      <c r="C403" s="34">
        <v>6</v>
      </c>
      <c r="D403" s="34">
        <v>11</v>
      </c>
      <c r="E403" s="34" t="str">
        <f>IFERROR(VLOOKUP(C403,Teams!$A$2:$B$21,2,0),"")</f>
        <v>Everton</v>
      </c>
      <c r="F403" s="34" t="str">
        <f>IFERROR(VLOOKUP(D403,Teams!$A$2:$B$21,2,0),"")</f>
        <v>Manchester United</v>
      </c>
      <c r="G403" s="34" t="str">
        <f t="shared" si="335"/>
        <v>Everton v Manchester United</v>
      </c>
      <c r="H403" s="34"/>
      <c r="I403" s="34"/>
      <c r="J403" s="34"/>
      <c r="K403" s="34"/>
      <c r="L403" s="34">
        <v>0</v>
      </c>
      <c r="M403" s="34" t="str">
        <f>IF(L403=0,"",IF(U403="","",(HLOOKUP(L403,PointsScoring!$A$10:$D$11,2,0))))</f>
        <v/>
      </c>
      <c r="N403" s="35">
        <f>PointsScoring!$C$2</f>
        <v>42034</v>
      </c>
      <c r="O403" s="35">
        <f t="shared" si="336"/>
        <v>42118</v>
      </c>
      <c r="P403" s="35">
        <v>42119</v>
      </c>
      <c r="Q403" s="36">
        <v>0</v>
      </c>
      <c r="R403" s="37">
        <f t="shared" si="337"/>
        <v>0.58333333333333337</v>
      </c>
      <c r="S403" s="37">
        <v>0.625</v>
      </c>
      <c r="T403" s="37">
        <f t="shared" si="338"/>
        <v>0.66666666666666663</v>
      </c>
      <c r="U403" s="35" t="str">
        <f t="shared" ca="1" si="330"/>
        <v/>
      </c>
      <c r="V403" s="38" t="str">
        <f t="shared" ca="1" si="331"/>
        <v/>
      </c>
      <c r="W403" s="37" t="str">
        <f t="shared" ca="1" si="332"/>
        <v/>
      </c>
      <c r="X403" s="37"/>
      <c r="Y403" s="35"/>
      <c r="Z403" s="38"/>
      <c r="AA403" s="37"/>
      <c r="AG403" s="34"/>
      <c r="AH403" s="34"/>
      <c r="AI403" s="34" t="str">
        <f>IF(AG403="","",IF(AG403&gt;AH403,PointsScoring!$A$11,IF(AG403=AH403,PointsScoring!$B$11,IF(AG403&lt;AH403,PointsScoring!$C$12:$D$12))))</f>
        <v/>
      </c>
      <c r="AJ403" s="34" t="str">
        <f t="shared" si="333"/>
        <v/>
      </c>
      <c r="AK403" s="34" t="str">
        <f t="shared" si="334"/>
        <v/>
      </c>
      <c r="AL403" s="34" t="str">
        <f>IF(OR(Z403="",AI403=""),"",IF(AK403="Right",VLOOKUP(Z403,PointsScoring!$A$2:$G$6,4,0),((VLOOKUP(Z403,PointsScoring!$A$1:$G$6,5,0))+(VLOOKUP(Z403,PointsScoring!$A$1:$G$6,6,0)))))</f>
        <v/>
      </c>
    </row>
    <row r="404" spans="1:38" ht="27" customHeight="1" x14ac:dyDescent="0.25">
      <c r="A404" s="14">
        <f t="shared" si="329"/>
        <v>34</v>
      </c>
      <c r="B404" s="34" t="str">
        <f t="shared" si="288"/>
        <v>Fixture 5</v>
      </c>
      <c r="C404" s="34">
        <v>10</v>
      </c>
      <c r="D404" s="34">
        <v>2</v>
      </c>
      <c r="E404" s="34" t="str">
        <f>IFERROR(VLOOKUP(C404,Teams!$A$2:$B$21,2,0),"")</f>
        <v>Manchester City</v>
      </c>
      <c r="F404" s="34" t="str">
        <f>IFERROR(VLOOKUP(D404,Teams!$A$2:$B$21,2,0),"")</f>
        <v>Aston Villa</v>
      </c>
      <c r="G404" s="34" t="str">
        <f t="shared" si="335"/>
        <v>Manchester City v Aston Villa</v>
      </c>
      <c r="H404" s="34"/>
      <c r="I404" s="34"/>
      <c r="J404" s="34"/>
      <c r="K404" s="34"/>
      <c r="L404" s="34">
        <v>0</v>
      </c>
      <c r="M404" s="34" t="str">
        <f>IF(L404=0,"",IF(U404="","",(HLOOKUP(L404,PointsScoring!$A$10:$D$11,2,0))))</f>
        <v/>
      </c>
      <c r="N404" s="35">
        <f>PointsScoring!$C$2</f>
        <v>42034</v>
      </c>
      <c r="O404" s="35">
        <f t="shared" si="336"/>
        <v>42118</v>
      </c>
      <c r="P404" s="35">
        <v>42119</v>
      </c>
      <c r="Q404" s="36">
        <v>0</v>
      </c>
      <c r="R404" s="37">
        <f t="shared" si="337"/>
        <v>0.58333333333333337</v>
      </c>
      <c r="S404" s="37">
        <v>0.625</v>
      </c>
      <c r="T404" s="37">
        <f t="shared" si="338"/>
        <v>0.66666666666666663</v>
      </c>
      <c r="U404" s="35" t="str">
        <f t="shared" ca="1" si="330"/>
        <v/>
      </c>
      <c r="V404" s="38" t="str">
        <f t="shared" ca="1" si="331"/>
        <v/>
      </c>
      <c r="W404" s="37" t="str">
        <f t="shared" ca="1" si="332"/>
        <v/>
      </c>
      <c r="X404" s="37"/>
      <c r="Y404" s="35"/>
      <c r="Z404" s="38"/>
      <c r="AA404" s="37"/>
      <c r="AG404" s="34"/>
      <c r="AH404" s="34"/>
      <c r="AI404" s="34" t="str">
        <f>IF(AG404="","",IF(AG404&gt;AH404,PointsScoring!$A$11,IF(AG404=AH404,PointsScoring!$B$11,IF(AG404&lt;AH404,PointsScoring!$C$12:$D$12))))</f>
        <v/>
      </c>
      <c r="AJ404" s="34" t="str">
        <f t="shared" si="333"/>
        <v/>
      </c>
      <c r="AK404" s="34" t="str">
        <f t="shared" si="334"/>
        <v/>
      </c>
      <c r="AL404" s="34" t="str">
        <f>IF(OR(Z404="",AI404=""),"",IF(AK404="Right",VLOOKUP(Z404,PointsScoring!$A$2:$G$6,4,0),((VLOOKUP(Z404,PointsScoring!$A$1:$G$6,5,0))+(VLOOKUP(Z404,PointsScoring!$A$1:$G$6,6,0)))))</f>
        <v/>
      </c>
    </row>
    <row r="405" spans="1:38" ht="27" customHeight="1" x14ac:dyDescent="0.25">
      <c r="A405" s="14">
        <f t="shared" si="329"/>
        <v>34</v>
      </c>
      <c r="B405" s="34" t="str">
        <f t="shared" si="288"/>
        <v>Fixture 6</v>
      </c>
      <c r="C405" s="34">
        <v>12</v>
      </c>
      <c r="D405" s="34">
        <v>17</v>
      </c>
      <c r="E405" s="34" t="str">
        <f>IFERROR(VLOOKUP(C405,Teams!$A$2:$B$21,2,0),"")</f>
        <v>Newcastle United</v>
      </c>
      <c r="F405" s="34" t="str">
        <f>IFERROR(VLOOKUP(D405,Teams!$A$2:$B$21,2,0),"")</f>
        <v>Swansea City</v>
      </c>
      <c r="G405" s="34" t="str">
        <f t="shared" si="335"/>
        <v>Newcastle United v Swansea City</v>
      </c>
      <c r="H405" s="34"/>
      <c r="I405" s="34"/>
      <c r="J405" s="34"/>
      <c r="K405" s="34"/>
      <c r="L405" s="34">
        <v>0</v>
      </c>
      <c r="M405" s="34" t="str">
        <f>IF(L405=0,"",IF(U405="","",(HLOOKUP(L405,PointsScoring!$A$10:$D$11,2,0))))</f>
        <v/>
      </c>
      <c r="N405" s="35">
        <f>PointsScoring!$C$2</f>
        <v>42034</v>
      </c>
      <c r="O405" s="35">
        <f t="shared" si="336"/>
        <v>42118</v>
      </c>
      <c r="P405" s="35">
        <v>42119</v>
      </c>
      <c r="Q405" s="36">
        <v>0</v>
      </c>
      <c r="R405" s="37">
        <f t="shared" si="337"/>
        <v>0.58333333333333337</v>
      </c>
      <c r="S405" s="37">
        <v>0.625</v>
      </c>
      <c r="T405" s="37">
        <f t="shared" si="338"/>
        <v>0.66666666666666663</v>
      </c>
      <c r="U405" s="35" t="str">
        <f t="shared" ca="1" si="330"/>
        <v/>
      </c>
      <c r="V405" s="38" t="str">
        <f t="shared" ca="1" si="331"/>
        <v/>
      </c>
      <c r="W405" s="37" t="str">
        <f t="shared" ca="1" si="332"/>
        <v/>
      </c>
      <c r="X405" s="37"/>
      <c r="Y405" s="35"/>
      <c r="Z405" s="38"/>
      <c r="AA405" s="37"/>
      <c r="AG405" s="34"/>
      <c r="AH405" s="34"/>
      <c r="AI405" s="34" t="str">
        <f>IF(AG405="","",IF(AG405&gt;AH405,PointsScoring!$A$11,IF(AG405=AH405,PointsScoring!$B$11,IF(AG405&lt;AH405,PointsScoring!$C$12:$D$12))))</f>
        <v/>
      </c>
      <c r="AJ405" s="34" t="str">
        <f t="shared" si="333"/>
        <v/>
      </c>
      <c r="AK405" s="34" t="str">
        <f t="shared" si="334"/>
        <v/>
      </c>
      <c r="AL405" s="34" t="str">
        <f>IF(OR(Z405="",AI405=""),"",IF(AK405="Right",VLOOKUP(Z405,PointsScoring!$A$2:$G$6,4,0),((VLOOKUP(Z405,PointsScoring!$A$1:$G$6,5,0))+(VLOOKUP(Z405,PointsScoring!$A$1:$G$6,6,0)))))</f>
        <v/>
      </c>
    </row>
    <row r="406" spans="1:38" ht="27" customHeight="1" x14ac:dyDescent="0.25">
      <c r="A406" s="14">
        <f t="shared" si="329"/>
        <v>34</v>
      </c>
      <c r="B406" s="34" t="str">
        <f t="shared" si="288"/>
        <v>Fixture 7</v>
      </c>
      <c r="C406" s="34">
        <v>13</v>
      </c>
      <c r="D406" s="34">
        <v>20</v>
      </c>
      <c r="E406" s="34" t="str">
        <f>IFERROR(VLOOKUP(C406,Teams!$A$2:$B$21,2,0),"")</f>
        <v>Queens Park Rangers</v>
      </c>
      <c r="F406" s="34" t="str">
        <f>IFERROR(VLOOKUP(D406,Teams!$A$2:$B$21,2,0),"")</f>
        <v>West Ham United</v>
      </c>
      <c r="G406" s="34" t="str">
        <f t="shared" si="335"/>
        <v>Queens Park Rangers v West Ham United</v>
      </c>
      <c r="H406" s="34"/>
      <c r="I406" s="34"/>
      <c r="J406" s="34"/>
      <c r="K406" s="34"/>
      <c r="L406" s="34">
        <v>0</v>
      </c>
      <c r="M406" s="34" t="str">
        <f>IF(L406=0,"",IF(U406="","",(HLOOKUP(L406,PointsScoring!$A$10:$D$11,2,0))))</f>
        <v/>
      </c>
      <c r="N406" s="35">
        <f>PointsScoring!$C$2</f>
        <v>42034</v>
      </c>
      <c r="O406" s="35">
        <f t="shared" si="336"/>
        <v>42118</v>
      </c>
      <c r="P406" s="35">
        <v>42119</v>
      </c>
      <c r="Q406" s="36">
        <v>0</v>
      </c>
      <c r="R406" s="37">
        <f t="shared" si="337"/>
        <v>0.58333333333333337</v>
      </c>
      <c r="S406" s="37">
        <v>0.625</v>
      </c>
      <c r="T406" s="37">
        <f t="shared" si="338"/>
        <v>0.66666666666666663</v>
      </c>
      <c r="U406" s="35" t="str">
        <f t="shared" ca="1" si="330"/>
        <v/>
      </c>
      <c r="V406" s="38" t="str">
        <f t="shared" ca="1" si="331"/>
        <v/>
      </c>
      <c r="W406" s="37" t="str">
        <f t="shared" ca="1" si="332"/>
        <v/>
      </c>
      <c r="X406" s="37"/>
      <c r="Y406" s="35"/>
      <c r="Z406" s="38"/>
      <c r="AA406" s="37"/>
      <c r="AG406" s="34"/>
      <c r="AH406" s="34"/>
      <c r="AI406" s="34" t="str">
        <f>IF(AG406="","",IF(AG406&gt;AH406,PointsScoring!$A$11,IF(AG406=AH406,PointsScoring!$B$11,IF(AG406&lt;AH406,PointsScoring!$C$12:$D$12))))</f>
        <v/>
      </c>
      <c r="AJ406" s="34" t="str">
        <f t="shared" si="333"/>
        <v/>
      </c>
      <c r="AK406" s="34" t="str">
        <f t="shared" si="334"/>
        <v/>
      </c>
      <c r="AL406" s="34" t="str">
        <f>IF(OR(Z406="",AI406=""),"",IF(AK406="Right",VLOOKUP(Z406,PointsScoring!$A$2:$G$6,4,0),((VLOOKUP(Z406,PointsScoring!$A$1:$G$6,5,0))+(VLOOKUP(Z406,PointsScoring!$A$1:$G$6,6,0)))))</f>
        <v/>
      </c>
    </row>
    <row r="407" spans="1:38" ht="27" customHeight="1" x14ac:dyDescent="0.25">
      <c r="A407" s="14">
        <f t="shared" si="329"/>
        <v>34</v>
      </c>
      <c r="B407" s="34" t="str">
        <f t="shared" si="288"/>
        <v>Fixture 8</v>
      </c>
      <c r="C407" s="34">
        <v>14</v>
      </c>
      <c r="D407" s="34">
        <v>18</v>
      </c>
      <c r="E407" s="34" t="str">
        <f>IFERROR(VLOOKUP(C407,Teams!$A$2:$B$21,2,0),"")</f>
        <v>Southampton</v>
      </c>
      <c r="F407" s="34" t="str">
        <f>IFERROR(VLOOKUP(D407,Teams!$A$2:$B$21,2,0),"")</f>
        <v>Tottenham Hotspur</v>
      </c>
      <c r="G407" s="34" t="str">
        <f t="shared" si="335"/>
        <v>Southampton v Tottenham Hotspur</v>
      </c>
      <c r="H407" s="34"/>
      <c r="I407" s="34"/>
      <c r="J407" s="34"/>
      <c r="K407" s="34"/>
      <c r="L407" s="34">
        <v>0</v>
      </c>
      <c r="M407" s="34" t="str">
        <f>IF(L407=0,"",IF(U407="","",(HLOOKUP(L407,PointsScoring!$A$10:$D$11,2,0))))</f>
        <v/>
      </c>
      <c r="N407" s="35">
        <f>PointsScoring!$C$2</f>
        <v>42034</v>
      </c>
      <c r="O407" s="35">
        <f t="shared" si="336"/>
        <v>42118</v>
      </c>
      <c r="P407" s="35">
        <v>42119</v>
      </c>
      <c r="Q407" s="36">
        <v>0</v>
      </c>
      <c r="R407" s="37">
        <f t="shared" si="337"/>
        <v>0.58333333333333337</v>
      </c>
      <c r="S407" s="37">
        <v>0.625</v>
      </c>
      <c r="T407" s="37">
        <f>S407+(60/1440)</f>
        <v>0.66666666666666663</v>
      </c>
      <c r="U407" s="35" t="str">
        <f t="shared" ca="1" si="330"/>
        <v/>
      </c>
      <c r="V407" s="38" t="str">
        <f t="shared" ca="1" si="331"/>
        <v/>
      </c>
      <c r="W407" s="37" t="str">
        <f t="shared" ca="1" si="332"/>
        <v/>
      </c>
      <c r="X407" s="37"/>
      <c r="Y407" s="35"/>
      <c r="Z407" s="38"/>
      <c r="AA407" s="37"/>
      <c r="AG407" s="34"/>
      <c r="AH407" s="34"/>
      <c r="AI407" s="34" t="str">
        <f>IF(AG407="","",IF(AG407&gt;AH407,PointsScoring!$A$11,IF(AG407=AH407,PointsScoring!$B$11,IF(AG407&lt;AH407,PointsScoring!$C$12:$D$12))))</f>
        <v/>
      </c>
      <c r="AJ407" s="34" t="str">
        <f t="shared" si="333"/>
        <v/>
      </c>
      <c r="AK407" s="34" t="str">
        <f t="shared" si="334"/>
        <v/>
      </c>
      <c r="AL407" s="34" t="str">
        <f>IF(OR(Z407="",AI407=""),"",IF(AK407="Right",VLOOKUP(Z407,PointsScoring!$A$2:$G$6,4,0),((VLOOKUP(Z407,PointsScoring!$A$1:$G$6,5,0))+(VLOOKUP(Z407,PointsScoring!$A$1:$G$6,6,0)))))</f>
        <v/>
      </c>
    </row>
    <row r="408" spans="1:38" ht="27" customHeight="1" x14ac:dyDescent="0.25">
      <c r="A408" s="14">
        <f t="shared" si="329"/>
        <v>34</v>
      </c>
      <c r="B408" s="34" t="str">
        <f t="shared" ref="B408:B457" si="339">IF(B396=0,"",B396)</f>
        <v>Fixture 9</v>
      </c>
      <c r="C408" s="34">
        <v>15</v>
      </c>
      <c r="D408" s="34">
        <v>16</v>
      </c>
      <c r="E408" s="34" t="str">
        <f>IFERROR(VLOOKUP(C408,Teams!$A$2:$B$21,2,0),"")</f>
        <v>Stoke City</v>
      </c>
      <c r="F408" s="34" t="str">
        <f>IFERROR(VLOOKUP(D408,Teams!$A$2:$B$21,2,0),"")</f>
        <v>Sunderland</v>
      </c>
      <c r="G408" s="34" t="str">
        <f t="shared" si="335"/>
        <v>Stoke City v Sunderland</v>
      </c>
      <c r="H408" s="34"/>
      <c r="I408" s="34"/>
      <c r="J408" s="34"/>
      <c r="K408" s="34"/>
      <c r="L408" s="34">
        <v>0</v>
      </c>
      <c r="M408" s="34" t="str">
        <f>IF(L408=0,"",IF(U408="","",(HLOOKUP(L408,PointsScoring!$A$10:$D$11,2,0))))</f>
        <v/>
      </c>
      <c r="N408" s="35">
        <f>PointsScoring!$C$2</f>
        <v>42034</v>
      </c>
      <c r="O408" s="35">
        <f t="shared" si="336"/>
        <v>42118</v>
      </c>
      <c r="P408" s="35">
        <v>42119</v>
      </c>
      <c r="Q408" s="36">
        <v>0</v>
      </c>
      <c r="R408" s="37">
        <f t="shared" si="337"/>
        <v>0.58333333333333337</v>
      </c>
      <c r="S408" s="37">
        <v>0.625</v>
      </c>
      <c r="T408" s="37">
        <f t="shared" si="338"/>
        <v>0.66666666666666663</v>
      </c>
      <c r="U408" s="35" t="str">
        <f t="shared" ca="1" si="330"/>
        <v/>
      </c>
      <c r="V408" s="38" t="str">
        <f t="shared" ca="1" si="331"/>
        <v/>
      </c>
      <c r="W408" s="37" t="str">
        <f t="shared" ca="1" si="332"/>
        <v/>
      </c>
      <c r="X408" s="37"/>
      <c r="Y408" s="35"/>
      <c r="Z408" s="38"/>
      <c r="AA408" s="37"/>
      <c r="AG408" s="34"/>
      <c r="AH408" s="34"/>
      <c r="AI408" s="34" t="str">
        <f>IF(AG408="","",IF(AG408&gt;AH408,PointsScoring!$A$11,IF(AG408=AH408,PointsScoring!$B$11,IF(AG408&lt;AH408,PointsScoring!$C$12:$D$12))))</f>
        <v/>
      </c>
      <c r="AJ408" s="34" t="str">
        <f t="shared" si="333"/>
        <v/>
      </c>
      <c r="AK408" s="34" t="str">
        <f t="shared" si="334"/>
        <v/>
      </c>
      <c r="AL408" s="34" t="str">
        <f>IF(OR(Z408="",AI408=""),"",IF(AK408="Right",VLOOKUP(Z408,PointsScoring!$A$2:$G$6,4,0),((VLOOKUP(Z408,PointsScoring!$A$1:$G$6,5,0))+(VLOOKUP(Z408,PointsScoring!$A$1:$G$6,6,0)))))</f>
        <v/>
      </c>
    </row>
    <row r="409" spans="1:38" ht="27" customHeight="1" x14ac:dyDescent="0.25">
      <c r="A409" s="14">
        <f t="shared" si="329"/>
        <v>34</v>
      </c>
      <c r="B409" s="34" t="str">
        <f t="shared" si="339"/>
        <v>Fixture 10</v>
      </c>
      <c r="C409" s="34">
        <v>19</v>
      </c>
      <c r="D409" s="34">
        <v>9</v>
      </c>
      <c r="E409" s="34" t="str">
        <f>IFERROR(VLOOKUP(C409,Teams!$A$2:$B$21,2,0),"")</f>
        <v>West Bromwich Albion</v>
      </c>
      <c r="F409" s="34" t="str">
        <f>IFERROR(VLOOKUP(D409,Teams!$A$2:$B$21,2,0),"")</f>
        <v>Liverpool</v>
      </c>
      <c r="G409" s="34" t="str">
        <f t="shared" si="335"/>
        <v>West Bromwich Albion v Liverpool</v>
      </c>
      <c r="H409" s="34"/>
      <c r="I409" s="34"/>
      <c r="J409" s="34"/>
      <c r="K409" s="34"/>
      <c r="L409" s="34">
        <v>0</v>
      </c>
      <c r="M409" s="34" t="str">
        <f>IF(L409=0,"",IF(U409="","",(HLOOKUP(L409,PointsScoring!$A$10:$D$11,2,0))))</f>
        <v/>
      </c>
      <c r="N409" s="35">
        <f>PointsScoring!$C$2</f>
        <v>42034</v>
      </c>
      <c r="O409" s="35">
        <f t="shared" si="336"/>
        <v>42118</v>
      </c>
      <c r="P409" s="35">
        <v>42119</v>
      </c>
      <c r="Q409" s="36">
        <v>0</v>
      </c>
      <c r="R409" s="37">
        <f t="shared" si="337"/>
        <v>0.58333333333333337</v>
      </c>
      <c r="S409" s="37">
        <v>0.625</v>
      </c>
      <c r="T409" s="37">
        <f t="shared" si="338"/>
        <v>0.66666666666666663</v>
      </c>
      <c r="U409" s="35" t="str">
        <f t="shared" ca="1" si="330"/>
        <v/>
      </c>
      <c r="V409" s="38" t="str">
        <f t="shared" ca="1" si="331"/>
        <v/>
      </c>
      <c r="W409" s="37" t="str">
        <f t="shared" ca="1" si="332"/>
        <v/>
      </c>
      <c r="X409" s="37"/>
      <c r="Y409" s="35"/>
      <c r="Z409" s="38"/>
      <c r="AA409" s="37"/>
      <c r="AG409" s="34"/>
      <c r="AH409" s="34"/>
      <c r="AI409" s="34" t="str">
        <f>IF(AG409="","",IF(AG409&gt;AH409,PointsScoring!$A$11,IF(AG409=AH409,PointsScoring!$B$11,IF(AG409&lt;AH409,PointsScoring!$C$12:$D$12))))</f>
        <v/>
      </c>
      <c r="AJ409" s="34" t="str">
        <f t="shared" si="333"/>
        <v/>
      </c>
      <c r="AK409" s="34" t="str">
        <f t="shared" si="334"/>
        <v/>
      </c>
      <c r="AL409" s="34" t="str">
        <f>IF(OR(Z409="",AI409=""),"",IF(AK409="Right",VLOOKUP(Z409,PointsScoring!$A$2:$G$6,4,0),((VLOOKUP(Z409,PointsScoring!$A$1:$G$6,5,0))+(VLOOKUP(Z409,PointsScoring!$A$1:$G$6,6,0)))))</f>
        <v/>
      </c>
    </row>
    <row r="410" spans="1:38" x14ac:dyDescent="0.25">
      <c r="B410" t="str">
        <f t="shared" si="339"/>
        <v/>
      </c>
      <c r="AL410" s="19">
        <f>SUM(AL400:AL409)</f>
        <v>0</v>
      </c>
    </row>
    <row r="411" spans="1:38" x14ac:dyDescent="0.25"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4"/>
      <c r="R411" s="26"/>
      <c r="S411" s="23"/>
      <c r="T411" s="26"/>
      <c r="U411" s="25"/>
      <c r="V411" s="27"/>
      <c r="W411" s="26"/>
      <c r="X411" s="26"/>
      <c r="Y411" s="25"/>
      <c r="Z411" s="27"/>
      <c r="AA411" s="26"/>
      <c r="AB411" s="28"/>
      <c r="AG411" s="23"/>
      <c r="AH411" s="23"/>
      <c r="AI411" s="23"/>
      <c r="AJ411" s="23"/>
      <c r="AK411" s="23"/>
      <c r="AL411" s="23"/>
    </row>
    <row r="412" spans="1:38" ht="27" customHeight="1" x14ac:dyDescent="0.25">
      <c r="A412" s="14">
        <f t="shared" ref="A412:A421" si="340">A400+1</f>
        <v>35</v>
      </c>
      <c r="B412" s="9" t="str">
        <f t="shared" si="339"/>
        <v>Fixture 1</v>
      </c>
      <c r="C412" s="9">
        <v>2</v>
      </c>
      <c r="D412" s="9">
        <v>6</v>
      </c>
      <c r="E412" s="9" t="str">
        <f>IFERROR(VLOOKUP(C412,Teams!$A$2:$B$21,2,0),"")</f>
        <v>Aston Villa</v>
      </c>
      <c r="F412" s="9" t="str">
        <f>IFERROR(VLOOKUP(D412,Teams!$A$2:$B$21,2,0),"")</f>
        <v>Everton</v>
      </c>
      <c r="G412" s="9" t="str">
        <f>IF(C412="","",E412&amp;" v "&amp;F412)</f>
        <v>Aston Villa v Everton</v>
      </c>
      <c r="H412" s="9"/>
      <c r="I412" s="9"/>
      <c r="J412" s="9"/>
      <c r="K412" s="9"/>
      <c r="L412" s="9">
        <v>0</v>
      </c>
      <c r="M412" s="9" t="str">
        <f>IF(L412=0,"",IF(U412="","",(HLOOKUP(L412,PointsScoring!$A$10:$D$11,2,0))))</f>
        <v/>
      </c>
      <c r="N412" s="10">
        <f>PointsScoring!$C$2</f>
        <v>42034</v>
      </c>
      <c r="O412" s="10">
        <f>P412-1</f>
        <v>42125</v>
      </c>
      <c r="P412" s="10">
        <v>42126</v>
      </c>
      <c r="Q412" s="11">
        <v>0</v>
      </c>
      <c r="R412" s="12">
        <f>S412-(60/1440)</f>
        <v>0.58333333333333337</v>
      </c>
      <c r="S412" s="12">
        <v>0.625</v>
      </c>
      <c r="T412" s="12">
        <f>S412+(60/1440)</f>
        <v>0.66666666666666663</v>
      </c>
      <c r="U412" s="10" t="str">
        <f t="shared" ref="U412:U421" ca="1" si="341">IF(L412&gt;0,IF(P412&lt;TODAY(),"Fixture Completed",IF(L412&gt;0,TODAY(),"")),"")</f>
        <v/>
      </c>
      <c r="V412" s="39" t="str">
        <f t="shared" ref="V412:V421" ca="1" si="342">IF(U412="","",IF(W412="Fixture Completed","Fixture Completed",(IF(U412&lt;=N412,$N$1,IF(AND(U412&gt;=(N412+1),U412&lt;=O412),$O$1,IF(AND(U412=P412,W412&lt;R412),$Q$1,IF(AND(U412=P412,W412&gt;Q412,W412&lt;S412,W412&gt;R412),$R$1,IF(AND(P412=U412,W412&lt;T412,W412&gt;S412),"During Fixture","Predicitions Locked"))))))))</f>
        <v/>
      </c>
      <c r="W412" s="12" t="str">
        <f t="shared" ref="W412:W421" ca="1" si="343">IF(L412=0,"",(IF(U412="Fixture Completed","Fixture Completed",IF(U412=O412,"",(IF((IF(OR(U412="",U412&lt;P412),"",IF(P412=TODAY(),(NOW()-TODAY()),""))&gt;T412),"",IF(OR(U412="",U412&lt;P412),"",IF(P412=TODAY(),(NOW()-TODAY()),""))))))))</f>
        <v/>
      </c>
      <c r="X412" s="12"/>
      <c r="Y412" s="10"/>
      <c r="Z412" s="39"/>
      <c r="AA412" s="12"/>
      <c r="AG412" s="9"/>
      <c r="AH412" s="9"/>
      <c r="AI412" s="9" t="str">
        <f>IF(AG412="","",IF(AG412&gt;AH412,PointsScoring!$A$11,IF(AG412=AH412,PointsScoring!$B$11,IF(AG412&lt;AH412,PointsScoring!$C$12:$D$12))))</f>
        <v/>
      </c>
      <c r="AJ412" s="9" t="str">
        <f t="shared" ref="AJ412:AJ421" si="344">IFERROR((IF(AI412="HW",E412,IF(AI412="D","DRAW",IF(AI412="AW",F412,"")))),"")</f>
        <v/>
      </c>
      <c r="AK412" s="9" t="str">
        <f t="shared" ref="AK412:AK421" si="345">IF(AI412="","",(IF(X412=AI412,"Right","Wrong")))</f>
        <v/>
      </c>
      <c r="AL412" s="9" t="str">
        <f>IF(OR(Z412="",AI412=""),"",IF(AK412="Right",VLOOKUP(Z412,PointsScoring!$A$2:$G$6,4,0),((VLOOKUP(Z412,PointsScoring!$A$1:$G$6,5,0))+(VLOOKUP(Z412,PointsScoring!$A$1:$G$6,6,0)))))</f>
        <v/>
      </c>
    </row>
    <row r="413" spans="1:38" ht="27" customHeight="1" x14ac:dyDescent="0.25">
      <c r="A413" s="14">
        <f t="shared" si="340"/>
        <v>35</v>
      </c>
      <c r="B413" s="9" t="str">
        <f t="shared" si="339"/>
        <v>Fixture 2</v>
      </c>
      <c r="C413" s="9">
        <v>4</v>
      </c>
      <c r="D413" s="9">
        <v>5</v>
      </c>
      <c r="E413" s="9" t="str">
        <f>IFERROR(VLOOKUP(C413,Teams!$A$2:$B$21,2,0),"")</f>
        <v>Chelsea</v>
      </c>
      <c r="F413" s="9" t="str">
        <f>IFERROR(VLOOKUP(D413,Teams!$A$2:$B$21,2,0),"")</f>
        <v>Crystal Palace</v>
      </c>
      <c r="G413" s="9" t="str">
        <f t="shared" ref="G413:G421" si="346">IF(C413="","",E413&amp;" v "&amp;F413)</f>
        <v>Chelsea v Crystal Palace</v>
      </c>
      <c r="H413" s="9"/>
      <c r="I413" s="9"/>
      <c r="J413" s="9"/>
      <c r="K413" s="9"/>
      <c r="L413" s="9">
        <v>0</v>
      </c>
      <c r="M413" s="9" t="str">
        <f>IF(L413=0,"",IF(U413="","",(HLOOKUP(L413,PointsScoring!$A$10:$D$11,2,0))))</f>
        <v/>
      </c>
      <c r="N413" s="10">
        <f>PointsScoring!$C$2</f>
        <v>42034</v>
      </c>
      <c r="O413" s="10">
        <f t="shared" ref="O413:O421" si="347">P413-1</f>
        <v>42125</v>
      </c>
      <c r="P413" s="10">
        <v>42126</v>
      </c>
      <c r="Q413" s="11">
        <v>0</v>
      </c>
      <c r="R413" s="12">
        <f t="shared" ref="R413:R421" si="348">S413-(60/1440)</f>
        <v>0.58333333333333337</v>
      </c>
      <c r="S413" s="12">
        <v>0.625</v>
      </c>
      <c r="T413" s="12">
        <f t="shared" ref="T413:T421" si="349">S413+(60/1440)</f>
        <v>0.66666666666666663</v>
      </c>
      <c r="U413" s="10" t="str">
        <f t="shared" ca="1" si="341"/>
        <v/>
      </c>
      <c r="V413" s="39" t="str">
        <f t="shared" ca="1" si="342"/>
        <v/>
      </c>
      <c r="W413" s="12" t="str">
        <f t="shared" ca="1" si="343"/>
        <v/>
      </c>
      <c r="X413" s="12"/>
      <c r="Y413" s="10"/>
      <c r="Z413" s="39"/>
      <c r="AA413" s="12"/>
      <c r="AG413" s="9"/>
      <c r="AH413" s="9"/>
      <c r="AI413" s="9" t="str">
        <f>IF(AG413="","",IF(AG413&gt;AH413,PointsScoring!$A$11,IF(AG413=AH413,PointsScoring!$B$11,IF(AG413&lt;AH413,PointsScoring!$C$12:$D$12))))</f>
        <v/>
      </c>
      <c r="AJ413" s="9" t="str">
        <f t="shared" si="344"/>
        <v/>
      </c>
      <c r="AK413" s="9" t="str">
        <f t="shared" si="345"/>
        <v/>
      </c>
      <c r="AL413" s="9" t="str">
        <f>IF(OR(Z413="",AI413=""),"",IF(AK413="Right",VLOOKUP(Z413,PointsScoring!$A$2:$G$6,4,0),((VLOOKUP(Z413,PointsScoring!$A$1:$G$6,5,0))+(VLOOKUP(Z413,PointsScoring!$A$1:$G$6,6,0)))))</f>
        <v/>
      </c>
    </row>
    <row r="414" spans="1:38" ht="27" customHeight="1" x14ac:dyDescent="0.25">
      <c r="A414" s="14">
        <f t="shared" si="340"/>
        <v>35</v>
      </c>
      <c r="B414" s="9" t="str">
        <f t="shared" si="339"/>
        <v>Fixture 3</v>
      </c>
      <c r="C414" s="9">
        <v>7</v>
      </c>
      <c r="D414" s="9">
        <v>1</v>
      </c>
      <c r="E414" s="9" t="str">
        <f>IFERROR(VLOOKUP(C414,Teams!$A$2:$B$21,2,0),"")</f>
        <v>Hull City</v>
      </c>
      <c r="F414" s="9" t="str">
        <f>IFERROR(VLOOKUP(D414,Teams!$A$2:$B$21,2,0),"")</f>
        <v>Arsenal</v>
      </c>
      <c r="G414" s="9" t="str">
        <f t="shared" si="346"/>
        <v>Hull City v Arsenal</v>
      </c>
      <c r="H414" s="9"/>
      <c r="I414" s="9"/>
      <c r="J414" s="9"/>
      <c r="K414" s="9"/>
      <c r="L414" s="9">
        <v>0</v>
      </c>
      <c r="M414" s="9" t="str">
        <f>IF(L414=0,"",IF(U414="","",(HLOOKUP(L414,PointsScoring!$A$10:$D$11,2,0))))</f>
        <v/>
      </c>
      <c r="N414" s="10">
        <f>PointsScoring!$C$2</f>
        <v>42034</v>
      </c>
      <c r="O414" s="10">
        <f t="shared" si="347"/>
        <v>42125</v>
      </c>
      <c r="P414" s="10">
        <v>42126</v>
      </c>
      <c r="Q414" s="11">
        <v>0</v>
      </c>
      <c r="R414" s="12">
        <f t="shared" si="348"/>
        <v>0.58333333333333337</v>
      </c>
      <c r="S414" s="12">
        <v>0.625</v>
      </c>
      <c r="T414" s="12">
        <f t="shared" si="349"/>
        <v>0.66666666666666663</v>
      </c>
      <c r="U414" s="10" t="str">
        <f t="shared" ca="1" si="341"/>
        <v/>
      </c>
      <c r="V414" s="39" t="str">
        <f t="shared" ca="1" si="342"/>
        <v/>
      </c>
      <c r="W414" s="12" t="str">
        <f t="shared" ca="1" si="343"/>
        <v/>
      </c>
      <c r="X414" s="12"/>
      <c r="Y414" s="10"/>
      <c r="Z414" s="39"/>
      <c r="AA414" s="12"/>
      <c r="AG414" s="9"/>
      <c r="AH414" s="9"/>
      <c r="AI414" s="9" t="str">
        <f>IF(AG414="","",IF(AG414&gt;AH414,PointsScoring!$A$11,IF(AG414=AH414,PointsScoring!$B$11,IF(AG414&lt;AH414,PointsScoring!$C$12:$D$12))))</f>
        <v/>
      </c>
      <c r="AJ414" s="9" t="str">
        <f t="shared" si="344"/>
        <v/>
      </c>
      <c r="AK414" s="9" t="str">
        <f t="shared" si="345"/>
        <v/>
      </c>
      <c r="AL414" s="9" t="str">
        <f>IF(OR(Z414="",AI414=""),"",IF(AK414="Right",VLOOKUP(Z414,PointsScoring!$A$2:$G$6,4,0),((VLOOKUP(Z414,PointsScoring!$A$1:$G$6,5,0))+(VLOOKUP(Z414,PointsScoring!$A$1:$G$6,6,0)))))</f>
        <v/>
      </c>
    </row>
    <row r="415" spans="1:38" ht="27" customHeight="1" x14ac:dyDescent="0.25">
      <c r="A415" s="14">
        <f t="shared" si="340"/>
        <v>35</v>
      </c>
      <c r="B415" s="9" t="str">
        <f t="shared" si="339"/>
        <v>Fixture 4</v>
      </c>
      <c r="C415" s="9">
        <v>8</v>
      </c>
      <c r="D415" s="9">
        <v>12</v>
      </c>
      <c r="E415" s="9" t="str">
        <f>IFERROR(VLOOKUP(C415,Teams!$A$2:$B$21,2,0),"")</f>
        <v>Leicester City</v>
      </c>
      <c r="F415" s="9" t="str">
        <f>IFERROR(VLOOKUP(D415,Teams!$A$2:$B$21,2,0),"")</f>
        <v>Newcastle United</v>
      </c>
      <c r="G415" s="9" t="str">
        <f t="shared" si="346"/>
        <v>Leicester City v Newcastle United</v>
      </c>
      <c r="H415" s="9"/>
      <c r="I415" s="9"/>
      <c r="J415" s="9"/>
      <c r="K415" s="9"/>
      <c r="L415" s="9">
        <v>0</v>
      </c>
      <c r="M415" s="9" t="str">
        <f>IF(L415=0,"",IF(U415="","",(HLOOKUP(L415,PointsScoring!$A$10:$D$11,2,0))))</f>
        <v/>
      </c>
      <c r="N415" s="10">
        <f>PointsScoring!$C$2</f>
        <v>42034</v>
      </c>
      <c r="O415" s="10">
        <f t="shared" si="347"/>
        <v>42125</v>
      </c>
      <c r="P415" s="10">
        <v>42126</v>
      </c>
      <c r="Q415" s="11">
        <v>0</v>
      </c>
      <c r="R415" s="12">
        <f t="shared" si="348"/>
        <v>0.58333333333333337</v>
      </c>
      <c r="S415" s="12">
        <v>0.625</v>
      </c>
      <c r="T415" s="12">
        <f t="shared" si="349"/>
        <v>0.66666666666666663</v>
      </c>
      <c r="U415" s="10" t="str">
        <f t="shared" ca="1" si="341"/>
        <v/>
      </c>
      <c r="V415" s="39" t="str">
        <f t="shared" ca="1" si="342"/>
        <v/>
      </c>
      <c r="W415" s="12" t="str">
        <f t="shared" ca="1" si="343"/>
        <v/>
      </c>
      <c r="X415" s="12"/>
      <c r="Y415" s="10"/>
      <c r="Z415" s="39"/>
      <c r="AA415" s="12"/>
      <c r="AG415" s="9"/>
      <c r="AH415" s="9"/>
      <c r="AI415" s="9" t="str">
        <f>IF(AG415="","",IF(AG415&gt;AH415,PointsScoring!$A$11,IF(AG415=AH415,PointsScoring!$B$11,IF(AG415&lt;AH415,PointsScoring!$C$12:$D$12))))</f>
        <v/>
      </c>
      <c r="AJ415" s="9" t="str">
        <f t="shared" si="344"/>
        <v/>
      </c>
      <c r="AK415" s="9" t="str">
        <f t="shared" si="345"/>
        <v/>
      </c>
      <c r="AL415" s="9" t="str">
        <f>IF(OR(Z415="",AI415=""),"",IF(AK415="Right",VLOOKUP(Z415,PointsScoring!$A$2:$G$6,4,0),((VLOOKUP(Z415,PointsScoring!$A$1:$G$6,5,0))+(VLOOKUP(Z415,PointsScoring!$A$1:$G$6,6,0)))))</f>
        <v/>
      </c>
    </row>
    <row r="416" spans="1:38" ht="27" customHeight="1" x14ac:dyDescent="0.25">
      <c r="A416" s="14">
        <f t="shared" si="340"/>
        <v>35</v>
      </c>
      <c r="B416" s="9" t="str">
        <f t="shared" si="339"/>
        <v>Fixture 5</v>
      </c>
      <c r="C416" s="9">
        <v>9</v>
      </c>
      <c r="D416" s="9">
        <v>13</v>
      </c>
      <c r="E416" s="9" t="str">
        <f>IFERROR(VLOOKUP(C416,Teams!$A$2:$B$21,2,0),"")</f>
        <v>Liverpool</v>
      </c>
      <c r="F416" s="9" t="str">
        <f>IFERROR(VLOOKUP(D416,Teams!$A$2:$B$21,2,0),"")</f>
        <v>Queens Park Rangers</v>
      </c>
      <c r="G416" s="9" t="str">
        <f t="shared" si="346"/>
        <v>Liverpool v Queens Park Rangers</v>
      </c>
      <c r="H416" s="9"/>
      <c r="I416" s="9"/>
      <c r="J416" s="9"/>
      <c r="K416" s="9"/>
      <c r="L416" s="9">
        <v>0</v>
      </c>
      <c r="M416" s="9" t="str">
        <f>IF(L416=0,"",IF(U416="","",(HLOOKUP(L416,PointsScoring!$A$10:$D$11,2,0))))</f>
        <v/>
      </c>
      <c r="N416" s="10">
        <f>PointsScoring!$C$2</f>
        <v>42034</v>
      </c>
      <c r="O416" s="10">
        <f t="shared" si="347"/>
        <v>42125</v>
      </c>
      <c r="P416" s="10">
        <v>42126</v>
      </c>
      <c r="Q416" s="11">
        <v>0</v>
      </c>
      <c r="R416" s="12">
        <f t="shared" si="348"/>
        <v>0.58333333333333337</v>
      </c>
      <c r="S416" s="12">
        <v>0.625</v>
      </c>
      <c r="T416" s="12">
        <f t="shared" si="349"/>
        <v>0.66666666666666663</v>
      </c>
      <c r="U416" s="10" t="str">
        <f t="shared" ca="1" si="341"/>
        <v/>
      </c>
      <c r="V416" s="39" t="str">
        <f t="shared" ca="1" si="342"/>
        <v/>
      </c>
      <c r="W416" s="12" t="str">
        <f t="shared" ca="1" si="343"/>
        <v/>
      </c>
      <c r="X416" s="12"/>
      <c r="Y416" s="10"/>
      <c r="Z416" s="39"/>
      <c r="AA416" s="12"/>
      <c r="AG416" s="9"/>
      <c r="AH416" s="9"/>
      <c r="AI416" s="9" t="str">
        <f>IF(AG416="","",IF(AG416&gt;AH416,PointsScoring!$A$11,IF(AG416=AH416,PointsScoring!$B$11,IF(AG416&lt;AH416,PointsScoring!$C$12:$D$12))))</f>
        <v/>
      </c>
      <c r="AJ416" s="9" t="str">
        <f t="shared" si="344"/>
        <v/>
      </c>
      <c r="AK416" s="9" t="str">
        <f t="shared" si="345"/>
        <v/>
      </c>
      <c r="AL416" s="9" t="str">
        <f>IF(OR(Z416="",AI416=""),"",IF(AK416="Right",VLOOKUP(Z416,PointsScoring!$A$2:$G$6,4,0),((VLOOKUP(Z416,PointsScoring!$A$1:$G$6,5,0))+(VLOOKUP(Z416,PointsScoring!$A$1:$G$6,6,0)))))</f>
        <v/>
      </c>
    </row>
    <row r="417" spans="1:38" ht="27" customHeight="1" x14ac:dyDescent="0.25">
      <c r="A417" s="14">
        <f t="shared" si="340"/>
        <v>35</v>
      </c>
      <c r="B417" s="9" t="str">
        <f t="shared" si="339"/>
        <v>Fixture 6</v>
      </c>
      <c r="C417" s="9">
        <v>11</v>
      </c>
      <c r="D417" s="9">
        <v>19</v>
      </c>
      <c r="E417" s="9" t="str">
        <f>IFERROR(VLOOKUP(C417,Teams!$A$2:$B$21,2,0),"")</f>
        <v>Manchester United</v>
      </c>
      <c r="F417" s="9" t="str">
        <f>IFERROR(VLOOKUP(D417,Teams!$A$2:$B$21,2,0),"")</f>
        <v>West Bromwich Albion</v>
      </c>
      <c r="G417" s="9" t="str">
        <f t="shared" si="346"/>
        <v>Manchester United v West Bromwich Albion</v>
      </c>
      <c r="H417" s="9"/>
      <c r="I417" s="9"/>
      <c r="J417" s="9"/>
      <c r="K417" s="9"/>
      <c r="L417" s="9">
        <v>0</v>
      </c>
      <c r="M417" s="9" t="str">
        <f>IF(L417=0,"",IF(U417="","",(HLOOKUP(L417,PointsScoring!$A$10:$D$11,2,0))))</f>
        <v/>
      </c>
      <c r="N417" s="10">
        <f>PointsScoring!$C$2</f>
        <v>42034</v>
      </c>
      <c r="O417" s="10">
        <f t="shared" si="347"/>
        <v>42125</v>
      </c>
      <c r="P417" s="10">
        <v>42126</v>
      </c>
      <c r="Q417" s="11">
        <v>0</v>
      </c>
      <c r="R417" s="12">
        <f t="shared" si="348"/>
        <v>0.58333333333333337</v>
      </c>
      <c r="S417" s="12">
        <v>0.625</v>
      </c>
      <c r="T417" s="12">
        <f t="shared" si="349"/>
        <v>0.66666666666666663</v>
      </c>
      <c r="U417" s="10" t="str">
        <f t="shared" ca="1" si="341"/>
        <v/>
      </c>
      <c r="V417" s="39" t="str">
        <f t="shared" ca="1" si="342"/>
        <v/>
      </c>
      <c r="W417" s="12" t="str">
        <f t="shared" ca="1" si="343"/>
        <v/>
      </c>
      <c r="X417" s="12"/>
      <c r="Y417" s="10"/>
      <c r="Z417" s="39"/>
      <c r="AA417" s="12"/>
      <c r="AG417" s="9"/>
      <c r="AH417" s="9"/>
      <c r="AI417" s="9" t="str">
        <f>IF(AG417="","",IF(AG417&gt;AH417,PointsScoring!$A$11,IF(AG417=AH417,PointsScoring!$B$11,IF(AG417&lt;AH417,PointsScoring!$C$12:$D$12))))</f>
        <v/>
      </c>
      <c r="AJ417" s="9" t="str">
        <f t="shared" si="344"/>
        <v/>
      </c>
      <c r="AK417" s="9" t="str">
        <f t="shared" si="345"/>
        <v/>
      </c>
      <c r="AL417" s="9" t="str">
        <f>IF(OR(Z417="",AI417=""),"",IF(AK417="Right",VLOOKUP(Z417,PointsScoring!$A$2:$G$6,4,0),((VLOOKUP(Z417,PointsScoring!$A$1:$G$6,5,0))+(VLOOKUP(Z417,PointsScoring!$A$1:$G$6,6,0)))))</f>
        <v/>
      </c>
    </row>
    <row r="418" spans="1:38" ht="27" customHeight="1" x14ac:dyDescent="0.25">
      <c r="A418" s="14">
        <f t="shared" si="340"/>
        <v>35</v>
      </c>
      <c r="B418" s="9" t="str">
        <f t="shared" si="339"/>
        <v>Fixture 7</v>
      </c>
      <c r="C418" s="9">
        <v>16</v>
      </c>
      <c r="D418" s="9">
        <v>14</v>
      </c>
      <c r="E418" s="9" t="str">
        <f>IFERROR(VLOOKUP(C418,Teams!$A$2:$B$21,2,0),"")</f>
        <v>Sunderland</v>
      </c>
      <c r="F418" s="9" t="str">
        <f>IFERROR(VLOOKUP(D418,Teams!$A$2:$B$21,2,0),"")</f>
        <v>Southampton</v>
      </c>
      <c r="G418" s="9" t="str">
        <f t="shared" si="346"/>
        <v>Sunderland v Southampton</v>
      </c>
      <c r="H418" s="9"/>
      <c r="I418" s="9"/>
      <c r="J418" s="9"/>
      <c r="K418" s="9"/>
      <c r="L418" s="9">
        <v>0</v>
      </c>
      <c r="M418" s="9" t="str">
        <f>IF(L418=0,"",IF(U418="","",(HLOOKUP(L418,PointsScoring!$A$10:$D$11,2,0))))</f>
        <v/>
      </c>
      <c r="N418" s="10">
        <f>PointsScoring!$C$2</f>
        <v>42034</v>
      </c>
      <c r="O418" s="10">
        <f t="shared" si="347"/>
        <v>42125</v>
      </c>
      <c r="P418" s="10">
        <v>42126</v>
      </c>
      <c r="Q418" s="11">
        <v>0</v>
      </c>
      <c r="R418" s="12">
        <f t="shared" si="348"/>
        <v>0.58333333333333337</v>
      </c>
      <c r="S418" s="12">
        <v>0.625</v>
      </c>
      <c r="T418" s="12">
        <f t="shared" si="349"/>
        <v>0.66666666666666663</v>
      </c>
      <c r="U418" s="10" t="str">
        <f t="shared" ca="1" si="341"/>
        <v/>
      </c>
      <c r="V418" s="39" t="str">
        <f t="shared" ca="1" si="342"/>
        <v/>
      </c>
      <c r="W418" s="12" t="str">
        <f t="shared" ca="1" si="343"/>
        <v/>
      </c>
      <c r="X418" s="12"/>
      <c r="Y418" s="10"/>
      <c r="Z418" s="39"/>
      <c r="AA418" s="12"/>
      <c r="AG418" s="9"/>
      <c r="AH418" s="9"/>
      <c r="AI418" s="9" t="str">
        <f>IF(AG418="","",IF(AG418&gt;AH418,PointsScoring!$A$11,IF(AG418=AH418,PointsScoring!$B$11,IF(AG418&lt;AH418,PointsScoring!$C$12:$D$12))))</f>
        <v/>
      </c>
      <c r="AJ418" s="9" t="str">
        <f t="shared" si="344"/>
        <v/>
      </c>
      <c r="AK418" s="9" t="str">
        <f t="shared" si="345"/>
        <v/>
      </c>
      <c r="AL418" s="9" t="str">
        <f>IF(OR(Z418="",AI418=""),"",IF(AK418="Right",VLOOKUP(Z418,PointsScoring!$A$2:$G$6,4,0),((VLOOKUP(Z418,PointsScoring!$A$1:$G$6,5,0))+(VLOOKUP(Z418,PointsScoring!$A$1:$G$6,6,0)))))</f>
        <v/>
      </c>
    </row>
    <row r="419" spans="1:38" ht="27" customHeight="1" x14ac:dyDescent="0.25">
      <c r="A419" s="14">
        <f t="shared" si="340"/>
        <v>35</v>
      </c>
      <c r="B419" s="9" t="str">
        <f t="shared" si="339"/>
        <v>Fixture 8</v>
      </c>
      <c r="C419" s="9">
        <v>17</v>
      </c>
      <c r="D419" s="9">
        <v>15</v>
      </c>
      <c r="E419" s="9" t="str">
        <f>IFERROR(VLOOKUP(C419,Teams!$A$2:$B$21,2,0),"")</f>
        <v>Swansea City</v>
      </c>
      <c r="F419" s="9" t="str">
        <f>IFERROR(VLOOKUP(D419,Teams!$A$2:$B$21,2,0),"")</f>
        <v>Stoke City</v>
      </c>
      <c r="G419" s="9" t="str">
        <f t="shared" si="346"/>
        <v>Swansea City v Stoke City</v>
      </c>
      <c r="H419" s="9"/>
      <c r="I419" s="9"/>
      <c r="J419" s="9"/>
      <c r="K419" s="9"/>
      <c r="L419" s="9">
        <v>0</v>
      </c>
      <c r="M419" s="9" t="str">
        <f>IF(L419=0,"",IF(U419="","",(HLOOKUP(L419,PointsScoring!$A$10:$D$11,2,0))))</f>
        <v/>
      </c>
      <c r="N419" s="10">
        <f>PointsScoring!$C$2</f>
        <v>42034</v>
      </c>
      <c r="O419" s="10">
        <f t="shared" si="347"/>
        <v>42125</v>
      </c>
      <c r="P419" s="10">
        <v>42126</v>
      </c>
      <c r="Q419" s="11">
        <v>0</v>
      </c>
      <c r="R419" s="12">
        <f t="shared" si="348"/>
        <v>0.58333333333333337</v>
      </c>
      <c r="S419" s="12">
        <v>0.625</v>
      </c>
      <c r="T419" s="12">
        <f>S419+(60/1440)</f>
        <v>0.66666666666666663</v>
      </c>
      <c r="U419" s="10" t="str">
        <f t="shared" ca="1" si="341"/>
        <v/>
      </c>
      <c r="V419" s="39" t="str">
        <f t="shared" ca="1" si="342"/>
        <v/>
      </c>
      <c r="W419" s="12" t="str">
        <f t="shared" ca="1" si="343"/>
        <v/>
      </c>
      <c r="X419" s="12"/>
      <c r="Y419" s="10"/>
      <c r="Z419" s="39"/>
      <c r="AA419" s="12"/>
      <c r="AG419" s="9"/>
      <c r="AH419" s="9"/>
      <c r="AI419" s="9" t="str">
        <f>IF(AG419="","",IF(AG419&gt;AH419,PointsScoring!$A$11,IF(AG419=AH419,PointsScoring!$B$11,IF(AG419&lt;AH419,PointsScoring!$C$12:$D$12))))</f>
        <v/>
      </c>
      <c r="AJ419" s="9" t="str">
        <f t="shared" si="344"/>
        <v/>
      </c>
      <c r="AK419" s="9" t="str">
        <f t="shared" si="345"/>
        <v/>
      </c>
      <c r="AL419" s="9" t="str">
        <f>IF(OR(Z419="",AI419=""),"",IF(AK419="Right",VLOOKUP(Z419,PointsScoring!$A$2:$G$6,4,0),((VLOOKUP(Z419,PointsScoring!$A$1:$G$6,5,0))+(VLOOKUP(Z419,PointsScoring!$A$1:$G$6,6,0)))))</f>
        <v/>
      </c>
    </row>
    <row r="420" spans="1:38" ht="27" customHeight="1" x14ac:dyDescent="0.25">
      <c r="A420" s="14">
        <f t="shared" si="340"/>
        <v>35</v>
      </c>
      <c r="B420" s="9" t="str">
        <f t="shared" si="339"/>
        <v>Fixture 9</v>
      </c>
      <c r="C420" s="9">
        <v>19</v>
      </c>
      <c r="D420" s="9">
        <v>10</v>
      </c>
      <c r="E420" s="9" t="str">
        <f>IFERROR(VLOOKUP(C420,Teams!$A$2:$B$21,2,0),"")</f>
        <v>West Bromwich Albion</v>
      </c>
      <c r="F420" s="9" t="str">
        <f>IFERROR(VLOOKUP(D420,Teams!$A$2:$B$21,2,0),"")</f>
        <v>Manchester City</v>
      </c>
      <c r="G420" s="9" t="str">
        <f t="shared" si="346"/>
        <v>West Bromwich Albion v Manchester City</v>
      </c>
      <c r="H420" s="9"/>
      <c r="I420" s="9"/>
      <c r="J420" s="9"/>
      <c r="K420" s="9"/>
      <c r="L420" s="9">
        <v>0</v>
      </c>
      <c r="M420" s="9" t="str">
        <f>IF(L420=0,"",IF(U420="","",(HLOOKUP(L420,PointsScoring!$A$10:$D$11,2,0))))</f>
        <v/>
      </c>
      <c r="N420" s="10">
        <f>PointsScoring!$C$2</f>
        <v>42034</v>
      </c>
      <c r="O420" s="10">
        <f t="shared" si="347"/>
        <v>42125</v>
      </c>
      <c r="P420" s="10">
        <v>42126</v>
      </c>
      <c r="Q420" s="11">
        <v>0</v>
      </c>
      <c r="R420" s="12">
        <f t="shared" si="348"/>
        <v>0.58333333333333337</v>
      </c>
      <c r="S420" s="12">
        <v>0.625</v>
      </c>
      <c r="T420" s="12">
        <f t="shared" si="349"/>
        <v>0.66666666666666663</v>
      </c>
      <c r="U420" s="10" t="str">
        <f t="shared" ca="1" si="341"/>
        <v/>
      </c>
      <c r="V420" s="39" t="str">
        <f t="shared" ca="1" si="342"/>
        <v/>
      </c>
      <c r="W420" s="12" t="str">
        <f t="shared" ca="1" si="343"/>
        <v/>
      </c>
      <c r="X420" s="12"/>
      <c r="Y420" s="10"/>
      <c r="Z420" s="39"/>
      <c r="AA420" s="12"/>
      <c r="AG420" s="9"/>
      <c r="AH420" s="9"/>
      <c r="AI420" s="9" t="str">
        <f>IF(AG420="","",IF(AG420&gt;AH420,PointsScoring!$A$11,IF(AG420=AH420,PointsScoring!$B$11,IF(AG420&lt;AH420,PointsScoring!$C$12:$D$12))))</f>
        <v/>
      </c>
      <c r="AJ420" s="9" t="str">
        <f t="shared" si="344"/>
        <v/>
      </c>
      <c r="AK420" s="9" t="str">
        <f t="shared" si="345"/>
        <v/>
      </c>
      <c r="AL420" s="9" t="str">
        <f>IF(OR(Z420="",AI420=""),"",IF(AK420="Right",VLOOKUP(Z420,PointsScoring!$A$2:$G$6,4,0),((VLOOKUP(Z420,PointsScoring!$A$1:$G$6,5,0))+(VLOOKUP(Z420,PointsScoring!$A$1:$G$6,6,0)))))</f>
        <v/>
      </c>
    </row>
    <row r="421" spans="1:38" ht="27" customHeight="1" x14ac:dyDescent="0.25">
      <c r="A421" s="14">
        <f t="shared" si="340"/>
        <v>35</v>
      </c>
      <c r="B421" s="9" t="str">
        <f t="shared" si="339"/>
        <v>Fixture 10</v>
      </c>
      <c r="C421" s="9">
        <v>20</v>
      </c>
      <c r="D421" s="9">
        <v>3</v>
      </c>
      <c r="E421" s="9" t="str">
        <f>IFERROR(VLOOKUP(C421,Teams!$A$2:$B$21,2,0),"")</f>
        <v>West Ham United</v>
      </c>
      <c r="F421" s="9" t="str">
        <f>IFERROR(VLOOKUP(D421,Teams!$A$2:$B$21,2,0),"")</f>
        <v>Burnley</v>
      </c>
      <c r="G421" s="9" t="str">
        <f t="shared" si="346"/>
        <v>West Ham United v Burnley</v>
      </c>
      <c r="H421" s="9"/>
      <c r="I421" s="9"/>
      <c r="J421" s="9"/>
      <c r="K421" s="9"/>
      <c r="L421" s="9">
        <v>0</v>
      </c>
      <c r="M421" s="9" t="str">
        <f>IF(L421=0,"",IF(U421="","",(HLOOKUP(L421,PointsScoring!$A$10:$D$11,2,0))))</f>
        <v/>
      </c>
      <c r="N421" s="10">
        <f>PointsScoring!$C$2</f>
        <v>42034</v>
      </c>
      <c r="O421" s="10">
        <f t="shared" si="347"/>
        <v>42125</v>
      </c>
      <c r="P421" s="10">
        <v>42126</v>
      </c>
      <c r="Q421" s="11">
        <v>0</v>
      </c>
      <c r="R421" s="12">
        <f t="shared" si="348"/>
        <v>0.58333333333333337</v>
      </c>
      <c r="S421" s="12">
        <v>0.625</v>
      </c>
      <c r="T421" s="12">
        <f t="shared" si="349"/>
        <v>0.66666666666666663</v>
      </c>
      <c r="U421" s="10" t="str">
        <f t="shared" ca="1" si="341"/>
        <v/>
      </c>
      <c r="V421" s="39" t="str">
        <f t="shared" ca="1" si="342"/>
        <v/>
      </c>
      <c r="W421" s="12" t="str">
        <f t="shared" ca="1" si="343"/>
        <v/>
      </c>
      <c r="X421" s="12"/>
      <c r="Y421" s="10"/>
      <c r="Z421" s="39"/>
      <c r="AA421" s="12"/>
      <c r="AG421" s="9"/>
      <c r="AH421" s="9"/>
      <c r="AI421" s="9" t="str">
        <f>IF(AG421="","",IF(AG421&gt;AH421,PointsScoring!$A$11,IF(AG421=AH421,PointsScoring!$B$11,IF(AG421&lt;AH421,PointsScoring!$C$12:$D$12))))</f>
        <v/>
      </c>
      <c r="AJ421" s="9" t="str">
        <f t="shared" si="344"/>
        <v/>
      </c>
      <c r="AK421" s="9" t="str">
        <f t="shared" si="345"/>
        <v/>
      </c>
      <c r="AL421" s="9" t="str">
        <f>IF(OR(Z421="",AI421=""),"",IF(AK421="Right",VLOOKUP(Z421,PointsScoring!$A$2:$G$6,4,0),((VLOOKUP(Z421,PointsScoring!$A$1:$G$6,5,0))+(VLOOKUP(Z421,PointsScoring!$A$1:$G$6,6,0)))))</f>
        <v/>
      </c>
    </row>
    <row r="422" spans="1:38" x14ac:dyDescent="0.25">
      <c r="B422" t="str">
        <f t="shared" si="339"/>
        <v/>
      </c>
      <c r="AL422" s="19">
        <f>SUM(AL412:AL421)</f>
        <v>0</v>
      </c>
    </row>
    <row r="423" spans="1:38" x14ac:dyDescent="0.25">
      <c r="C423" s="23"/>
      <c r="D423" s="23"/>
      <c r="E423" s="23"/>
      <c r="F423" s="23"/>
      <c r="G423" s="23"/>
      <c r="N423" s="23"/>
      <c r="O423" s="23"/>
      <c r="P423" s="23"/>
      <c r="Q423" s="24"/>
      <c r="R423" s="26"/>
      <c r="S423" s="23"/>
      <c r="T423" s="26"/>
    </row>
    <row r="424" spans="1:38" ht="27" customHeight="1" x14ac:dyDescent="0.25">
      <c r="A424" s="14">
        <f t="shared" ref="A424:A433" si="350">A412+1</f>
        <v>36</v>
      </c>
      <c r="B424" s="29" t="str">
        <f t="shared" si="339"/>
        <v>Fixture 1</v>
      </c>
      <c r="C424" s="29">
        <v>1</v>
      </c>
      <c r="D424" s="29">
        <v>17</v>
      </c>
      <c r="E424" s="29" t="str">
        <f>IFERROR(VLOOKUP(C424,Teams!$A$2:$B$21,2,0),"")</f>
        <v>Arsenal</v>
      </c>
      <c r="F424" s="29" t="str">
        <f>IFERROR(VLOOKUP(D424,Teams!$A$2:$B$21,2,0),"")</f>
        <v>Swansea City</v>
      </c>
      <c r="G424" s="29" t="str">
        <f>IF(C424="","",E424&amp;" v "&amp;F424)</f>
        <v>Arsenal v Swansea City</v>
      </c>
      <c r="H424" s="29"/>
      <c r="I424" s="29"/>
      <c r="J424" s="29"/>
      <c r="K424" s="29"/>
      <c r="L424" s="29">
        <v>0</v>
      </c>
      <c r="M424" s="29" t="str">
        <f>IF(L424=0,"",IF(U424="","",(HLOOKUP(L424,PointsScoring!$A$10:$D$11,2,0))))</f>
        <v/>
      </c>
      <c r="N424" s="30">
        <f>PointsScoring!$C$2</f>
        <v>42034</v>
      </c>
      <c r="O424" s="30">
        <f>P424-1</f>
        <v>42132</v>
      </c>
      <c r="P424" s="30">
        <v>42133</v>
      </c>
      <c r="Q424" s="31">
        <v>0</v>
      </c>
      <c r="R424" s="32">
        <f>S424-(60/1440)</f>
        <v>0.58333333333333337</v>
      </c>
      <c r="S424" s="32">
        <v>0.625</v>
      </c>
      <c r="T424" s="32">
        <f>S424+(60/1440)</f>
        <v>0.66666666666666663</v>
      </c>
      <c r="U424" s="30" t="str">
        <f t="shared" ref="U424:U433" ca="1" si="351">IF(L424&gt;0,IF(P424&lt;TODAY(),"Fixture Completed",IF(L424&gt;0,TODAY(),"")),"")</f>
        <v/>
      </c>
      <c r="V424" s="33" t="str">
        <f t="shared" ref="V424:V433" ca="1" si="352">IF(U424="","",IF(W424="Fixture Completed","Fixture Completed",(IF(U424&lt;=N424,$N$1,IF(AND(U424&gt;=(N424+1),U424&lt;=O424),$O$1,IF(AND(U424=P424,W424&lt;R424),$Q$1,IF(AND(U424=P424,W424&gt;Q424,W424&lt;S424,W424&gt;R424),$R$1,IF(AND(P424=U424,W424&lt;T424,W424&gt;S424),"During Fixture","Predicitions Locked"))))))))</f>
        <v/>
      </c>
      <c r="W424" s="32" t="str">
        <f t="shared" ref="W424:W433" ca="1" si="353">IF(L424=0,"",(IF(U424="Fixture Completed","Fixture Completed",IF(U424=O424,"",(IF((IF(OR(U424="",U424&lt;P424),"",IF(P424=TODAY(),(NOW()-TODAY()),""))&gt;T424),"",IF(OR(U424="",U424&lt;P424),"",IF(P424=TODAY(),(NOW()-TODAY()),""))))))))</f>
        <v/>
      </c>
      <c r="X424" s="32"/>
      <c r="Y424" s="30"/>
      <c r="Z424" s="33"/>
      <c r="AA424" s="32"/>
      <c r="AG424" s="29"/>
      <c r="AH424" s="29"/>
      <c r="AI424" s="29" t="str">
        <f>IF(AG424="","",IF(AG424&gt;AH424,PointsScoring!$A$11,IF(AG424=AH424,PointsScoring!$B$11,IF(AG424&lt;AH424,PointsScoring!$C$12:$D$12))))</f>
        <v/>
      </c>
      <c r="AJ424" s="29" t="str">
        <f t="shared" ref="AJ424:AJ433" si="354">IFERROR((IF(AI424="HW",E424,IF(AI424="D","DRAW",IF(AI424="AW",F424,"")))),"")</f>
        <v/>
      </c>
      <c r="AK424" s="29" t="str">
        <f t="shared" ref="AK424:AK433" si="355">IF(AI424="","",(IF(X424=AI424,"Right","Wrong")))</f>
        <v/>
      </c>
      <c r="AL424" s="29" t="str">
        <f>IF(OR(Z424="",AI424=""),"",IF(AK424="Right",VLOOKUP(Z424,PointsScoring!$A$2:$G$6,4,0),((VLOOKUP(Z424,PointsScoring!$A$1:$G$6,5,0))+(VLOOKUP(Z424,PointsScoring!$A$1:$G$6,6,0)))))</f>
        <v/>
      </c>
    </row>
    <row r="425" spans="1:38" ht="27" customHeight="1" x14ac:dyDescent="0.25">
      <c r="A425" s="14">
        <f t="shared" si="350"/>
        <v>36</v>
      </c>
      <c r="B425" s="29" t="str">
        <f t="shared" si="339"/>
        <v>Fixture 2</v>
      </c>
      <c r="C425" s="29">
        <v>2</v>
      </c>
      <c r="D425" s="29">
        <v>20</v>
      </c>
      <c r="E425" s="29" t="str">
        <f>IFERROR(VLOOKUP(C425,Teams!$A$2:$B$21,2,0),"")</f>
        <v>Aston Villa</v>
      </c>
      <c r="F425" s="29" t="str">
        <f>IFERROR(VLOOKUP(D425,Teams!$A$2:$B$21,2,0),"")</f>
        <v>West Ham United</v>
      </c>
      <c r="G425" s="29" t="str">
        <f t="shared" ref="G425:G433" si="356">IF(C425="","",E425&amp;" v "&amp;F425)</f>
        <v>Aston Villa v West Ham United</v>
      </c>
      <c r="H425" s="29"/>
      <c r="I425" s="29"/>
      <c r="J425" s="29"/>
      <c r="K425" s="29"/>
      <c r="L425" s="29">
        <v>0</v>
      </c>
      <c r="M425" s="29" t="str">
        <f>IF(L425=0,"",IF(U425="","",(HLOOKUP(L425,PointsScoring!$A$10:$D$11,2,0))))</f>
        <v/>
      </c>
      <c r="N425" s="30">
        <f>PointsScoring!$C$2</f>
        <v>42034</v>
      </c>
      <c r="O425" s="30">
        <f t="shared" ref="O425:O433" si="357">P425-1</f>
        <v>42132</v>
      </c>
      <c r="P425" s="30">
        <v>42133</v>
      </c>
      <c r="Q425" s="31">
        <v>0</v>
      </c>
      <c r="R425" s="32">
        <f t="shared" ref="R425:R433" si="358">S425-(60/1440)</f>
        <v>0.58333333333333337</v>
      </c>
      <c r="S425" s="32">
        <v>0.625</v>
      </c>
      <c r="T425" s="32">
        <f t="shared" ref="T425:T433" si="359">S425+(60/1440)</f>
        <v>0.66666666666666663</v>
      </c>
      <c r="U425" s="30" t="str">
        <f t="shared" ca="1" si="351"/>
        <v/>
      </c>
      <c r="V425" s="33" t="str">
        <f t="shared" ca="1" si="352"/>
        <v/>
      </c>
      <c r="W425" s="32" t="str">
        <f t="shared" ca="1" si="353"/>
        <v/>
      </c>
      <c r="X425" s="32"/>
      <c r="Y425" s="30"/>
      <c r="Z425" s="33"/>
      <c r="AA425" s="32"/>
      <c r="AG425" s="29"/>
      <c r="AH425" s="29"/>
      <c r="AI425" s="29" t="str">
        <f>IF(AG425="","",IF(AG425&gt;AH425,PointsScoring!$A$11,IF(AG425=AH425,PointsScoring!$B$11,IF(AG425&lt;AH425,PointsScoring!$C$12:$D$12))))</f>
        <v/>
      </c>
      <c r="AJ425" s="29" t="str">
        <f t="shared" si="354"/>
        <v/>
      </c>
      <c r="AK425" s="29" t="str">
        <f t="shared" si="355"/>
        <v/>
      </c>
      <c r="AL425" s="29" t="str">
        <f>IF(OR(Z425="",AI425=""),"",IF(AK425="Right",VLOOKUP(Z425,PointsScoring!$A$2:$G$6,4,0),((VLOOKUP(Z425,PointsScoring!$A$1:$G$6,5,0))+(VLOOKUP(Z425,PointsScoring!$A$1:$G$6,6,0)))))</f>
        <v/>
      </c>
    </row>
    <row r="426" spans="1:38" ht="27" customHeight="1" x14ac:dyDescent="0.25">
      <c r="A426" s="14">
        <f t="shared" si="350"/>
        <v>36</v>
      </c>
      <c r="B426" s="29" t="str">
        <f t="shared" si="339"/>
        <v>Fixture 3</v>
      </c>
      <c r="C426" s="29">
        <v>4</v>
      </c>
      <c r="D426" s="29">
        <v>9</v>
      </c>
      <c r="E426" s="29" t="str">
        <f>IFERROR(VLOOKUP(C426,Teams!$A$2:$B$21,2,0),"")</f>
        <v>Chelsea</v>
      </c>
      <c r="F426" s="29" t="str">
        <f>IFERROR(VLOOKUP(D426,Teams!$A$2:$B$21,2,0),"")</f>
        <v>Liverpool</v>
      </c>
      <c r="G426" s="29" t="str">
        <f t="shared" si="356"/>
        <v>Chelsea v Liverpool</v>
      </c>
      <c r="H426" s="29"/>
      <c r="I426" s="29"/>
      <c r="J426" s="29"/>
      <c r="K426" s="29"/>
      <c r="L426" s="29">
        <v>0</v>
      </c>
      <c r="M426" s="29" t="str">
        <f>IF(L426=0,"",IF(U426="","",(HLOOKUP(L426,PointsScoring!$A$10:$D$11,2,0))))</f>
        <v/>
      </c>
      <c r="N426" s="30">
        <f>PointsScoring!$C$2</f>
        <v>42034</v>
      </c>
      <c r="O426" s="30">
        <f t="shared" si="357"/>
        <v>42132</v>
      </c>
      <c r="P426" s="30">
        <v>42133</v>
      </c>
      <c r="Q426" s="31">
        <v>0</v>
      </c>
      <c r="R426" s="32">
        <f t="shared" si="358"/>
        <v>0.58333333333333337</v>
      </c>
      <c r="S426" s="32">
        <v>0.625</v>
      </c>
      <c r="T426" s="32">
        <f t="shared" si="359"/>
        <v>0.66666666666666663</v>
      </c>
      <c r="U426" s="30" t="str">
        <f t="shared" ca="1" si="351"/>
        <v/>
      </c>
      <c r="V426" s="33" t="str">
        <f t="shared" ca="1" si="352"/>
        <v/>
      </c>
      <c r="W426" s="32" t="str">
        <f t="shared" ca="1" si="353"/>
        <v/>
      </c>
      <c r="X426" s="32"/>
      <c r="Y426" s="30"/>
      <c r="Z426" s="33"/>
      <c r="AA426" s="32"/>
      <c r="AG426" s="29"/>
      <c r="AH426" s="29"/>
      <c r="AI426" s="29" t="str">
        <f>IF(AG426="","",IF(AG426&gt;AH426,PointsScoring!$A$11,IF(AG426=AH426,PointsScoring!$B$11,IF(AG426&lt;AH426,PointsScoring!$C$12:$D$12))))</f>
        <v/>
      </c>
      <c r="AJ426" s="29" t="str">
        <f t="shared" si="354"/>
        <v/>
      </c>
      <c r="AK426" s="29" t="str">
        <f t="shared" si="355"/>
        <v/>
      </c>
      <c r="AL426" s="29" t="str">
        <f>IF(OR(Z426="",AI426=""),"",IF(AK426="Right",VLOOKUP(Z426,PointsScoring!$A$2:$G$6,4,0),((VLOOKUP(Z426,PointsScoring!$A$1:$G$6,5,0))+(VLOOKUP(Z426,PointsScoring!$A$1:$G$6,6,0)))))</f>
        <v/>
      </c>
    </row>
    <row r="427" spans="1:38" ht="27" customHeight="1" x14ac:dyDescent="0.25">
      <c r="A427" s="14">
        <f t="shared" si="350"/>
        <v>36</v>
      </c>
      <c r="B427" s="29" t="str">
        <f t="shared" si="339"/>
        <v>Fixture 4</v>
      </c>
      <c r="C427" s="29">
        <v>5</v>
      </c>
      <c r="D427" s="29">
        <v>11</v>
      </c>
      <c r="E427" s="29" t="str">
        <f>IFERROR(VLOOKUP(C427,Teams!$A$2:$B$21,2,0),"")</f>
        <v>Crystal Palace</v>
      </c>
      <c r="F427" s="29" t="str">
        <f>IFERROR(VLOOKUP(D427,Teams!$A$2:$B$21,2,0),"")</f>
        <v>Manchester United</v>
      </c>
      <c r="G427" s="29" t="str">
        <f t="shared" si="356"/>
        <v>Crystal Palace v Manchester United</v>
      </c>
      <c r="H427" s="29"/>
      <c r="I427" s="29"/>
      <c r="J427" s="29"/>
      <c r="K427" s="29"/>
      <c r="L427" s="29">
        <v>0</v>
      </c>
      <c r="M427" s="29" t="str">
        <f>IF(L427=0,"",IF(U427="","",(HLOOKUP(L427,PointsScoring!$A$10:$D$11,2,0))))</f>
        <v/>
      </c>
      <c r="N427" s="30">
        <f>PointsScoring!$C$2</f>
        <v>42034</v>
      </c>
      <c r="O427" s="30">
        <f t="shared" si="357"/>
        <v>42132</v>
      </c>
      <c r="P427" s="30">
        <v>42133</v>
      </c>
      <c r="Q427" s="31">
        <v>0</v>
      </c>
      <c r="R427" s="32">
        <f t="shared" si="358"/>
        <v>0.58333333333333337</v>
      </c>
      <c r="S427" s="32">
        <v>0.625</v>
      </c>
      <c r="T427" s="32">
        <f t="shared" si="359"/>
        <v>0.66666666666666663</v>
      </c>
      <c r="U427" s="30" t="str">
        <f t="shared" ca="1" si="351"/>
        <v/>
      </c>
      <c r="V427" s="33" t="str">
        <f t="shared" ca="1" si="352"/>
        <v/>
      </c>
      <c r="W427" s="32" t="str">
        <f t="shared" ca="1" si="353"/>
        <v/>
      </c>
      <c r="X427" s="32"/>
      <c r="Y427" s="30"/>
      <c r="Z427" s="33"/>
      <c r="AA427" s="32"/>
      <c r="AG427" s="29"/>
      <c r="AH427" s="29"/>
      <c r="AI427" s="29" t="str">
        <f>IF(AG427="","",IF(AG427&gt;AH427,PointsScoring!$A$11,IF(AG427=AH427,PointsScoring!$B$11,IF(AG427&lt;AH427,PointsScoring!$C$12:$D$12))))</f>
        <v/>
      </c>
      <c r="AJ427" s="29" t="str">
        <f t="shared" si="354"/>
        <v/>
      </c>
      <c r="AK427" s="29" t="str">
        <f t="shared" si="355"/>
        <v/>
      </c>
      <c r="AL427" s="29" t="str">
        <f>IF(OR(Z427="",AI427=""),"",IF(AK427="Right",VLOOKUP(Z427,PointsScoring!$A$2:$G$6,4,0),((VLOOKUP(Z427,PointsScoring!$A$1:$G$6,5,0))+(VLOOKUP(Z427,PointsScoring!$A$1:$G$6,6,0)))))</f>
        <v/>
      </c>
    </row>
    <row r="428" spans="1:38" ht="27" customHeight="1" x14ac:dyDescent="0.25">
      <c r="A428" s="14">
        <f t="shared" si="350"/>
        <v>36</v>
      </c>
      <c r="B428" s="29" t="str">
        <f t="shared" si="339"/>
        <v>Fixture 5</v>
      </c>
      <c r="C428" s="29">
        <v>6</v>
      </c>
      <c r="D428" s="29">
        <v>16</v>
      </c>
      <c r="E428" s="29" t="str">
        <f>IFERROR(VLOOKUP(C428,Teams!$A$2:$B$21,2,0),"")</f>
        <v>Everton</v>
      </c>
      <c r="F428" s="29" t="str">
        <f>IFERROR(VLOOKUP(D428,Teams!$A$2:$B$21,2,0),"")</f>
        <v>Sunderland</v>
      </c>
      <c r="G428" s="29" t="str">
        <f t="shared" si="356"/>
        <v>Everton v Sunderland</v>
      </c>
      <c r="H428" s="29"/>
      <c r="I428" s="29"/>
      <c r="J428" s="29"/>
      <c r="K428" s="29"/>
      <c r="L428" s="29">
        <v>0</v>
      </c>
      <c r="M428" s="29" t="str">
        <f>IF(L428=0,"",IF(U428="","",(HLOOKUP(L428,PointsScoring!$A$10:$D$11,2,0))))</f>
        <v/>
      </c>
      <c r="N428" s="30">
        <f>PointsScoring!$C$2</f>
        <v>42034</v>
      </c>
      <c r="O428" s="30">
        <f t="shared" si="357"/>
        <v>42132</v>
      </c>
      <c r="P428" s="30">
        <v>42133</v>
      </c>
      <c r="Q428" s="31">
        <v>0</v>
      </c>
      <c r="R428" s="32">
        <f t="shared" si="358"/>
        <v>0.58333333333333337</v>
      </c>
      <c r="S428" s="32">
        <v>0.625</v>
      </c>
      <c r="T428" s="32">
        <f t="shared" si="359"/>
        <v>0.66666666666666663</v>
      </c>
      <c r="U428" s="30" t="str">
        <f t="shared" ca="1" si="351"/>
        <v/>
      </c>
      <c r="V428" s="33" t="str">
        <f t="shared" ca="1" si="352"/>
        <v/>
      </c>
      <c r="W428" s="32" t="str">
        <f t="shared" ca="1" si="353"/>
        <v/>
      </c>
      <c r="X428" s="32"/>
      <c r="Y428" s="30"/>
      <c r="Z428" s="33"/>
      <c r="AA428" s="32"/>
      <c r="AG428" s="29"/>
      <c r="AH428" s="29"/>
      <c r="AI428" s="29" t="str">
        <f>IF(AG428="","",IF(AG428&gt;AH428,PointsScoring!$A$11,IF(AG428=AH428,PointsScoring!$B$11,IF(AG428&lt;AH428,PointsScoring!$C$12:$D$12))))</f>
        <v/>
      </c>
      <c r="AJ428" s="29" t="str">
        <f t="shared" si="354"/>
        <v/>
      </c>
      <c r="AK428" s="29" t="str">
        <f t="shared" si="355"/>
        <v/>
      </c>
      <c r="AL428" s="29" t="str">
        <f>IF(OR(Z428="",AI428=""),"",IF(AK428="Right",VLOOKUP(Z428,PointsScoring!$A$2:$G$6,4,0),((VLOOKUP(Z428,PointsScoring!$A$1:$G$6,5,0))+(VLOOKUP(Z428,PointsScoring!$A$1:$G$6,6,0)))))</f>
        <v/>
      </c>
    </row>
    <row r="429" spans="1:38" ht="27" customHeight="1" x14ac:dyDescent="0.25">
      <c r="A429" s="14">
        <f t="shared" si="350"/>
        <v>36</v>
      </c>
      <c r="B429" s="29" t="str">
        <f t="shared" si="339"/>
        <v>Fixture 6</v>
      </c>
      <c r="C429" s="29">
        <v>7</v>
      </c>
      <c r="D429" s="29">
        <v>3</v>
      </c>
      <c r="E429" s="29" t="str">
        <f>IFERROR(VLOOKUP(C429,Teams!$A$2:$B$21,2,0),"")</f>
        <v>Hull City</v>
      </c>
      <c r="F429" s="29" t="str">
        <f>IFERROR(VLOOKUP(D429,Teams!$A$2:$B$21,2,0),"")</f>
        <v>Burnley</v>
      </c>
      <c r="G429" s="29" t="str">
        <f t="shared" si="356"/>
        <v>Hull City v Burnley</v>
      </c>
      <c r="H429" s="29"/>
      <c r="I429" s="29"/>
      <c r="J429" s="29"/>
      <c r="K429" s="29"/>
      <c r="L429" s="29">
        <v>0</v>
      </c>
      <c r="M429" s="29" t="str">
        <f>IF(L429=0,"",IF(U429="","",(HLOOKUP(L429,PointsScoring!$A$10:$D$11,2,0))))</f>
        <v/>
      </c>
      <c r="N429" s="30">
        <f>PointsScoring!$C$2</f>
        <v>42034</v>
      </c>
      <c r="O429" s="30">
        <f t="shared" si="357"/>
        <v>42132</v>
      </c>
      <c r="P429" s="30">
        <v>42133</v>
      </c>
      <c r="Q429" s="31">
        <v>0</v>
      </c>
      <c r="R429" s="32">
        <f t="shared" si="358"/>
        <v>0.58333333333333337</v>
      </c>
      <c r="S429" s="32">
        <v>0.625</v>
      </c>
      <c r="T429" s="32">
        <f t="shared" si="359"/>
        <v>0.66666666666666663</v>
      </c>
      <c r="U429" s="30" t="str">
        <f t="shared" ca="1" si="351"/>
        <v/>
      </c>
      <c r="V429" s="33" t="str">
        <f t="shared" ca="1" si="352"/>
        <v/>
      </c>
      <c r="W429" s="32" t="str">
        <f t="shared" ca="1" si="353"/>
        <v/>
      </c>
      <c r="X429" s="32"/>
      <c r="Y429" s="30"/>
      <c r="Z429" s="33"/>
      <c r="AA429" s="32"/>
      <c r="AG429" s="29"/>
      <c r="AH429" s="29"/>
      <c r="AI429" s="29" t="str">
        <f>IF(AG429="","",IF(AG429&gt;AH429,PointsScoring!$A$11,IF(AG429=AH429,PointsScoring!$B$11,IF(AG429&lt;AH429,PointsScoring!$C$12:$D$12))))</f>
        <v/>
      </c>
      <c r="AJ429" s="29" t="str">
        <f t="shared" si="354"/>
        <v/>
      </c>
      <c r="AK429" s="29" t="str">
        <f t="shared" si="355"/>
        <v/>
      </c>
      <c r="AL429" s="29" t="str">
        <f>IF(OR(Z429="",AI429=""),"",IF(AK429="Right",VLOOKUP(Z429,PointsScoring!$A$2:$G$6,4,0),((VLOOKUP(Z429,PointsScoring!$A$1:$G$6,5,0))+(VLOOKUP(Z429,PointsScoring!$A$1:$G$6,6,0)))))</f>
        <v/>
      </c>
    </row>
    <row r="430" spans="1:38" ht="27" customHeight="1" x14ac:dyDescent="0.25">
      <c r="A430" s="14">
        <f t="shared" si="350"/>
        <v>36</v>
      </c>
      <c r="B430" s="29" t="str">
        <f t="shared" si="339"/>
        <v>Fixture 7</v>
      </c>
      <c r="C430" s="29">
        <v>8</v>
      </c>
      <c r="D430" s="29">
        <v>14</v>
      </c>
      <c r="E430" s="29" t="str">
        <f>IFERROR(VLOOKUP(C430,Teams!$A$2:$B$21,2,0),"")</f>
        <v>Leicester City</v>
      </c>
      <c r="F430" s="29" t="str">
        <f>IFERROR(VLOOKUP(D430,Teams!$A$2:$B$21,2,0),"")</f>
        <v>Southampton</v>
      </c>
      <c r="G430" s="29" t="str">
        <f t="shared" si="356"/>
        <v>Leicester City v Southampton</v>
      </c>
      <c r="H430" s="29"/>
      <c r="I430" s="29"/>
      <c r="J430" s="29"/>
      <c r="K430" s="29"/>
      <c r="L430" s="29">
        <v>0</v>
      </c>
      <c r="M430" s="29" t="str">
        <f>IF(L430=0,"",IF(U430="","",(HLOOKUP(L430,PointsScoring!$A$10:$D$11,2,0))))</f>
        <v/>
      </c>
      <c r="N430" s="30">
        <f>PointsScoring!$C$2</f>
        <v>42034</v>
      </c>
      <c r="O430" s="30">
        <f t="shared" si="357"/>
        <v>42132</v>
      </c>
      <c r="P430" s="30">
        <v>42133</v>
      </c>
      <c r="Q430" s="31">
        <v>0</v>
      </c>
      <c r="R430" s="32">
        <f t="shared" si="358"/>
        <v>0.58333333333333337</v>
      </c>
      <c r="S430" s="32">
        <v>0.625</v>
      </c>
      <c r="T430" s="32">
        <f t="shared" si="359"/>
        <v>0.66666666666666663</v>
      </c>
      <c r="U430" s="30" t="str">
        <f t="shared" ca="1" si="351"/>
        <v/>
      </c>
      <c r="V430" s="33" t="str">
        <f t="shared" ca="1" si="352"/>
        <v/>
      </c>
      <c r="W430" s="32" t="str">
        <f t="shared" ca="1" si="353"/>
        <v/>
      </c>
      <c r="X430" s="32"/>
      <c r="Y430" s="30"/>
      <c r="Z430" s="33"/>
      <c r="AA430" s="32"/>
      <c r="AG430" s="29"/>
      <c r="AH430" s="29"/>
      <c r="AI430" s="29" t="str">
        <f>IF(AG430="","",IF(AG430&gt;AH430,PointsScoring!$A$11,IF(AG430=AH430,PointsScoring!$B$11,IF(AG430&lt;AH430,PointsScoring!$C$12:$D$12))))</f>
        <v/>
      </c>
      <c r="AJ430" s="29" t="str">
        <f t="shared" si="354"/>
        <v/>
      </c>
      <c r="AK430" s="29" t="str">
        <f t="shared" si="355"/>
        <v/>
      </c>
      <c r="AL430" s="29" t="str">
        <f>IF(OR(Z430="",AI430=""),"",IF(AK430="Right",VLOOKUP(Z430,PointsScoring!$A$2:$G$6,4,0),((VLOOKUP(Z430,PointsScoring!$A$1:$G$6,5,0))+(VLOOKUP(Z430,PointsScoring!$A$1:$G$6,6,0)))))</f>
        <v/>
      </c>
    </row>
    <row r="431" spans="1:38" ht="27" customHeight="1" x14ac:dyDescent="0.25">
      <c r="A431" s="14">
        <f t="shared" si="350"/>
        <v>36</v>
      </c>
      <c r="B431" s="29" t="str">
        <f t="shared" si="339"/>
        <v>Fixture 8</v>
      </c>
      <c r="C431" s="29">
        <v>10</v>
      </c>
      <c r="D431" s="29">
        <v>13</v>
      </c>
      <c r="E431" s="29" t="str">
        <f>IFERROR(VLOOKUP(C431,Teams!$A$2:$B$21,2,0),"")</f>
        <v>Manchester City</v>
      </c>
      <c r="F431" s="29" t="str">
        <f>IFERROR(VLOOKUP(D431,Teams!$A$2:$B$21,2,0),"")</f>
        <v>Queens Park Rangers</v>
      </c>
      <c r="G431" s="29" t="str">
        <f t="shared" si="356"/>
        <v>Manchester City v Queens Park Rangers</v>
      </c>
      <c r="H431" s="29"/>
      <c r="I431" s="29"/>
      <c r="J431" s="29"/>
      <c r="K431" s="29"/>
      <c r="L431" s="29">
        <v>0</v>
      </c>
      <c r="M431" s="29" t="str">
        <f>IF(L431=0,"",IF(U431="","",(HLOOKUP(L431,PointsScoring!$A$10:$D$11,2,0))))</f>
        <v/>
      </c>
      <c r="N431" s="30">
        <f>PointsScoring!$C$2</f>
        <v>42034</v>
      </c>
      <c r="O431" s="30">
        <f t="shared" si="357"/>
        <v>42132</v>
      </c>
      <c r="P431" s="30">
        <v>42133</v>
      </c>
      <c r="Q431" s="31">
        <v>0</v>
      </c>
      <c r="R431" s="32">
        <f t="shared" si="358"/>
        <v>0.58333333333333337</v>
      </c>
      <c r="S431" s="32">
        <v>0.625</v>
      </c>
      <c r="T431" s="32">
        <f>S431+(60/1440)</f>
        <v>0.66666666666666663</v>
      </c>
      <c r="U431" s="30" t="str">
        <f t="shared" ca="1" si="351"/>
        <v/>
      </c>
      <c r="V431" s="33" t="str">
        <f t="shared" ca="1" si="352"/>
        <v/>
      </c>
      <c r="W431" s="32" t="str">
        <f t="shared" ca="1" si="353"/>
        <v/>
      </c>
      <c r="X431" s="32"/>
      <c r="Y431" s="30"/>
      <c r="Z431" s="33"/>
      <c r="AA431" s="32"/>
      <c r="AG431" s="29"/>
      <c r="AH431" s="29"/>
      <c r="AI431" s="29" t="str">
        <f>IF(AG431="","",IF(AG431&gt;AH431,PointsScoring!$A$11,IF(AG431=AH431,PointsScoring!$B$11,IF(AG431&lt;AH431,PointsScoring!$C$12:$D$12))))</f>
        <v/>
      </c>
      <c r="AJ431" s="29" t="str">
        <f t="shared" si="354"/>
        <v/>
      </c>
      <c r="AK431" s="29" t="str">
        <f t="shared" si="355"/>
        <v/>
      </c>
      <c r="AL431" s="29" t="str">
        <f>IF(OR(Z431="",AI431=""),"",IF(AK431="Right",VLOOKUP(Z431,PointsScoring!$A$2:$G$6,4,0),((VLOOKUP(Z431,PointsScoring!$A$1:$G$6,5,0))+(VLOOKUP(Z431,PointsScoring!$A$1:$G$6,6,0)))))</f>
        <v/>
      </c>
    </row>
    <row r="432" spans="1:38" ht="27" customHeight="1" x14ac:dyDescent="0.25">
      <c r="A432" s="14">
        <f t="shared" si="350"/>
        <v>36</v>
      </c>
      <c r="B432" s="29" t="str">
        <f t="shared" si="339"/>
        <v>Fixture 9</v>
      </c>
      <c r="C432" s="29">
        <v>12</v>
      </c>
      <c r="D432" s="29">
        <v>19</v>
      </c>
      <c r="E432" s="29" t="str">
        <f>IFERROR(VLOOKUP(C432,Teams!$A$2:$B$21,2,0),"")</f>
        <v>Newcastle United</v>
      </c>
      <c r="F432" s="29" t="str">
        <f>IFERROR(VLOOKUP(D432,Teams!$A$2:$B$21,2,0),"")</f>
        <v>West Bromwich Albion</v>
      </c>
      <c r="G432" s="29" t="str">
        <f t="shared" si="356"/>
        <v>Newcastle United v West Bromwich Albion</v>
      </c>
      <c r="H432" s="29"/>
      <c r="I432" s="29"/>
      <c r="J432" s="29"/>
      <c r="K432" s="29"/>
      <c r="L432" s="29">
        <v>0</v>
      </c>
      <c r="M432" s="29" t="str">
        <f>IF(L432=0,"",IF(U432="","",(HLOOKUP(L432,PointsScoring!$A$10:$D$11,2,0))))</f>
        <v/>
      </c>
      <c r="N432" s="30">
        <f>PointsScoring!$C$2</f>
        <v>42034</v>
      </c>
      <c r="O432" s="30">
        <f t="shared" si="357"/>
        <v>42132</v>
      </c>
      <c r="P432" s="30">
        <v>42133</v>
      </c>
      <c r="Q432" s="31">
        <v>0</v>
      </c>
      <c r="R432" s="32">
        <f t="shared" si="358"/>
        <v>0.58333333333333337</v>
      </c>
      <c r="S432" s="32">
        <v>0.625</v>
      </c>
      <c r="T432" s="32">
        <f t="shared" si="359"/>
        <v>0.66666666666666663</v>
      </c>
      <c r="U432" s="30" t="str">
        <f t="shared" ca="1" si="351"/>
        <v/>
      </c>
      <c r="V432" s="33" t="str">
        <f t="shared" ca="1" si="352"/>
        <v/>
      </c>
      <c r="W432" s="32" t="str">
        <f t="shared" ca="1" si="353"/>
        <v/>
      </c>
      <c r="X432" s="32"/>
      <c r="Y432" s="30"/>
      <c r="Z432" s="33"/>
      <c r="AA432" s="32"/>
      <c r="AG432" s="29"/>
      <c r="AH432" s="29"/>
      <c r="AI432" s="29" t="str">
        <f>IF(AG432="","",IF(AG432&gt;AH432,PointsScoring!$A$11,IF(AG432=AH432,PointsScoring!$B$11,IF(AG432&lt;AH432,PointsScoring!$C$12:$D$12))))</f>
        <v/>
      </c>
      <c r="AJ432" s="29" t="str">
        <f t="shared" si="354"/>
        <v/>
      </c>
      <c r="AK432" s="29" t="str">
        <f t="shared" si="355"/>
        <v/>
      </c>
      <c r="AL432" s="29" t="str">
        <f>IF(OR(Z432="",AI432=""),"",IF(AK432="Right",VLOOKUP(Z432,PointsScoring!$A$2:$G$6,4,0),((VLOOKUP(Z432,PointsScoring!$A$1:$G$6,5,0))+(VLOOKUP(Z432,PointsScoring!$A$1:$G$6,6,0)))))</f>
        <v/>
      </c>
    </row>
    <row r="433" spans="1:38" ht="27" customHeight="1" x14ac:dyDescent="0.25">
      <c r="A433" s="14">
        <f t="shared" si="350"/>
        <v>36</v>
      </c>
      <c r="B433" s="29" t="str">
        <f t="shared" si="339"/>
        <v>Fixture 10</v>
      </c>
      <c r="C433" s="29">
        <v>15</v>
      </c>
      <c r="D433" s="29">
        <v>18</v>
      </c>
      <c r="E433" s="29" t="str">
        <f>IFERROR(VLOOKUP(C433,Teams!$A$2:$B$21,2,0),"")</f>
        <v>Stoke City</v>
      </c>
      <c r="F433" s="29" t="str">
        <f>IFERROR(VLOOKUP(D433,Teams!$A$2:$B$21,2,0),"")</f>
        <v>Tottenham Hotspur</v>
      </c>
      <c r="G433" s="29" t="str">
        <f t="shared" si="356"/>
        <v>Stoke City v Tottenham Hotspur</v>
      </c>
      <c r="H433" s="29"/>
      <c r="I433" s="29"/>
      <c r="J433" s="29"/>
      <c r="K433" s="29"/>
      <c r="L433" s="29">
        <v>0</v>
      </c>
      <c r="M433" s="29" t="str">
        <f>IF(L433=0,"",IF(U433="","",(HLOOKUP(L433,PointsScoring!$A$10:$D$11,2,0))))</f>
        <v/>
      </c>
      <c r="N433" s="30">
        <f>PointsScoring!$C$2</f>
        <v>42034</v>
      </c>
      <c r="O433" s="30">
        <f t="shared" si="357"/>
        <v>42132</v>
      </c>
      <c r="P433" s="30">
        <v>42133</v>
      </c>
      <c r="Q433" s="31">
        <v>0</v>
      </c>
      <c r="R433" s="32">
        <f t="shared" si="358"/>
        <v>0.58333333333333337</v>
      </c>
      <c r="S433" s="32">
        <v>0.625</v>
      </c>
      <c r="T433" s="32">
        <f t="shared" si="359"/>
        <v>0.66666666666666663</v>
      </c>
      <c r="U433" s="30" t="str">
        <f t="shared" ca="1" si="351"/>
        <v/>
      </c>
      <c r="V433" s="33" t="str">
        <f t="shared" ca="1" si="352"/>
        <v/>
      </c>
      <c r="W433" s="32" t="str">
        <f t="shared" ca="1" si="353"/>
        <v/>
      </c>
      <c r="X433" s="32"/>
      <c r="Y433" s="30"/>
      <c r="Z433" s="33"/>
      <c r="AA433" s="32"/>
      <c r="AG433" s="29"/>
      <c r="AH433" s="29"/>
      <c r="AI433" s="29" t="str">
        <f>IF(AG433="","",IF(AG433&gt;AH433,PointsScoring!$A$11,IF(AG433=AH433,PointsScoring!$B$11,IF(AG433&lt;AH433,PointsScoring!$C$12:$D$12))))</f>
        <v/>
      </c>
      <c r="AJ433" s="29" t="str">
        <f t="shared" si="354"/>
        <v/>
      </c>
      <c r="AK433" s="29" t="str">
        <f t="shared" si="355"/>
        <v/>
      </c>
      <c r="AL433" s="29" t="str">
        <f>IF(OR(Z433="",AI433=""),"",IF(AK433="Right",VLOOKUP(Z433,PointsScoring!$A$2:$G$6,4,0),((VLOOKUP(Z433,PointsScoring!$A$1:$G$6,5,0))+(VLOOKUP(Z433,PointsScoring!$A$1:$G$6,6,0)))))</f>
        <v/>
      </c>
    </row>
    <row r="434" spans="1:38" x14ac:dyDescent="0.25">
      <c r="B434" t="str">
        <f t="shared" si="339"/>
        <v/>
      </c>
      <c r="AL434" s="19">
        <f>SUM(AL424:AL433)</f>
        <v>0</v>
      </c>
    </row>
    <row r="435" spans="1:38" x14ac:dyDescent="0.25"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4"/>
      <c r="R435" s="26"/>
      <c r="S435" s="23"/>
      <c r="T435" s="26"/>
      <c r="U435" s="25"/>
      <c r="V435" s="27"/>
      <c r="W435" s="26"/>
      <c r="X435" s="26"/>
      <c r="Y435" s="25"/>
      <c r="Z435" s="27"/>
      <c r="AA435" s="26"/>
      <c r="AB435" s="28"/>
      <c r="AG435" s="23"/>
      <c r="AH435" s="23"/>
      <c r="AI435" s="23"/>
      <c r="AJ435" s="23"/>
      <c r="AK435" s="23"/>
      <c r="AL435" s="23"/>
    </row>
    <row r="436" spans="1:38" ht="27" customHeight="1" x14ac:dyDescent="0.25">
      <c r="A436" s="14">
        <f t="shared" ref="A436:A445" si="360">A424+1</f>
        <v>37</v>
      </c>
      <c r="B436" s="40" t="str">
        <f t="shared" si="339"/>
        <v>Fixture 1</v>
      </c>
      <c r="C436" s="40">
        <v>3</v>
      </c>
      <c r="D436" s="40">
        <v>15</v>
      </c>
      <c r="E436" s="40" t="str">
        <f>IFERROR(VLOOKUP(C436,Teams!$A$2:$B$21,2,0),"")</f>
        <v>Burnley</v>
      </c>
      <c r="F436" s="40" t="str">
        <f>IFERROR(VLOOKUP(D436,Teams!$A$2:$B$21,2,0),"")</f>
        <v>Stoke City</v>
      </c>
      <c r="G436" s="40" t="str">
        <f>IF(C436="","",E436&amp;" v "&amp;F436)</f>
        <v>Burnley v Stoke City</v>
      </c>
      <c r="H436" s="40"/>
      <c r="I436" s="40"/>
      <c r="J436" s="40"/>
      <c r="K436" s="40"/>
      <c r="L436" s="40">
        <v>0</v>
      </c>
      <c r="M436" s="40" t="str">
        <f>IF(L436=0,"",IF(U436="","",(HLOOKUP(L436,PointsScoring!$A$10:$D$11,2,0))))</f>
        <v/>
      </c>
      <c r="N436" s="41">
        <f>PointsScoring!$C$2</f>
        <v>42034</v>
      </c>
      <c r="O436" s="41">
        <f>P436-1</f>
        <v>42139</v>
      </c>
      <c r="P436" s="41">
        <v>42140</v>
      </c>
      <c r="Q436" s="42">
        <v>0</v>
      </c>
      <c r="R436" s="43">
        <f>S436-(60/1440)</f>
        <v>0.58333333333333337</v>
      </c>
      <c r="S436" s="43">
        <v>0.625</v>
      </c>
      <c r="T436" s="43">
        <f>S436+(60/1440)</f>
        <v>0.66666666666666663</v>
      </c>
      <c r="U436" s="41" t="str">
        <f t="shared" ref="U436:U445" ca="1" si="361">IF(L436&gt;0,IF(P436&lt;TODAY(),"Fixture Completed",IF(L436&gt;0,TODAY(),"")),"")</f>
        <v/>
      </c>
      <c r="V436" s="44" t="str">
        <f t="shared" ref="V436:V445" ca="1" si="362">IF(U436="","",IF(W436="Fixture Completed","Fixture Completed",(IF(U436&lt;=N436,$N$1,IF(AND(U436&gt;=(N436+1),U436&lt;=O436),$O$1,IF(AND(U436=P436,W436&lt;R436),$Q$1,IF(AND(U436=P436,W436&gt;Q436,W436&lt;S436,W436&gt;R436),$R$1,IF(AND(P436=U436,W436&lt;T436,W436&gt;S436),"During Fixture","Predicitions Locked"))))))))</f>
        <v/>
      </c>
      <c r="W436" s="43" t="str">
        <f t="shared" ref="W436:W445" ca="1" si="363">IF(L436=0,"",(IF(U436="Fixture Completed","Fixture Completed",IF(U436=O436,"",(IF((IF(OR(U436="",U436&lt;P436),"",IF(P436=TODAY(),(NOW()-TODAY()),""))&gt;T436),"",IF(OR(U436="",U436&lt;P436),"",IF(P436=TODAY(),(NOW()-TODAY()),""))))))))</f>
        <v/>
      </c>
      <c r="X436" s="43"/>
      <c r="Y436" s="41"/>
      <c r="Z436" s="44"/>
      <c r="AA436" s="43"/>
      <c r="AG436" s="40"/>
      <c r="AH436" s="40"/>
      <c r="AI436" s="40" t="str">
        <f>IF(AG436="","",IF(AG436&gt;AH436,PointsScoring!$A$11,IF(AG436=AH436,PointsScoring!$B$11,IF(AG436&lt;AH436,PointsScoring!$C$12:$D$12))))</f>
        <v/>
      </c>
      <c r="AJ436" s="40" t="str">
        <f t="shared" ref="AJ436:AJ445" si="364">IFERROR((IF(AI436="HW",E436,IF(AI436="D","DRAW",IF(AI436="AW",F436,"")))),"")</f>
        <v/>
      </c>
      <c r="AK436" s="40" t="str">
        <f t="shared" ref="AK436:AK445" si="365">IF(AI436="","",(IF(X436=AI436,"Right","Wrong")))</f>
        <v/>
      </c>
      <c r="AL436" s="40" t="str">
        <f>IF(OR(Z436="",AI436=""),"",IF(AK436="Right",VLOOKUP(Z436,PointsScoring!$A$2:$G$6,4,0),((VLOOKUP(Z436,PointsScoring!$A$1:$G$6,5,0))+(VLOOKUP(Z436,PointsScoring!$A$1:$G$6,6,0)))))</f>
        <v/>
      </c>
    </row>
    <row r="437" spans="1:38" ht="27" customHeight="1" x14ac:dyDescent="0.25">
      <c r="A437" s="14">
        <f t="shared" si="360"/>
        <v>37</v>
      </c>
      <c r="B437" s="40" t="str">
        <f t="shared" si="339"/>
        <v>Fixture 2</v>
      </c>
      <c r="C437" s="40">
        <v>9</v>
      </c>
      <c r="D437" s="40">
        <v>5</v>
      </c>
      <c r="E437" s="40" t="str">
        <f>IFERROR(VLOOKUP(C437,Teams!$A$2:$B$21,2,0),"")</f>
        <v>Liverpool</v>
      </c>
      <c r="F437" s="40" t="str">
        <f>IFERROR(VLOOKUP(D437,Teams!$A$2:$B$21,2,0),"")</f>
        <v>Crystal Palace</v>
      </c>
      <c r="G437" s="40" t="str">
        <f t="shared" ref="G437:G445" si="366">IF(C437="","",E437&amp;" v "&amp;F437)</f>
        <v>Liverpool v Crystal Palace</v>
      </c>
      <c r="H437" s="40"/>
      <c r="I437" s="40"/>
      <c r="J437" s="40"/>
      <c r="K437" s="40"/>
      <c r="L437" s="40">
        <v>0</v>
      </c>
      <c r="M437" s="40" t="str">
        <f>IF(L437=0,"",IF(U437="","",(HLOOKUP(L437,PointsScoring!$A$10:$D$11,2,0))))</f>
        <v/>
      </c>
      <c r="N437" s="41">
        <f>PointsScoring!$C$2</f>
        <v>42034</v>
      </c>
      <c r="O437" s="41">
        <f t="shared" ref="O437:O445" si="367">P437-1</f>
        <v>42139</v>
      </c>
      <c r="P437" s="41">
        <v>42140</v>
      </c>
      <c r="Q437" s="42">
        <v>0</v>
      </c>
      <c r="R437" s="43">
        <f t="shared" ref="R437:R445" si="368">S437-(60/1440)</f>
        <v>0.58333333333333337</v>
      </c>
      <c r="S437" s="43">
        <v>0.625</v>
      </c>
      <c r="T437" s="43">
        <f t="shared" ref="T437:T445" si="369">S437+(60/1440)</f>
        <v>0.66666666666666663</v>
      </c>
      <c r="U437" s="41" t="str">
        <f t="shared" ca="1" si="361"/>
        <v/>
      </c>
      <c r="V437" s="44" t="str">
        <f t="shared" ca="1" si="362"/>
        <v/>
      </c>
      <c r="W437" s="43" t="str">
        <f t="shared" ca="1" si="363"/>
        <v/>
      </c>
      <c r="X437" s="43"/>
      <c r="Y437" s="41"/>
      <c r="Z437" s="44"/>
      <c r="AA437" s="43"/>
      <c r="AG437" s="40"/>
      <c r="AH437" s="40"/>
      <c r="AI437" s="40" t="str">
        <f>IF(AG437="","",IF(AG437&gt;AH437,PointsScoring!$A$11,IF(AG437=AH437,PointsScoring!$B$11,IF(AG437&lt;AH437,PointsScoring!$C$12:$D$12))))</f>
        <v/>
      </c>
      <c r="AJ437" s="40" t="str">
        <f t="shared" si="364"/>
        <v/>
      </c>
      <c r="AK437" s="40" t="str">
        <f t="shared" si="365"/>
        <v/>
      </c>
      <c r="AL437" s="40" t="str">
        <f>IF(OR(Z437="",AI437=""),"",IF(AK437="Right",VLOOKUP(Z437,PointsScoring!$A$2:$G$6,4,0),((VLOOKUP(Z437,PointsScoring!$A$1:$G$6,5,0))+(VLOOKUP(Z437,PointsScoring!$A$1:$G$6,6,0)))))</f>
        <v/>
      </c>
    </row>
    <row r="438" spans="1:38" ht="27" customHeight="1" x14ac:dyDescent="0.25">
      <c r="A438" s="14">
        <f t="shared" si="360"/>
        <v>37</v>
      </c>
      <c r="B438" s="40" t="str">
        <f t="shared" si="339"/>
        <v>Fixture 3</v>
      </c>
      <c r="C438" s="40">
        <v>11</v>
      </c>
      <c r="D438" s="40">
        <v>1</v>
      </c>
      <c r="E438" s="40" t="str">
        <f>IFERROR(VLOOKUP(C438,Teams!$A$2:$B$21,2,0),"")</f>
        <v>Manchester United</v>
      </c>
      <c r="F438" s="40" t="str">
        <f>IFERROR(VLOOKUP(D438,Teams!$A$2:$B$21,2,0),"")</f>
        <v>Arsenal</v>
      </c>
      <c r="G438" s="40" t="str">
        <f t="shared" si="366"/>
        <v>Manchester United v Arsenal</v>
      </c>
      <c r="H438" s="40"/>
      <c r="I438" s="40"/>
      <c r="J438" s="40"/>
      <c r="K438" s="40"/>
      <c r="L438" s="40">
        <v>0</v>
      </c>
      <c r="M438" s="40" t="str">
        <f>IF(L438=0,"",IF(U438="","",(HLOOKUP(L438,PointsScoring!$A$10:$D$11,2,0))))</f>
        <v/>
      </c>
      <c r="N438" s="41">
        <f>PointsScoring!$C$2</f>
        <v>42034</v>
      </c>
      <c r="O438" s="41">
        <f t="shared" si="367"/>
        <v>42139</v>
      </c>
      <c r="P438" s="41">
        <v>42140</v>
      </c>
      <c r="Q438" s="42">
        <v>0</v>
      </c>
      <c r="R438" s="43">
        <f t="shared" si="368"/>
        <v>0.58333333333333337</v>
      </c>
      <c r="S438" s="43">
        <v>0.625</v>
      </c>
      <c r="T438" s="43">
        <f t="shared" si="369"/>
        <v>0.66666666666666663</v>
      </c>
      <c r="U438" s="41" t="str">
        <f t="shared" ca="1" si="361"/>
        <v/>
      </c>
      <c r="V438" s="44" t="str">
        <f t="shared" ca="1" si="362"/>
        <v/>
      </c>
      <c r="W438" s="43" t="str">
        <f t="shared" ca="1" si="363"/>
        <v/>
      </c>
      <c r="X438" s="43"/>
      <c r="Y438" s="41"/>
      <c r="Z438" s="44"/>
      <c r="AA438" s="43"/>
      <c r="AG438" s="40"/>
      <c r="AH438" s="40"/>
      <c r="AI438" s="40" t="str">
        <f>IF(AG438="","",IF(AG438&gt;AH438,PointsScoring!$A$11,IF(AG438=AH438,PointsScoring!$B$11,IF(AG438&lt;AH438,PointsScoring!$C$12:$D$12))))</f>
        <v/>
      </c>
      <c r="AJ438" s="40" t="str">
        <f t="shared" si="364"/>
        <v/>
      </c>
      <c r="AK438" s="40" t="str">
        <f t="shared" si="365"/>
        <v/>
      </c>
      <c r="AL438" s="40" t="str">
        <f>IF(OR(Z438="",AI438=""),"",IF(AK438="Right",VLOOKUP(Z438,PointsScoring!$A$2:$G$6,4,0),((VLOOKUP(Z438,PointsScoring!$A$1:$G$6,5,0))+(VLOOKUP(Z438,PointsScoring!$A$1:$G$6,6,0)))))</f>
        <v/>
      </c>
    </row>
    <row r="439" spans="1:38" ht="27" customHeight="1" x14ac:dyDescent="0.25">
      <c r="A439" s="14">
        <f t="shared" si="360"/>
        <v>37</v>
      </c>
      <c r="B439" s="40" t="str">
        <f t="shared" si="339"/>
        <v>Fixture 4</v>
      </c>
      <c r="C439" s="40">
        <v>13</v>
      </c>
      <c r="D439" s="40">
        <v>12</v>
      </c>
      <c r="E439" s="40" t="str">
        <f>IFERROR(VLOOKUP(C439,Teams!$A$2:$B$21,2,0),"")</f>
        <v>Queens Park Rangers</v>
      </c>
      <c r="F439" s="40" t="str">
        <f>IFERROR(VLOOKUP(D439,Teams!$A$2:$B$21,2,0),"")</f>
        <v>Newcastle United</v>
      </c>
      <c r="G439" s="40" t="str">
        <f t="shared" si="366"/>
        <v>Queens Park Rangers v Newcastle United</v>
      </c>
      <c r="H439" s="40"/>
      <c r="I439" s="40"/>
      <c r="J439" s="40"/>
      <c r="K439" s="40"/>
      <c r="L439" s="40">
        <v>0</v>
      </c>
      <c r="M439" s="40" t="str">
        <f>IF(L439=0,"",IF(U439="","",(HLOOKUP(L439,PointsScoring!$A$10:$D$11,2,0))))</f>
        <v/>
      </c>
      <c r="N439" s="41">
        <f>PointsScoring!$C$2</f>
        <v>42034</v>
      </c>
      <c r="O439" s="41">
        <f t="shared" si="367"/>
        <v>42139</v>
      </c>
      <c r="P439" s="41">
        <v>42140</v>
      </c>
      <c r="Q439" s="42">
        <v>0</v>
      </c>
      <c r="R439" s="43">
        <f t="shared" si="368"/>
        <v>0.58333333333333337</v>
      </c>
      <c r="S439" s="43">
        <v>0.625</v>
      </c>
      <c r="T439" s="43">
        <f t="shared" si="369"/>
        <v>0.66666666666666663</v>
      </c>
      <c r="U439" s="41" t="str">
        <f t="shared" ca="1" si="361"/>
        <v/>
      </c>
      <c r="V439" s="44" t="str">
        <f t="shared" ca="1" si="362"/>
        <v/>
      </c>
      <c r="W439" s="43" t="str">
        <f t="shared" ca="1" si="363"/>
        <v/>
      </c>
      <c r="X439" s="43"/>
      <c r="Y439" s="41"/>
      <c r="Z439" s="44"/>
      <c r="AA439" s="43"/>
      <c r="AG439" s="40"/>
      <c r="AH439" s="40"/>
      <c r="AI439" s="40" t="str">
        <f>IF(AG439="","",IF(AG439&gt;AH439,PointsScoring!$A$11,IF(AG439=AH439,PointsScoring!$B$11,IF(AG439&lt;AH439,PointsScoring!$C$12:$D$12))))</f>
        <v/>
      </c>
      <c r="AJ439" s="40" t="str">
        <f t="shared" si="364"/>
        <v/>
      </c>
      <c r="AK439" s="40" t="str">
        <f t="shared" si="365"/>
        <v/>
      </c>
      <c r="AL439" s="40" t="str">
        <f>IF(OR(Z439="",AI439=""),"",IF(AK439="Right",VLOOKUP(Z439,PointsScoring!$A$2:$G$6,4,0),((VLOOKUP(Z439,PointsScoring!$A$1:$G$6,5,0))+(VLOOKUP(Z439,PointsScoring!$A$1:$G$6,6,0)))))</f>
        <v/>
      </c>
    </row>
    <row r="440" spans="1:38" ht="27" customHeight="1" x14ac:dyDescent="0.25">
      <c r="A440" s="14">
        <f t="shared" si="360"/>
        <v>37</v>
      </c>
      <c r="B440" s="40" t="str">
        <f t="shared" si="339"/>
        <v>Fixture 5</v>
      </c>
      <c r="C440" s="40">
        <v>14</v>
      </c>
      <c r="D440" s="40">
        <v>1</v>
      </c>
      <c r="E440" s="40" t="str">
        <f>IFERROR(VLOOKUP(C440,Teams!$A$2:$B$21,2,0),"")</f>
        <v>Southampton</v>
      </c>
      <c r="F440" s="40" t="str">
        <f>IFERROR(VLOOKUP(D440,Teams!$A$2:$B$21,2,0),"")</f>
        <v>Arsenal</v>
      </c>
      <c r="G440" s="40" t="str">
        <f t="shared" si="366"/>
        <v>Southampton v Arsenal</v>
      </c>
      <c r="H440" s="40"/>
      <c r="I440" s="40"/>
      <c r="J440" s="40"/>
      <c r="K440" s="40"/>
      <c r="L440" s="40">
        <v>0</v>
      </c>
      <c r="M440" s="40" t="str">
        <f>IF(L440=0,"",IF(U440="","",(HLOOKUP(L440,PointsScoring!$A$10:$D$11,2,0))))</f>
        <v/>
      </c>
      <c r="N440" s="41">
        <f>PointsScoring!$C$2</f>
        <v>42034</v>
      </c>
      <c r="O440" s="41">
        <f t="shared" si="367"/>
        <v>42139</v>
      </c>
      <c r="P440" s="41">
        <v>42140</v>
      </c>
      <c r="Q440" s="42">
        <v>0</v>
      </c>
      <c r="R440" s="43">
        <f t="shared" si="368"/>
        <v>0.58333333333333337</v>
      </c>
      <c r="S440" s="43">
        <v>0.625</v>
      </c>
      <c r="T440" s="43">
        <f t="shared" si="369"/>
        <v>0.66666666666666663</v>
      </c>
      <c r="U440" s="41" t="str">
        <f t="shared" ca="1" si="361"/>
        <v/>
      </c>
      <c r="V440" s="44" t="str">
        <f t="shared" ca="1" si="362"/>
        <v/>
      </c>
      <c r="W440" s="43" t="str">
        <f t="shared" ca="1" si="363"/>
        <v/>
      </c>
      <c r="X440" s="43"/>
      <c r="Y440" s="41"/>
      <c r="Z440" s="44"/>
      <c r="AA440" s="43"/>
      <c r="AG440" s="40"/>
      <c r="AH440" s="40"/>
      <c r="AI440" s="40" t="str">
        <f>IF(AG440="","",IF(AG440&gt;AH440,PointsScoring!$A$11,IF(AG440=AH440,PointsScoring!$B$11,IF(AG440&lt;AH440,PointsScoring!$C$12:$D$12))))</f>
        <v/>
      </c>
      <c r="AJ440" s="40" t="str">
        <f t="shared" si="364"/>
        <v/>
      </c>
      <c r="AK440" s="40" t="str">
        <f t="shared" si="365"/>
        <v/>
      </c>
      <c r="AL440" s="40" t="str">
        <f>IF(OR(Z440="",AI440=""),"",IF(AK440="Right",VLOOKUP(Z440,PointsScoring!$A$2:$G$6,4,0),((VLOOKUP(Z440,PointsScoring!$A$1:$G$6,5,0))+(VLOOKUP(Z440,PointsScoring!$A$1:$G$6,6,0)))))</f>
        <v/>
      </c>
    </row>
    <row r="441" spans="1:38" ht="27" customHeight="1" x14ac:dyDescent="0.25">
      <c r="A441" s="14">
        <f t="shared" si="360"/>
        <v>37</v>
      </c>
      <c r="B441" s="40" t="str">
        <f t="shared" si="339"/>
        <v>Fixture 6</v>
      </c>
      <c r="C441" s="40">
        <v>16</v>
      </c>
      <c r="D441" s="40">
        <v>8</v>
      </c>
      <c r="E441" s="40" t="str">
        <f>IFERROR(VLOOKUP(C441,Teams!$A$2:$B$21,2,0),"")</f>
        <v>Sunderland</v>
      </c>
      <c r="F441" s="40" t="str">
        <f>IFERROR(VLOOKUP(D441,Teams!$A$2:$B$21,2,0),"")</f>
        <v>Leicester City</v>
      </c>
      <c r="G441" s="40" t="str">
        <f t="shared" si="366"/>
        <v>Sunderland v Leicester City</v>
      </c>
      <c r="H441" s="40"/>
      <c r="I441" s="40"/>
      <c r="J441" s="40"/>
      <c r="K441" s="40"/>
      <c r="L441" s="40">
        <v>0</v>
      </c>
      <c r="M441" s="40" t="str">
        <f>IF(L441=0,"",IF(U441="","",(HLOOKUP(L441,PointsScoring!$A$10:$D$11,2,0))))</f>
        <v/>
      </c>
      <c r="N441" s="41">
        <f>PointsScoring!$C$2</f>
        <v>42034</v>
      </c>
      <c r="O441" s="41">
        <f t="shared" si="367"/>
        <v>42139</v>
      </c>
      <c r="P441" s="41">
        <v>42140</v>
      </c>
      <c r="Q441" s="42">
        <v>0</v>
      </c>
      <c r="R441" s="43">
        <f t="shared" si="368"/>
        <v>0.58333333333333337</v>
      </c>
      <c r="S441" s="43">
        <v>0.625</v>
      </c>
      <c r="T441" s="43">
        <f t="shared" si="369"/>
        <v>0.66666666666666663</v>
      </c>
      <c r="U441" s="41" t="str">
        <f t="shared" ca="1" si="361"/>
        <v/>
      </c>
      <c r="V441" s="44" t="str">
        <f t="shared" ca="1" si="362"/>
        <v/>
      </c>
      <c r="W441" s="43" t="str">
        <f t="shared" ca="1" si="363"/>
        <v/>
      </c>
      <c r="X441" s="43"/>
      <c r="Y441" s="41"/>
      <c r="Z441" s="44"/>
      <c r="AA441" s="43"/>
      <c r="AG441" s="40"/>
      <c r="AH441" s="40"/>
      <c r="AI441" s="40" t="str">
        <f>IF(AG441="","",IF(AG441&gt;AH441,PointsScoring!$A$11,IF(AG441=AH441,PointsScoring!$B$11,IF(AG441&lt;AH441,PointsScoring!$C$12:$D$12))))</f>
        <v/>
      </c>
      <c r="AJ441" s="40" t="str">
        <f t="shared" si="364"/>
        <v/>
      </c>
      <c r="AK441" s="40" t="str">
        <f t="shared" si="365"/>
        <v/>
      </c>
      <c r="AL441" s="40" t="str">
        <f>IF(OR(Z441="",AI441=""),"",IF(AK441="Right",VLOOKUP(Z441,PointsScoring!$A$2:$G$6,4,0),((VLOOKUP(Z441,PointsScoring!$A$1:$G$6,5,0))+(VLOOKUP(Z441,PointsScoring!$A$1:$G$6,6,0)))))</f>
        <v/>
      </c>
    </row>
    <row r="442" spans="1:38" ht="27" customHeight="1" x14ac:dyDescent="0.25">
      <c r="A442" s="14">
        <f t="shared" si="360"/>
        <v>37</v>
      </c>
      <c r="B442" s="40" t="str">
        <f t="shared" si="339"/>
        <v>Fixture 7</v>
      </c>
      <c r="C442" s="40">
        <v>17</v>
      </c>
      <c r="D442" s="40">
        <v>10</v>
      </c>
      <c r="E442" s="40" t="str">
        <f>IFERROR(VLOOKUP(C442,Teams!$A$2:$B$21,2,0),"")</f>
        <v>Swansea City</v>
      </c>
      <c r="F442" s="40" t="str">
        <f>IFERROR(VLOOKUP(D442,Teams!$A$2:$B$21,2,0),"")</f>
        <v>Manchester City</v>
      </c>
      <c r="G442" s="40" t="str">
        <f t="shared" si="366"/>
        <v>Swansea City v Manchester City</v>
      </c>
      <c r="H442" s="40"/>
      <c r="I442" s="40"/>
      <c r="J442" s="40"/>
      <c r="K442" s="40"/>
      <c r="L442" s="40">
        <v>0</v>
      </c>
      <c r="M442" s="40" t="str">
        <f>IF(L442=0,"",IF(U442="","",(HLOOKUP(L442,PointsScoring!$A$10:$D$11,2,0))))</f>
        <v/>
      </c>
      <c r="N442" s="41">
        <f>PointsScoring!$C$2</f>
        <v>42034</v>
      </c>
      <c r="O442" s="41">
        <f t="shared" si="367"/>
        <v>42139</v>
      </c>
      <c r="P442" s="41">
        <v>42140</v>
      </c>
      <c r="Q442" s="42">
        <v>0</v>
      </c>
      <c r="R442" s="43">
        <f t="shared" si="368"/>
        <v>0.58333333333333337</v>
      </c>
      <c r="S442" s="43">
        <v>0.625</v>
      </c>
      <c r="T442" s="43">
        <f t="shared" si="369"/>
        <v>0.66666666666666663</v>
      </c>
      <c r="U442" s="41" t="str">
        <f t="shared" ca="1" si="361"/>
        <v/>
      </c>
      <c r="V442" s="44" t="str">
        <f t="shared" ca="1" si="362"/>
        <v/>
      </c>
      <c r="W442" s="43" t="str">
        <f t="shared" ca="1" si="363"/>
        <v/>
      </c>
      <c r="X442" s="43"/>
      <c r="Y442" s="41"/>
      <c r="Z442" s="44"/>
      <c r="AA442" s="43"/>
      <c r="AG442" s="40"/>
      <c r="AH442" s="40"/>
      <c r="AI442" s="40" t="str">
        <f>IF(AG442="","",IF(AG442&gt;AH442,PointsScoring!$A$11,IF(AG442=AH442,PointsScoring!$B$11,IF(AG442&lt;AH442,PointsScoring!$C$12:$D$12))))</f>
        <v/>
      </c>
      <c r="AJ442" s="40" t="str">
        <f t="shared" si="364"/>
        <v/>
      </c>
      <c r="AK442" s="40" t="str">
        <f t="shared" si="365"/>
        <v/>
      </c>
      <c r="AL442" s="40" t="str">
        <f>IF(OR(Z442="",AI442=""),"",IF(AK442="Right",VLOOKUP(Z442,PointsScoring!$A$2:$G$6,4,0),((VLOOKUP(Z442,PointsScoring!$A$1:$G$6,5,0))+(VLOOKUP(Z442,PointsScoring!$A$1:$G$6,6,0)))))</f>
        <v/>
      </c>
    </row>
    <row r="443" spans="1:38" ht="27" customHeight="1" x14ac:dyDescent="0.25">
      <c r="A443" s="14">
        <f t="shared" si="360"/>
        <v>37</v>
      </c>
      <c r="B443" s="40" t="str">
        <f t="shared" si="339"/>
        <v>Fixture 8</v>
      </c>
      <c r="C443" s="40">
        <v>18</v>
      </c>
      <c r="D443" s="40">
        <v>7</v>
      </c>
      <c r="E443" s="40" t="str">
        <f>IFERROR(VLOOKUP(C443,Teams!$A$2:$B$21,2,0),"")</f>
        <v>Tottenham Hotspur</v>
      </c>
      <c r="F443" s="40" t="str">
        <f>IFERROR(VLOOKUP(D443,Teams!$A$2:$B$21,2,0),"")</f>
        <v>Hull City</v>
      </c>
      <c r="G443" s="40" t="str">
        <f t="shared" si="366"/>
        <v>Tottenham Hotspur v Hull City</v>
      </c>
      <c r="H443" s="40"/>
      <c r="I443" s="40"/>
      <c r="J443" s="40"/>
      <c r="K443" s="40"/>
      <c r="L443" s="40">
        <v>0</v>
      </c>
      <c r="M443" s="40" t="str">
        <f>IF(L443=0,"",IF(U443="","",(HLOOKUP(L443,PointsScoring!$A$10:$D$11,2,0))))</f>
        <v/>
      </c>
      <c r="N443" s="41">
        <f>PointsScoring!$C$2</f>
        <v>42034</v>
      </c>
      <c r="O443" s="41">
        <f t="shared" si="367"/>
        <v>42139</v>
      </c>
      <c r="P443" s="41">
        <v>42140</v>
      </c>
      <c r="Q443" s="42">
        <v>0</v>
      </c>
      <c r="R443" s="43">
        <f t="shared" si="368"/>
        <v>0.58333333333333337</v>
      </c>
      <c r="S443" s="43">
        <v>0.625</v>
      </c>
      <c r="T443" s="43">
        <f>S443+(60/1440)</f>
        <v>0.66666666666666663</v>
      </c>
      <c r="U443" s="41" t="str">
        <f t="shared" ca="1" si="361"/>
        <v/>
      </c>
      <c r="V443" s="44" t="str">
        <f t="shared" ca="1" si="362"/>
        <v/>
      </c>
      <c r="W443" s="43" t="str">
        <f t="shared" ca="1" si="363"/>
        <v/>
      </c>
      <c r="X443" s="43"/>
      <c r="Y443" s="41"/>
      <c r="Z443" s="44"/>
      <c r="AA443" s="43"/>
      <c r="AG443" s="40"/>
      <c r="AH443" s="40"/>
      <c r="AI443" s="40" t="str">
        <f>IF(AG443="","",IF(AG443&gt;AH443,PointsScoring!$A$11,IF(AG443=AH443,PointsScoring!$B$11,IF(AG443&lt;AH443,PointsScoring!$C$12:$D$12))))</f>
        <v/>
      </c>
      <c r="AJ443" s="40" t="str">
        <f t="shared" si="364"/>
        <v/>
      </c>
      <c r="AK443" s="40" t="str">
        <f t="shared" si="365"/>
        <v/>
      </c>
      <c r="AL443" s="40" t="str">
        <f>IF(OR(Z443="",AI443=""),"",IF(AK443="Right",VLOOKUP(Z443,PointsScoring!$A$2:$G$6,4,0),((VLOOKUP(Z443,PointsScoring!$A$1:$G$6,5,0))+(VLOOKUP(Z443,PointsScoring!$A$1:$G$6,6,0)))))</f>
        <v/>
      </c>
    </row>
    <row r="444" spans="1:38" ht="27" customHeight="1" x14ac:dyDescent="0.25">
      <c r="A444" s="14">
        <f t="shared" si="360"/>
        <v>37</v>
      </c>
      <c r="B444" s="40" t="str">
        <f t="shared" si="339"/>
        <v>Fixture 9</v>
      </c>
      <c r="C444" s="40">
        <v>19</v>
      </c>
      <c r="D444" s="40">
        <v>4</v>
      </c>
      <c r="E444" s="40" t="str">
        <f>IFERROR(VLOOKUP(C444,Teams!$A$2:$B$21,2,0),"")</f>
        <v>West Bromwich Albion</v>
      </c>
      <c r="F444" s="40" t="str">
        <f>IFERROR(VLOOKUP(D444,Teams!$A$2:$B$21,2,0),"")</f>
        <v>Chelsea</v>
      </c>
      <c r="G444" s="40" t="str">
        <f t="shared" si="366"/>
        <v>West Bromwich Albion v Chelsea</v>
      </c>
      <c r="H444" s="40"/>
      <c r="I444" s="40"/>
      <c r="J444" s="40"/>
      <c r="K444" s="40"/>
      <c r="L444" s="40">
        <v>0</v>
      </c>
      <c r="M444" s="40" t="str">
        <f>IF(L444=0,"",IF(U444="","",(HLOOKUP(L444,PointsScoring!$A$10:$D$11,2,0))))</f>
        <v/>
      </c>
      <c r="N444" s="41">
        <f>PointsScoring!$C$2</f>
        <v>42034</v>
      </c>
      <c r="O444" s="41">
        <f t="shared" si="367"/>
        <v>42139</v>
      </c>
      <c r="P444" s="41">
        <v>42140</v>
      </c>
      <c r="Q444" s="42">
        <v>0</v>
      </c>
      <c r="R444" s="43">
        <f t="shared" si="368"/>
        <v>0.58333333333333337</v>
      </c>
      <c r="S444" s="43">
        <v>0.625</v>
      </c>
      <c r="T444" s="43">
        <f t="shared" si="369"/>
        <v>0.66666666666666663</v>
      </c>
      <c r="U444" s="41" t="str">
        <f t="shared" ca="1" si="361"/>
        <v/>
      </c>
      <c r="V444" s="44" t="str">
        <f t="shared" ca="1" si="362"/>
        <v/>
      </c>
      <c r="W444" s="43" t="str">
        <f t="shared" ca="1" si="363"/>
        <v/>
      </c>
      <c r="X444" s="43"/>
      <c r="Y444" s="41"/>
      <c r="Z444" s="44"/>
      <c r="AA444" s="43"/>
      <c r="AG444" s="40"/>
      <c r="AH444" s="40"/>
      <c r="AI444" s="40" t="str">
        <f>IF(AG444="","",IF(AG444&gt;AH444,PointsScoring!$A$11,IF(AG444=AH444,PointsScoring!$B$11,IF(AG444&lt;AH444,PointsScoring!$C$12:$D$12))))</f>
        <v/>
      </c>
      <c r="AJ444" s="40" t="str">
        <f t="shared" si="364"/>
        <v/>
      </c>
      <c r="AK444" s="40" t="str">
        <f t="shared" si="365"/>
        <v/>
      </c>
      <c r="AL444" s="40" t="str">
        <f>IF(OR(Z444="",AI444=""),"",IF(AK444="Right",VLOOKUP(Z444,PointsScoring!$A$2:$G$6,4,0),((VLOOKUP(Z444,PointsScoring!$A$1:$G$6,5,0))+(VLOOKUP(Z444,PointsScoring!$A$1:$G$6,6,0)))))</f>
        <v/>
      </c>
    </row>
    <row r="445" spans="1:38" ht="27" customHeight="1" x14ac:dyDescent="0.25">
      <c r="A445" s="14">
        <f t="shared" si="360"/>
        <v>37</v>
      </c>
      <c r="B445" s="40" t="str">
        <f t="shared" si="339"/>
        <v>Fixture 10</v>
      </c>
      <c r="C445" s="40">
        <v>20</v>
      </c>
      <c r="D445" s="40">
        <v>6</v>
      </c>
      <c r="E445" s="40" t="str">
        <f>IFERROR(VLOOKUP(C445,Teams!$A$2:$B$21,2,0),"")</f>
        <v>West Ham United</v>
      </c>
      <c r="F445" s="40" t="str">
        <f>IFERROR(VLOOKUP(D445,Teams!$A$2:$B$21,2,0),"")</f>
        <v>Everton</v>
      </c>
      <c r="G445" s="40" t="str">
        <f t="shared" si="366"/>
        <v>West Ham United v Everton</v>
      </c>
      <c r="H445" s="40"/>
      <c r="I445" s="40"/>
      <c r="J445" s="40"/>
      <c r="K445" s="40"/>
      <c r="L445" s="40">
        <v>0</v>
      </c>
      <c r="M445" s="40" t="str">
        <f>IF(L445=0,"",IF(U445="","",(HLOOKUP(L445,PointsScoring!$A$10:$D$11,2,0))))</f>
        <v/>
      </c>
      <c r="N445" s="41">
        <f>PointsScoring!$C$2</f>
        <v>42034</v>
      </c>
      <c r="O445" s="41">
        <f t="shared" si="367"/>
        <v>42139</v>
      </c>
      <c r="P445" s="41">
        <v>42140</v>
      </c>
      <c r="Q445" s="42">
        <v>0</v>
      </c>
      <c r="R445" s="43">
        <f t="shared" si="368"/>
        <v>0.58333333333333337</v>
      </c>
      <c r="S445" s="43">
        <v>0.625</v>
      </c>
      <c r="T445" s="43">
        <f t="shared" si="369"/>
        <v>0.66666666666666663</v>
      </c>
      <c r="U445" s="41" t="str">
        <f t="shared" ca="1" si="361"/>
        <v/>
      </c>
      <c r="V445" s="44" t="str">
        <f t="shared" ca="1" si="362"/>
        <v/>
      </c>
      <c r="W445" s="43" t="str">
        <f t="shared" ca="1" si="363"/>
        <v/>
      </c>
      <c r="X445" s="43"/>
      <c r="Y445" s="41"/>
      <c r="Z445" s="44"/>
      <c r="AA445" s="43"/>
      <c r="AG445" s="40"/>
      <c r="AH445" s="40"/>
      <c r="AI445" s="40" t="str">
        <f>IF(AG445="","",IF(AG445&gt;AH445,PointsScoring!$A$11,IF(AG445=AH445,PointsScoring!$B$11,IF(AG445&lt;AH445,PointsScoring!$C$12:$D$12))))</f>
        <v/>
      </c>
      <c r="AJ445" s="40" t="str">
        <f t="shared" si="364"/>
        <v/>
      </c>
      <c r="AK445" s="40" t="str">
        <f t="shared" si="365"/>
        <v/>
      </c>
      <c r="AL445" s="40" t="str">
        <f>IF(OR(Z445="",AI445=""),"",IF(AK445="Right",VLOOKUP(Z445,PointsScoring!$A$2:$G$6,4,0),((VLOOKUP(Z445,PointsScoring!$A$1:$G$6,5,0))+(VLOOKUP(Z445,PointsScoring!$A$1:$G$6,6,0)))))</f>
        <v/>
      </c>
    </row>
    <row r="446" spans="1:38" x14ac:dyDescent="0.25">
      <c r="B446" t="str">
        <f t="shared" si="339"/>
        <v/>
      </c>
      <c r="AL446" s="19">
        <f>SUM(AL436:AL445)</f>
        <v>0</v>
      </c>
    </row>
    <row r="447" spans="1:38" x14ac:dyDescent="0.25"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4"/>
      <c r="R447" s="26"/>
      <c r="S447" s="23"/>
      <c r="T447" s="26"/>
      <c r="U447" s="25"/>
      <c r="V447" s="27"/>
      <c r="W447" s="26"/>
      <c r="X447" s="26"/>
      <c r="Y447" s="25"/>
      <c r="Z447" s="27"/>
      <c r="AA447" s="26"/>
      <c r="AB447" s="28"/>
      <c r="AG447" s="23"/>
      <c r="AH447" s="23"/>
      <c r="AI447" s="23"/>
      <c r="AJ447" s="23"/>
      <c r="AK447" s="23"/>
      <c r="AL447" s="23"/>
    </row>
    <row r="448" spans="1:38" ht="27" customHeight="1" x14ac:dyDescent="0.25">
      <c r="A448" s="14">
        <f t="shared" ref="A448:A457" si="370">A436+1</f>
        <v>38</v>
      </c>
      <c r="B448" s="34" t="str">
        <f t="shared" si="339"/>
        <v>Fixture 1</v>
      </c>
      <c r="C448" s="34">
        <v>1</v>
      </c>
      <c r="D448" s="34">
        <v>19</v>
      </c>
      <c r="E448" s="34" t="str">
        <f>IFERROR(VLOOKUP(C448,Teams!$A$2:$B$21,2,0),"")</f>
        <v>Arsenal</v>
      </c>
      <c r="F448" s="34" t="str">
        <f>IFERROR(VLOOKUP(D448,Teams!$A$2:$B$21,2,0),"")</f>
        <v>West Bromwich Albion</v>
      </c>
      <c r="G448" s="34" t="str">
        <f>IF(C448="","",E448&amp;" v "&amp;F448)</f>
        <v>Arsenal v West Bromwich Albion</v>
      </c>
      <c r="H448" s="34"/>
      <c r="I448" s="34"/>
      <c r="J448" s="34"/>
      <c r="K448" s="34"/>
      <c r="L448" s="34">
        <v>0</v>
      </c>
      <c r="M448" s="34" t="str">
        <f>IF(L448=0,"",IF(U448="","",(HLOOKUP(L448,PointsScoring!$A$10:$D$11,2,0))))</f>
        <v/>
      </c>
      <c r="N448" s="35">
        <f>PointsScoring!$C$2</f>
        <v>42034</v>
      </c>
      <c r="O448" s="35">
        <f>P448-1</f>
        <v>42147</v>
      </c>
      <c r="P448" s="35">
        <v>42148</v>
      </c>
      <c r="Q448" s="36">
        <v>0</v>
      </c>
      <c r="R448" s="37">
        <f>S448-(60/1440)</f>
        <v>0.58333333333333337</v>
      </c>
      <c r="S448" s="37">
        <v>0.625</v>
      </c>
      <c r="T448" s="37">
        <f>S448+(60/1440)</f>
        <v>0.66666666666666663</v>
      </c>
      <c r="U448" s="35" t="str">
        <f t="shared" ref="U448:U457" ca="1" si="371">IF(L448&gt;0,IF(P448&lt;TODAY(),"Fixture Completed",IF(L448&gt;0,TODAY(),"")),"")</f>
        <v/>
      </c>
      <c r="V448" s="38" t="str">
        <f t="shared" ref="V448:V457" ca="1" si="372">IF(U448="","",IF(W448="Fixture Completed","Fixture Completed",(IF(U448&lt;=N448,$N$1,IF(AND(U448&gt;=(N448+1),U448&lt;=O448),$O$1,IF(AND(U448=P448,W448&lt;R448),$Q$1,IF(AND(U448=P448,W448&gt;Q448,W448&lt;S448,W448&gt;R448),$R$1,IF(AND(P448=U448,W448&lt;T448,W448&gt;S448),"During Fixture","Predicitions Locked"))))))))</f>
        <v/>
      </c>
      <c r="W448" s="37" t="str">
        <f t="shared" ref="W448:W457" ca="1" si="373">IF(L448=0,"",(IF(U448="Fixture Completed","Fixture Completed",IF(U448=O448,"",(IF((IF(OR(U448="",U448&lt;P448),"",IF(P448=TODAY(),(NOW()-TODAY()),""))&gt;T448),"",IF(OR(U448="",U448&lt;P448),"",IF(P448=TODAY(),(NOW()-TODAY()),""))))))))</f>
        <v/>
      </c>
      <c r="X448" s="37"/>
      <c r="Y448" s="35"/>
      <c r="Z448" s="38"/>
      <c r="AA448" s="37"/>
      <c r="AG448" s="34"/>
      <c r="AH448" s="34"/>
      <c r="AI448" s="34" t="str">
        <f>IF(AG448="","",IF(AG448&gt;AH448,PointsScoring!$A$11,IF(AG448=AH448,PointsScoring!$B$11,IF(AG448&lt;AH448,PointsScoring!$C$12:$D$12))))</f>
        <v/>
      </c>
      <c r="AJ448" s="34" t="str">
        <f t="shared" ref="AJ448:AJ457" si="374">IFERROR((IF(AI448="HW",E448,IF(AI448="D","DRAW",IF(AI448="AW",F448,"")))),"")</f>
        <v/>
      </c>
      <c r="AK448" s="34" t="str">
        <f t="shared" ref="AK448:AK457" si="375">IF(AI448="","",(IF(X448=AI448,"Right","Wrong")))</f>
        <v/>
      </c>
      <c r="AL448" s="34" t="str">
        <f>IF(OR(Z448="",AI448=""),"",IF(AK448="Right",VLOOKUP(Z448,PointsScoring!$A$2:$G$6,4,0),((VLOOKUP(Z448,PointsScoring!$A$1:$G$6,5,0))+(VLOOKUP(Z448,PointsScoring!$A$1:$G$6,6,0)))))</f>
        <v/>
      </c>
    </row>
    <row r="449" spans="1:38" ht="27" customHeight="1" x14ac:dyDescent="0.25">
      <c r="A449" s="14">
        <f t="shared" si="370"/>
        <v>38</v>
      </c>
      <c r="B449" s="34" t="str">
        <f t="shared" si="339"/>
        <v>Fixture 2</v>
      </c>
      <c r="C449" s="34">
        <v>2</v>
      </c>
      <c r="D449" s="34">
        <v>3</v>
      </c>
      <c r="E449" s="34" t="str">
        <f>IFERROR(VLOOKUP(C449,Teams!$A$2:$B$21,2,0),"")</f>
        <v>Aston Villa</v>
      </c>
      <c r="F449" s="34" t="str">
        <f>IFERROR(VLOOKUP(D449,Teams!$A$2:$B$21,2,0),"")</f>
        <v>Burnley</v>
      </c>
      <c r="G449" s="34" t="str">
        <f t="shared" ref="G449:G457" si="376">IF(C449="","",E449&amp;" v "&amp;F449)</f>
        <v>Aston Villa v Burnley</v>
      </c>
      <c r="H449" s="34"/>
      <c r="I449" s="34"/>
      <c r="J449" s="34"/>
      <c r="K449" s="34"/>
      <c r="L449" s="34">
        <v>0</v>
      </c>
      <c r="M449" s="34" t="str">
        <f>IF(L449=0,"",IF(U449="","",(HLOOKUP(L449,PointsScoring!$A$10:$D$11,2,0))))</f>
        <v/>
      </c>
      <c r="N449" s="35">
        <f>PointsScoring!$C$2</f>
        <v>42034</v>
      </c>
      <c r="O449" s="35">
        <f t="shared" ref="O449:O457" si="377">P449-1</f>
        <v>42147</v>
      </c>
      <c r="P449" s="35">
        <v>42148</v>
      </c>
      <c r="Q449" s="36">
        <v>0</v>
      </c>
      <c r="R449" s="37">
        <f t="shared" ref="R449:R457" si="378">S449-(60/1440)</f>
        <v>0.58333333333333337</v>
      </c>
      <c r="S449" s="37">
        <v>0.625</v>
      </c>
      <c r="T449" s="37">
        <f t="shared" ref="T449:T457" si="379">S449+(60/1440)</f>
        <v>0.66666666666666663</v>
      </c>
      <c r="U449" s="35" t="str">
        <f t="shared" ca="1" si="371"/>
        <v/>
      </c>
      <c r="V449" s="38" t="str">
        <f t="shared" ca="1" si="372"/>
        <v/>
      </c>
      <c r="W449" s="37" t="str">
        <f t="shared" ca="1" si="373"/>
        <v/>
      </c>
      <c r="X449" s="37"/>
      <c r="Y449" s="35"/>
      <c r="Z449" s="38"/>
      <c r="AA449" s="37"/>
      <c r="AG449" s="34"/>
      <c r="AH449" s="34"/>
      <c r="AI449" s="34" t="str">
        <f>IF(AG449="","",IF(AG449&gt;AH449,PointsScoring!$A$11,IF(AG449=AH449,PointsScoring!$B$11,IF(AG449&lt;AH449,PointsScoring!$C$12:$D$12))))</f>
        <v/>
      </c>
      <c r="AJ449" s="34" t="str">
        <f t="shared" si="374"/>
        <v/>
      </c>
      <c r="AK449" s="34" t="str">
        <f t="shared" si="375"/>
        <v/>
      </c>
      <c r="AL449" s="34" t="str">
        <f>IF(OR(Z449="",AI449=""),"",IF(AK449="Right",VLOOKUP(Z449,PointsScoring!$A$2:$G$6,4,0),((VLOOKUP(Z449,PointsScoring!$A$1:$G$6,5,0))+(VLOOKUP(Z449,PointsScoring!$A$1:$G$6,6,0)))))</f>
        <v/>
      </c>
    </row>
    <row r="450" spans="1:38" ht="27" customHeight="1" x14ac:dyDescent="0.25">
      <c r="A450" s="14">
        <f t="shared" si="370"/>
        <v>38</v>
      </c>
      <c r="B450" s="34" t="str">
        <f t="shared" si="339"/>
        <v>Fixture 3</v>
      </c>
      <c r="C450" s="34">
        <v>4</v>
      </c>
      <c r="D450" s="34">
        <v>16</v>
      </c>
      <c r="E450" s="34" t="str">
        <f>IFERROR(VLOOKUP(C450,Teams!$A$2:$B$21,2,0),"")</f>
        <v>Chelsea</v>
      </c>
      <c r="F450" s="34" t="str">
        <f>IFERROR(VLOOKUP(D450,Teams!$A$2:$B$21,2,0),"")</f>
        <v>Sunderland</v>
      </c>
      <c r="G450" s="34" t="str">
        <f t="shared" si="376"/>
        <v>Chelsea v Sunderland</v>
      </c>
      <c r="H450" s="34"/>
      <c r="I450" s="34"/>
      <c r="J450" s="34"/>
      <c r="K450" s="34"/>
      <c r="L450" s="34">
        <v>0</v>
      </c>
      <c r="M450" s="34" t="str">
        <f>IF(L450=0,"",IF(U450="","",(HLOOKUP(L450,PointsScoring!$A$10:$D$11,2,0))))</f>
        <v/>
      </c>
      <c r="N450" s="35">
        <f>PointsScoring!$C$2</f>
        <v>42034</v>
      </c>
      <c r="O450" s="35">
        <f t="shared" si="377"/>
        <v>42147</v>
      </c>
      <c r="P450" s="35">
        <v>42148</v>
      </c>
      <c r="Q450" s="36">
        <v>0</v>
      </c>
      <c r="R450" s="37">
        <f t="shared" si="378"/>
        <v>0.58333333333333337</v>
      </c>
      <c r="S450" s="37">
        <v>0.625</v>
      </c>
      <c r="T450" s="37">
        <f t="shared" si="379"/>
        <v>0.66666666666666663</v>
      </c>
      <c r="U450" s="35" t="str">
        <f t="shared" ca="1" si="371"/>
        <v/>
      </c>
      <c r="V450" s="38" t="str">
        <f t="shared" ca="1" si="372"/>
        <v/>
      </c>
      <c r="W450" s="37" t="str">
        <f t="shared" ca="1" si="373"/>
        <v/>
      </c>
      <c r="X450" s="37"/>
      <c r="Y450" s="35"/>
      <c r="Z450" s="38"/>
      <c r="AA450" s="37"/>
      <c r="AG450" s="34"/>
      <c r="AH450" s="34"/>
      <c r="AI450" s="34" t="str">
        <f>IF(AG450="","",IF(AG450&gt;AH450,PointsScoring!$A$11,IF(AG450=AH450,PointsScoring!$B$11,IF(AG450&lt;AH450,PointsScoring!$C$12:$D$12))))</f>
        <v/>
      </c>
      <c r="AJ450" s="34" t="str">
        <f t="shared" si="374"/>
        <v/>
      </c>
      <c r="AK450" s="34" t="str">
        <f t="shared" si="375"/>
        <v/>
      </c>
      <c r="AL450" s="34" t="str">
        <f>IF(OR(Z450="",AI450=""),"",IF(AK450="Right",VLOOKUP(Z450,PointsScoring!$A$2:$G$6,4,0),((VLOOKUP(Z450,PointsScoring!$A$1:$G$6,5,0))+(VLOOKUP(Z450,PointsScoring!$A$1:$G$6,6,0)))))</f>
        <v/>
      </c>
    </row>
    <row r="451" spans="1:38" ht="27" customHeight="1" x14ac:dyDescent="0.25">
      <c r="A451" s="14">
        <f t="shared" si="370"/>
        <v>38</v>
      </c>
      <c r="B451" s="34" t="str">
        <f t="shared" si="339"/>
        <v>Fixture 4</v>
      </c>
      <c r="C451" s="34">
        <v>5</v>
      </c>
      <c r="D451" s="34">
        <v>17</v>
      </c>
      <c r="E451" s="34" t="str">
        <f>IFERROR(VLOOKUP(C451,Teams!$A$2:$B$21,2,0),"")</f>
        <v>Crystal Palace</v>
      </c>
      <c r="F451" s="34" t="str">
        <f>IFERROR(VLOOKUP(D451,Teams!$A$2:$B$21,2,0),"")</f>
        <v>Swansea City</v>
      </c>
      <c r="G451" s="34" t="str">
        <f t="shared" si="376"/>
        <v>Crystal Palace v Swansea City</v>
      </c>
      <c r="H451" s="34"/>
      <c r="I451" s="34"/>
      <c r="J451" s="34"/>
      <c r="K451" s="34"/>
      <c r="L451" s="34">
        <v>0</v>
      </c>
      <c r="M451" s="34" t="str">
        <f>IF(L451=0,"",IF(U451="","",(HLOOKUP(L451,PointsScoring!$A$10:$D$11,2,0))))</f>
        <v/>
      </c>
      <c r="N451" s="35">
        <f>PointsScoring!$C$2</f>
        <v>42034</v>
      </c>
      <c r="O451" s="35">
        <f t="shared" si="377"/>
        <v>42147</v>
      </c>
      <c r="P451" s="35">
        <v>42148</v>
      </c>
      <c r="Q451" s="36">
        <v>0</v>
      </c>
      <c r="R451" s="37">
        <f t="shared" si="378"/>
        <v>0.58333333333333337</v>
      </c>
      <c r="S451" s="37">
        <v>0.625</v>
      </c>
      <c r="T451" s="37">
        <f t="shared" si="379"/>
        <v>0.66666666666666663</v>
      </c>
      <c r="U451" s="35" t="str">
        <f t="shared" ca="1" si="371"/>
        <v/>
      </c>
      <c r="V451" s="38" t="str">
        <f t="shared" ca="1" si="372"/>
        <v/>
      </c>
      <c r="W451" s="37" t="str">
        <f t="shared" ca="1" si="373"/>
        <v/>
      </c>
      <c r="X451" s="37"/>
      <c r="Y451" s="35"/>
      <c r="Z451" s="38"/>
      <c r="AA451" s="37"/>
      <c r="AG451" s="34"/>
      <c r="AH451" s="34"/>
      <c r="AI451" s="34" t="str">
        <f>IF(AG451="","",IF(AG451&gt;AH451,PointsScoring!$A$11,IF(AG451=AH451,PointsScoring!$B$11,IF(AG451&lt;AH451,PointsScoring!$C$12:$D$12))))</f>
        <v/>
      </c>
      <c r="AJ451" s="34" t="str">
        <f t="shared" si="374"/>
        <v/>
      </c>
      <c r="AK451" s="34" t="str">
        <f t="shared" si="375"/>
        <v/>
      </c>
      <c r="AL451" s="34" t="str">
        <f>IF(OR(Z451="",AI451=""),"",IF(AK451="Right",VLOOKUP(Z451,PointsScoring!$A$2:$G$6,4,0),((VLOOKUP(Z451,PointsScoring!$A$1:$G$6,5,0))+(VLOOKUP(Z451,PointsScoring!$A$1:$G$6,6,0)))))</f>
        <v/>
      </c>
    </row>
    <row r="452" spans="1:38" ht="27" customHeight="1" x14ac:dyDescent="0.25">
      <c r="A452" s="14">
        <f t="shared" si="370"/>
        <v>38</v>
      </c>
      <c r="B452" s="34" t="str">
        <f t="shared" si="339"/>
        <v>Fixture 5</v>
      </c>
      <c r="C452" s="34">
        <v>6</v>
      </c>
      <c r="D452" s="34">
        <v>18</v>
      </c>
      <c r="E452" s="34" t="str">
        <f>IFERROR(VLOOKUP(C452,Teams!$A$2:$B$21,2,0),"")</f>
        <v>Everton</v>
      </c>
      <c r="F452" s="34" t="str">
        <f>IFERROR(VLOOKUP(D452,Teams!$A$2:$B$21,2,0),"")</f>
        <v>Tottenham Hotspur</v>
      </c>
      <c r="G452" s="34" t="str">
        <f t="shared" si="376"/>
        <v>Everton v Tottenham Hotspur</v>
      </c>
      <c r="H452" s="34"/>
      <c r="I452" s="34"/>
      <c r="J452" s="34"/>
      <c r="K452" s="34"/>
      <c r="L452" s="34">
        <v>0</v>
      </c>
      <c r="M452" s="34" t="str">
        <f>IF(L452=0,"",IF(U452="","",(HLOOKUP(L452,PointsScoring!$A$10:$D$11,2,0))))</f>
        <v/>
      </c>
      <c r="N452" s="35">
        <f>PointsScoring!$C$2</f>
        <v>42034</v>
      </c>
      <c r="O452" s="35">
        <f t="shared" si="377"/>
        <v>42147</v>
      </c>
      <c r="P452" s="35">
        <v>42148</v>
      </c>
      <c r="Q452" s="36">
        <v>0</v>
      </c>
      <c r="R452" s="37">
        <f t="shared" si="378"/>
        <v>0.58333333333333337</v>
      </c>
      <c r="S452" s="37">
        <v>0.625</v>
      </c>
      <c r="T452" s="37">
        <f t="shared" si="379"/>
        <v>0.66666666666666663</v>
      </c>
      <c r="U452" s="35" t="str">
        <f t="shared" ca="1" si="371"/>
        <v/>
      </c>
      <c r="V452" s="38" t="str">
        <f t="shared" ca="1" si="372"/>
        <v/>
      </c>
      <c r="W452" s="37" t="str">
        <f t="shared" ca="1" si="373"/>
        <v/>
      </c>
      <c r="X452" s="37"/>
      <c r="Y452" s="35"/>
      <c r="Z452" s="38"/>
      <c r="AA452" s="37"/>
      <c r="AG452" s="34"/>
      <c r="AH452" s="34"/>
      <c r="AI452" s="34" t="str">
        <f>IF(AG452="","",IF(AG452&gt;AH452,PointsScoring!$A$11,IF(AG452=AH452,PointsScoring!$B$11,IF(AG452&lt;AH452,PointsScoring!$C$12:$D$12))))</f>
        <v/>
      </c>
      <c r="AJ452" s="34" t="str">
        <f t="shared" si="374"/>
        <v/>
      </c>
      <c r="AK452" s="34" t="str">
        <f t="shared" si="375"/>
        <v/>
      </c>
      <c r="AL452" s="34" t="str">
        <f>IF(OR(Z452="",AI452=""),"",IF(AK452="Right",VLOOKUP(Z452,PointsScoring!$A$2:$G$6,4,0),((VLOOKUP(Z452,PointsScoring!$A$1:$G$6,5,0))+(VLOOKUP(Z452,PointsScoring!$A$1:$G$6,6,0)))))</f>
        <v/>
      </c>
    </row>
    <row r="453" spans="1:38" ht="27" customHeight="1" x14ac:dyDescent="0.25">
      <c r="A453" s="14">
        <f t="shared" si="370"/>
        <v>38</v>
      </c>
      <c r="B453" s="34" t="str">
        <f t="shared" si="339"/>
        <v>Fixture 6</v>
      </c>
      <c r="C453" s="34">
        <v>7</v>
      </c>
      <c r="D453" s="34">
        <v>11</v>
      </c>
      <c r="E453" s="34" t="str">
        <f>IFERROR(VLOOKUP(C453,Teams!$A$2:$B$21,2,0),"")</f>
        <v>Hull City</v>
      </c>
      <c r="F453" s="34" t="str">
        <f>IFERROR(VLOOKUP(D453,Teams!$A$2:$B$21,2,0),"")</f>
        <v>Manchester United</v>
      </c>
      <c r="G453" s="34" t="str">
        <f t="shared" si="376"/>
        <v>Hull City v Manchester United</v>
      </c>
      <c r="H453" s="34"/>
      <c r="I453" s="34"/>
      <c r="J453" s="34"/>
      <c r="K453" s="34"/>
      <c r="L453" s="34">
        <v>0</v>
      </c>
      <c r="M453" s="34" t="str">
        <f>IF(L453=0,"",IF(U453="","",(HLOOKUP(L453,PointsScoring!$A$10:$D$11,2,0))))</f>
        <v/>
      </c>
      <c r="N453" s="35">
        <f>PointsScoring!$C$2</f>
        <v>42034</v>
      </c>
      <c r="O453" s="35">
        <f t="shared" si="377"/>
        <v>42147</v>
      </c>
      <c r="P453" s="35">
        <v>42148</v>
      </c>
      <c r="Q453" s="36">
        <v>0</v>
      </c>
      <c r="R453" s="37">
        <f t="shared" si="378"/>
        <v>0.58333333333333337</v>
      </c>
      <c r="S453" s="37">
        <v>0.625</v>
      </c>
      <c r="T453" s="37">
        <f t="shared" si="379"/>
        <v>0.66666666666666663</v>
      </c>
      <c r="U453" s="35" t="str">
        <f t="shared" ca="1" si="371"/>
        <v/>
      </c>
      <c r="V453" s="38" t="str">
        <f t="shared" ca="1" si="372"/>
        <v/>
      </c>
      <c r="W453" s="37" t="str">
        <f t="shared" ca="1" si="373"/>
        <v/>
      </c>
      <c r="X453" s="37"/>
      <c r="Y453" s="35"/>
      <c r="Z453" s="38"/>
      <c r="AA453" s="37"/>
      <c r="AG453" s="34"/>
      <c r="AH453" s="34"/>
      <c r="AI453" s="34" t="str">
        <f>IF(AG453="","",IF(AG453&gt;AH453,PointsScoring!$A$11,IF(AG453=AH453,PointsScoring!$B$11,IF(AG453&lt;AH453,PointsScoring!$C$12:$D$12))))</f>
        <v/>
      </c>
      <c r="AJ453" s="34" t="str">
        <f t="shared" si="374"/>
        <v/>
      </c>
      <c r="AK453" s="34" t="str">
        <f t="shared" si="375"/>
        <v/>
      </c>
      <c r="AL453" s="34" t="str">
        <f>IF(OR(Z453="",AI453=""),"",IF(AK453="Right",VLOOKUP(Z453,PointsScoring!$A$2:$G$6,4,0),((VLOOKUP(Z453,PointsScoring!$A$1:$G$6,5,0))+(VLOOKUP(Z453,PointsScoring!$A$1:$G$6,6,0)))))</f>
        <v/>
      </c>
    </row>
    <row r="454" spans="1:38" ht="27" customHeight="1" x14ac:dyDescent="0.25">
      <c r="A454" s="14">
        <f t="shared" si="370"/>
        <v>38</v>
      </c>
      <c r="B454" s="34" t="str">
        <f t="shared" si="339"/>
        <v>Fixture 7</v>
      </c>
      <c r="C454" s="34">
        <v>8</v>
      </c>
      <c r="D454" s="34">
        <v>13</v>
      </c>
      <c r="E454" s="34" t="str">
        <f>IFERROR(VLOOKUP(C454,Teams!$A$2:$B$21,2,0),"")</f>
        <v>Leicester City</v>
      </c>
      <c r="F454" s="34" t="str">
        <f>IFERROR(VLOOKUP(D454,Teams!$A$2:$B$21,2,0),"")</f>
        <v>Queens Park Rangers</v>
      </c>
      <c r="G454" s="34" t="str">
        <f t="shared" si="376"/>
        <v>Leicester City v Queens Park Rangers</v>
      </c>
      <c r="H454" s="34"/>
      <c r="I454" s="34"/>
      <c r="J454" s="34"/>
      <c r="K454" s="34"/>
      <c r="L454" s="34">
        <v>0</v>
      </c>
      <c r="M454" s="34" t="str">
        <f>IF(L454=0,"",IF(U454="","",(HLOOKUP(L454,PointsScoring!$A$10:$D$11,2,0))))</f>
        <v/>
      </c>
      <c r="N454" s="35">
        <f>PointsScoring!$C$2</f>
        <v>42034</v>
      </c>
      <c r="O454" s="35">
        <f t="shared" si="377"/>
        <v>42147</v>
      </c>
      <c r="P454" s="35">
        <v>42148</v>
      </c>
      <c r="Q454" s="36">
        <v>0</v>
      </c>
      <c r="R454" s="37">
        <f t="shared" si="378"/>
        <v>0.58333333333333337</v>
      </c>
      <c r="S454" s="37">
        <v>0.625</v>
      </c>
      <c r="T454" s="37">
        <f t="shared" si="379"/>
        <v>0.66666666666666663</v>
      </c>
      <c r="U454" s="35" t="str">
        <f t="shared" ca="1" si="371"/>
        <v/>
      </c>
      <c r="V454" s="38" t="str">
        <f t="shared" ca="1" si="372"/>
        <v/>
      </c>
      <c r="W454" s="37" t="str">
        <f t="shared" ca="1" si="373"/>
        <v/>
      </c>
      <c r="X454" s="37"/>
      <c r="Y454" s="35"/>
      <c r="Z454" s="38"/>
      <c r="AA454" s="37"/>
      <c r="AG454" s="34"/>
      <c r="AH454" s="34"/>
      <c r="AI454" s="34" t="str">
        <f>IF(AG454="","",IF(AG454&gt;AH454,PointsScoring!$A$11,IF(AG454=AH454,PointsScoring!$B$11,IF(AG454&lt;AH454,PointsScoring!$C$12:$D$12))))</f>
        <v/>
      </c>
      <c r="AJ454" s="34" t="str">
        <f t="shared" si="374"/>
        <v/>
      </c>
      <c r="AK454" s="34" t="str">
        <f t="shared" si="375"/>
        <v/>
      </c>
      <c r="AL454" s="34" t="str">
        <f>IF(OR(Z454="",AI454=""),"",IF(AK454="Right",VLOOKUP(Z454,PointsScoring!$A$2:$G$6,4,0),((VLOOKUP(Z454,PointsScoring!$A$1:$G$6,5,0))+(VLOOKUP(Z454,PointsScoring!$A$1:$G$6,6,0)))))</f>
        <v/>
      </c>
    </row>
    <row r="455" spans="1:38" ht="27" customHeight="1" x14ac:dyDescent="0.25">
      <c r="A455" s="14">
        <f t="shared" si="370"/>
        <v>38</v>
      </c>
      <c r="B455" s="34" t="str">
        <f t="shared" si="339"/>
        <v>Fixture 8</v>
      </c>
      <c r="C455" s="34">
        <v>10</v>
      </c>
      <c r="D455" s="34">
        <v>14</v>
      </c>
      <c r="E455" s="34" t="str">
        <f>IFERROR(VLOOKUP(C455,Teams!$A$2:$B$21,2,0),"")</f>
        <v>Manchester City</v>
      </c>
      <c r="F455" s="34" t="str">
        <f>IFERROR(VLOOKUP(D455,Teams!$A$2:$B$21,2,0),"")</f>
        <v>Southampton</v>
      </c>
      <c r="G455" s="34" t="str">
        <f t="shared" si="376"/>
        <v>Manchester City v Southampton</v>
      </c>
      <c r="H455" s="34"/>
      <c r="I455" s="34"/>
      <c r="J455" s="34"/>
      <c r="K455" s="34"/>
      <c r="L455" s="34">
        <v>0</v>
      </c>
      <c r="M455" s="34" t="str">
        <f>IF(L455=0,"",IF(U455="","",(HLOOKUP(L455,PointsScoring!$A$10:$D$11,2,0))))</f>
        <v/>
      </c>
      <c r="N455" s="35">
        <f>PointsScoring!$C$2</f>
        <v>42034</v>
      </c>
      <c r="O455" s="35">
        <f t="shared" si="377"/>
        <v>42147</v>
      </c>
      <c r="P455" s="35">
        <v>42148</v>
      </c>
      <c r="Q455" s="36">
        <v>0</v>
      </c>
      <c r="R455" s="37">
        <f t="shared" si="378"/>
        <v>0.58333333333333337</v>
      </c>
      <c r="S455" s="37">
        <v>0.625</v>
      </c>
      <c r="T455" s="37">
        <f>S455+(60/1440)</f>
        <v>0.66666666666666663</v>
      </c>
      <c r="U455" s="35" t="str">
        <f t="shared" ca="1" si="371"/>
        <v/>
      </c>
      <c r="V455" s="38" t="str">
        <f t="shared" ca="1" si="372"/>
        <v/>
      </c>
      <c r="W455" s="37" t="str">
        <f t="shared" ca="1" si="373"/>
        <v/>
      </c>
      <c r="X455" s="37"/>
      <c r="Y455" s="35"/>
      <c r="Z455" s="38"/>
      <c r="AA455" s="37"/>
      <c r="AG455" s="34"/>
      <c r="AH455" s="34"/>
      <c r="AI455" s="34" t="str">
        <f>IF(AG455="","",IF(AG455&gt;AH455,PointsScoring!$A$11,IF(AG455=AH455,PointsScoring!$B$11,IF(AG455&lt;AH455,PointsScoring!$C$12:$D$12))))</f>
        <v/>
      </c>
      <c r="AJ455" s="34" t="str">
        <f t="shared" si="374"/>
        <v/>
      </c>
      <c r="AK455" s="34" t="str">
        <f t="shared" si="375"/>
        <v/>
      </c>
      <c r="AL455" s="34" t="str">
        <f>IF(OR(Z455="",AI455=""),"",IF(AK455="Right",VLOOKUP(Z455,PointsScoring!$A$2:$G$6,4,0),((VLOOKUP(Z455,PointsScoring!$A$1:$G$6,5,0))+(VLOOKUP(Z455,PointsScoring!$A$1:$G$6,6,0)))))</f>
        <v/>
      </c>
    </row>
    <row r="456" spans="1:38" ht="27" customHeight="1" x14ac:dyDescent="0.25">
      <c r="A456" s="14">
        <f t="shared" si="370"/>
        <v>38</v>
      </c>
      <c r="B456" s="34" t="str">
        <f t="shared" si="339"/>
        <v>Fixture 9</v>
      </c>
      <c r="C456" s="34">
        <v>12</v>
      </c>
      <c r="D456" s="34">
        <v>20</v>
      </c>
      <c r="E456" s="34" t="str">
        <f>IFERROR(VLOOKUP(C456,Teams!$A$2:$B$21,2,0),"")</f>
        <v>Newcastle United</v>
      </c>
      <c r="F456" s="34" t="str">
        <f>IFERROR(VLOOKUP(D456,Teams!$A$2:$B$21,2,0),"")</f>
        <v>West Ham United</v>
      </c>
      <c r="G456" s="34" t="str">
        <f t="shared" si="376"/>
        <v>Newcastle United v West Ham United</v>
      </c>
      <c r="H456" s="34"/>
      <c r="I456" s="34"/>
      <c r="J456" s="34"/>
      <c r="K456" s="34"/>
      <c r="L456" s="34">
        <v>0</v>
      </c>
      <c r="M456" s="34" t="str">
        <f>IF(L456=0,"",IF(U456="","",(HLOOKUP(L456,PointsScoring!$A$10:$D$11,2,0))))</f>
        <v/>
      </c>
      <c r="N456" s="35">
        <f>PointsScoring!$C$2</f>
        <v>42034</v>
      </c>
      <c r="O456" s="35">
        <f t="shared" si="377"/>
        <v>42147</v>
      </c>
      <c r="P456" s="35">
        <v>42148</v>
      </c>
      <c r="Q456" s="36">
        <v>0</v>
      </c>
      <c r="R456" s="37">
        <f t="shared" si="378"/>
        <v>0.58333333333333337</v>
      </c>
      <c r="S456" s="37">
        <v>0.625</v>
      </c>
      <c r="T456" s="37">
        <f t="shared" si="379"/>
        <v>0.66666666666666663</v>
      </c>
      <c r="U456" s="35" t="str">
        <f t="shared" ca="1" si="371"/>
        <v/>
      </c>
      <c r="V456" s="38" t="str">
        <f t="shared" ca="1" si="372"/>
        <v/>
      </c>
      <c r="W456" s="37" t="str">
        <f t="shared" ca="1" si="373"/>
        <v/>
      </c>
      <c r="X456" s="37"/>
      <c r="Y456" s="35"/>
      <c r="Z456" s="38"/>
      <c r="AA456" s="37"/>
      <c r="AG456" s="34"/>
      <c r="AH456" s="34"/>
      <c r="AI456" s="34" t="str">
        <f>IF(AG456="","",IF(AG456&gt;AH456,PointsScoring!$A$11,IF(AG456=AH456,PointsScoring!$B$11,IF(AG456&lt;AH456,PointsScoring!$C$12:$D$12))))</f>
        <v/>
      </c>
      <c r="AJ456" s="34" t="str">
        <f t="shared" si="374"/>
        <v/>
      </c>
      <c r="AK456" s="34" t="str">
        <f t="shared" si="375"/>
        <v/>
      </c>
      <c r="AL456" s="34" t="str">
        <f>IF(OR(Z456="",AI456=""),"",IF(AK456="Right",VLOOKUP(Z456,PointsScoring!$A$2:$G$6,4,0),((VLOOKUP(Z456,PointsScoring!$A$1:$G$6,5,0))+(VLOOKUP(Z456,PointsScoring!$A$1:$G$6,6,0)))))</f>
        <v/>
      </c>
    </row>
    <row r="457" spans="1:38" ht="27" customHeight="1" x14ac:dyDescent="0.25">
      <c r="A457" s="14">
        <f t="shared" si="370"/>
        <v>38</v>
      </c>
      <c r="B457" s="34" t="str">
        <f t="shared" si="339"/>
        <v>Fixture 10</v>
      </c>
      <c r="C457" s="34">
        <v>15</v>
      </c>
      <c r="D457" s="34">
        <v>9</v>
      </c>
      <c r="E457" s="34" t="str">
        <f>IFERROR(VLOOKUP(C457,Teams!$A$2:$B$21,2,0),"")</f>
        <v>Stoke City</v>
      </c>
      <c r="F457" s="34" t="str">
        <f>IFERROR(VLOOKUP(D457,Teams!$A$2:$B$21,2,0),"")</f>
        <v>Liverpool</v>
      </c>
      <c r="G457" s="34" t="str">
        <f t="shared" si="376"/>
        <v>Stoke City v Liverpool</v>
      </c>
      <c r="H457" s="34"/>
      <c r="I457" s="34"/>
      <c r="J457" s="34"/>
      <c r="K457" s="34"/>
      <c r="L457" s="34">
        <v>0</v>
      </c>
      <c r="M457" s="34" t="str">
        <f>IF(L457=0,"",IF(U457="","",(HLOOKUP(L457,PointsScoring!$A$10:$D$11,2,0))))</f>
        <v/>
      </c>
      <c r="N457" s="35">
        <f>PointsScoring!$C$2</f>
        <v>42034</v>
      </c>
      <c r="O457" s="35">
        <f t="shared" si="377"/>
        <v>42147</v>
      </c>
      <c r="P457" s="35">
        <v>42148</v>
      </c>
      <c r="Q457" s="36">
        <v>0</v>
      </c>
      <c r="R457" s="37">
        <f t="shared" si="378"/>
        <v>0.58333333333333337</v>
      </c>
      <c r="S457" s="37">
        <v>0.625</v>
      </c>
      <c r="T457" s="37">
        <f t="shared" si="379"/>
        <v>0.66666666666666663</v>
      </c>
      <c r="U457" s="35" t="str">
        <f t="shared" ca="1" si="371"/>
        <v/>
      </c>
      <c r="V457" s="38" t="str">
        <f t="shared" ca="1" si="372"/>
        <v/>
      </c>
      <c r="W457" s="37" t="str">
        <f t="shared" ca="1" si="373"/>
        <v/>
      </c>
      <c r="X457" s="37"/>
      <c r="Y457" s="35"/>
      <c r="Z457" s="38"/>
      <c r="AA457" s="37"/>
      <c r="AG457" s="34"/>
      <c r="AH457" s="34"/>
      <c r="AI457" s="34" t="str">
        <f>IF(AG457="","",IF(AG457&gt;AH457,PointsScoring!$A$11,IF(AG457=AH457,PointsScoring!$B$11,IF(AG457&lt;AH457,PointsScoring!$C$12:$D$12))))</f>
        <v/>
      </c>
      <c r="AJ457" s="34" t="str">
        <f t="shared" si="374"/>
        <v/>
      </c>
      <c r="AK457" s="34" t="str">
        <f t="shared" si="375"/>
        <v/>
      </c>
      <c r="AL457" s="34" t="str">
        <f>IF(OR(Z457="",AI457=""),"",IF(AK457="Right",VLOOKUP(Z457,PointsScoring!$A$2:$G$6,4,0),((VLOOKUP(Z457,PointsScoring!$A$1:$G$6,5,0))+(VLOOKUP(Z457,PointsScoring!$A$1:$G$6,6,0)))))</f>
        <v/>
      </c>
    </row>
    <row r="458" spans="1:38" x14ac:dyDescent="0.25">
      <c r="AL458" s="19">
        <f>SUM(AL448:AL457)</f>
        <v>0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Option Button 1">
              <controlPr defaultSize="0" autoFill="0" autoLine="0" autoPict="0">
                <anchor moveWithCells="1">
                  <from>
                    <xdr:col>7</xdr:col>
                    <xdr:colOff>342900</xdr:colOff>
                    <xdr:row>267</xdr:row>
                    <xdr:rowOff>57150</xdr:rowOff>
                  </from>
                  <to>
                    <xdr:col>7</xdr:col>
                    <xdr:colOff>866775</xdr:colOff>
                    <xdr:row>267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Option Button 2">
              <controlPr defaultSize="0" autoFill="0" autoLine="0" autoPict="0">
                <anchor moveWithCells="1">
                  <from>
                    <xdr:col>8</xdr:col>
                    <xdr:colOff>361950</xdr:colOff>
                    <xdr:row>267</xdr:row>
                    <xdr:rowOff>47625</xdr:rowOff>
                  </from>
                  <to>
                    <xdr:col>8</xdr:col>
                    <xdr:colOff>885825</xdr:colOff>
                    <xdr:row>267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Option Button 3">
              <controlPr defaultSize="0" autoFill="0" autoLine="0" autoPict="0">
                <anchor moveWithCells="1">
                  <from>
                    <xdr:col>9</xdr:col>
                    <xdr:colOff>333375</xdr:colOff>
                    <xdr:row>267</xdr:row>
                    <xdr:rowOff>47625</xdr:rowOff>
                  </from>
                  <to>
                    <xdr:col>9</xdr:col>
                    <xdr:colOff>866775</xdr:colOff>
                    <xdr:row>267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Group Box 4">
              <controlPr defaultSize="0" autoFill="0" autoPict="0">
                <anchor moveWithCells="1">
                  <from>
                    <xdr:col>7</xdr:col>
                    <xdr:colOff>19050</xdr:colOff>
                    <xdr:row>267</xdr:row>
                    <xdr:rowOff>0</xdr:rowOff>
                  </from>
                  <to>
                    <xdr:col>9</xdr:col>
                    <xdr:colOff>1123950</xdr:colOff>
                    <xdr:row>267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Option Button 5">
              <controlPr defaultSize="0" autoFill="0" autoLine="0" autoPict="0">
                <anchor moveWithCells="1">
                  <from>
                    <xdr:col>7</xdr:col>
                    <xdr:colOff>342900</xdr:colOff>
                    <xdr:row>268</xdr:row>
                    <xdr:rowOff>66675</xdr:rowOff>
                  </from>
                  <to>
                    <xdr:col>7</xdr:col>
                    <xdr:colOff>866775</xdr:colOff>
                    <xdr:row>268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Option Button 6">
              <controlPr defaultSize="0" autoFill="0" autoLine="0" autoPict="0">
                <anchor moveWithCells="1">
                  <from>
                    <xdr:col>8</xdr:col>
                    <xdr:colOff>361950</xdr:colOff>
                    <xdr:row>268</xdr:row>
                    <xdr:rowOff>57150</xdr:rowOff>
                  </from>
                  <to>
                    <xdr:col>8</xdr:col>
                    <xdr:colOff>885825</xdr:colOff>
                    <xdr:row>268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Option Button 7">
              <controlPr defaultSize="0" autoFill="0" autoLine="0" autoPict="0">
                <anchor moveWithCells="1">
                  <from>
                    <xdr:col>9</xdr:col>
                    <xdr:colOff>333375</xdr:colOff>
                    <xdr:row>268</xdr:row>
                    <xdr:rowOff>57150</xdr:rowOff>
                  </from>
                  <to>
                    <xdr:col>9</xdr:col>
                    <xdr:colOff>866775</xdr:colOff>
                    <xdr:row>268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Group Box 8">
              <controlPr defaultSize="0" autoFill="0" autoPict="0">
                <anchor moveWithCells="1">
                  <from>
                    <xdr:col>7</xdr:col>
                    <xdr:colOff>19050</xdr:colOff>
                    <xdr:row>268</xdr:row>
                    <xdr:rowOff>9525</xdr:rowOff>
                  </from>
                  <to>
                    <xdr:col>9</xdr:col>
                    <xdr:colOff>1123950</xdr:colOff>
                    <xdr:row>268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Option Button 9">
              <controlPr defaultSize="0" autoFill="0" autoLine="0" autoPict="0">
                <anchor moveWithCells="1">
                  <from>
                    <xdr:col>7</xdr:col>
                    <xdr:colOff>342900</xdr:colOff>
                    <xdr:row>269</xdr:row>
                    <xdr:rowOff>66675</xdr:rowOff>
                  </from>
                  <to>
                    <xdr:col>7</xdr:col>
                    <xdr:colOff>866775</xdr:colOff>
                    <xdr:row>269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Option Button 10">
              <controlPr defaultSize="0" autoFill="0" autoLine="0" autoPict="0">
                <anchor moveWithCells="1">
                  <from>
                    <xdr:col>8</xdr:col>
                    <xdr:colOff>361950</xdr:colOff>
                    <xdr:row>269</xdr:row>
                    <xdr:rowOff>57150</xdr:rowOff>
                  </from>
                  <to>
                    <xdr:col>8</xdr:col>
                    <xdr:colOff>885825</xdr:colOff>
                    <xdr:row>269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Option Button 11">
              <controlPr defaultSize="0" autoFill="0" autoLine="0" autoPict="0">
                <anchor moveWithCells="1">
                  <from>
                    <xdr:col>9</xdr:col>
                    <xdr:colOff>333375</xdr:colOff>
                    <xdr:row>269</xdr:row>
                    <xdr:rowOff>57150</xdr:rowOff>
                  </from>
                  <to>
                    <xdr:col>9</xdr:col>
                    <xdr:colOff>866775</xdr:colOff>
                    <xdr:row>269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Group Box 12">
              <controlPr defaultSize="0" autoFill="0" autoPict="0">
                <anchor moveWithCells="1">
                  <from>
                    <xdr:col>7</xdr:col>
                    <xdr:colOff>19050</xdr:colOff>
                    <xdr:row>269</xdr:row>
                    <xdr:rowOff>9525</xdr:rowOff>
                  </from>
                  <to>
                    <xdr:col>9</xdr:col>
                    <xdr:colOff>1123950</xdr:colOff>
                    <xdr:row>269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Option Button 13">
              <controlPr defaultSize="0" autoFill="0" autoLine="0" autoPict="0">
                <anchor moveWithCells="1">
                  <from>
                    <xdr:col>7</xdr:col>
                    <xdr:colOff>342900</xdr:colOff>
                    <xdr:row>270</xdr:row>
                    <xdr:rowOff>66675</xdr:rowOff>
                  </from>
                  <to>
                    <xdr:col>7</xdr:col>
                    <xdr:colOff>866775</xdr:colOff>
                    <xdr:row>270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Option Button 14">
              <controlPr defaultSize="0" autoFill="0" autoLine="0" autoPict="0">
                <anchor moveWithCells="1">
                  <from>
                    <xdr:col>8</xdr:col>
                    <xdr:colOff>361950</xdr:colOff>
                    <xdr:row>270</xdr:row>
                    <xdr:rowOff>57150</xdr:rowOff>
                  </from>
                  <to>
                    <xdr:col>8</xdr:col>
                    <xdr:colOff>885825</xdr:colOff>
                    <xdr:row>270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Option Button 15">
              <controlPr defaultSize="0" autoFill="0" autoLine="0" autoPict="0">
                <anchor moveWithCells="1">
                  <from>
                    <xdr:col>9</xdr:col>
                    <xdr:colOff>333375</xdr:colOff>
                    <xdr:row>270</xdr:row>
                    <xdr:rowOff>57150</xdr:rowOff>
                  </from>
                  <to>
                    <xdr:col>9</xdr:col>
                    <xdr:colOff>866775</xdr:colOff>
                    <xdr:row>270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Group Box 16">
              <controlPr defaultSize="0" autoFill="0" autoPict="0">
                <anchor moveWithCells="1">
                  <from>
                    <xdr:col>7</xdr:col>
                    <xdr:colOff>19050</xdr:colOff>
                    <xdr:row>270</xdr:row>
                    <xdr:rowOff>9525</xdr:rowOff>
                  </from>
                  <to>
                    <xdr:col>9</xdr:col>
                    <xdr:colOff>1123950</xdr:colOff>
                    <xdr:row>270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Option Button 17">
              <controlPr defaultSize="0" autoFill="0" autoLine="0" autoPict="0">
                <anchor moveWithCells="1">
                  <from>
                    <xdr:col>7</xdr:col>
                    <xdr:colOff>342900</xdr:colOff>
                    <xdr:row>271</xdr:row>
                    <xdr:rowOff>66675</xdr:rowOff>
                  </from>
                  <to>
                    <xdr:col>7</xdr:col>
                    <xdr:colOff>866775</xdr:colOff>
                    <xdr:row>271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Option Button 18">
              <controlPr defaultSize="0" autoFill="0" autoLine="0" autoPict="0">
                <anchor moveWithCells="1">
                  <from>
                    <xdr:col>8</xdr:col>
                    <xdr:colOff>361950</xdr:colOff>
                    <xdr:row>271</xdr:row>
                    <xdr:rowOff>57150</xdr:rowOff>
                  </from>
                  <to>
                    <xdr:col>8</xdr:col>
                    <xdr:colOff>885825</xdr:colOff>
                    <xdr:row>271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Option Button 19">
              <controlPr defaultSize="0" autoFill="0" autoLine="0" autoPict="0">
                <anchor moveWithCells="1">
                  <from>
                    <xdr:col>9</xdr:col>
                    <xdr:colOff>333375</xdr:colOff>
                    <xdr:row>271</xdr:row>
                    <xdr:rowOff>57150</xdr:rowOff>
                  </from>
                  <to>
                    <xdr:col>9</xdr:col>
                    <xdr:colOff>866775</xdr:colOff>
                    <xdr:row>271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Group Box 20">
              <controlPr defaultSize="0" autoFill="0" autoPict="0">
                <anchor moveWithCells="1">
                  <from>
                    <xdr:col>7</xdr:col>
                    <xdr:colOff>19050</xdr:colOff>
                    <xdr:row>271</xdr:row>
                    <xdr:rowOff>9525</xdr:rowOff>
                  </from>
                  <to>
                    <xdr:col>9</xdr:col>
                    <xdr:colOff>1123950</xdr:colOff>
                    <xdr:row>271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Option Button 21">
              <controlPr defaultSize="0" autoFill="0" autoLine="0" autoPict="0">
                <anchor moveWithCells="1">
                  <from>
                    <xdr:col>7</xdr:col>
                    <xdr:colOff>342900</xdr:colOff>
                    <xdr:row>272</xdr:row>
                    <xdr:rowOff>66675</xdr:rowOff>
                  </from>
                  <to>
                    <xdr:col>7</xdr:col>
                    <xdr:colOff>866775</xdr:colOff>
                    <xdr:row>272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Option Button 22">
              <controlPr defaultSize="0" autoFill="0" autoLine="0" autoPict="0">
                <anchor moveWithCells="1">
                  <from>
                    <xdr:col>8</xdr:col>
                    <xdr:colOff>361950</xdr:colOff>
                    <xdr:row>272</xdr:row>
                    <xdr:rowOff>57150</xdr:rowOff>
                  </from>
                  <to>
                    <xdr:col>8</xdr:col>
                    <xdr:colOff>885825</xdr:colOff>
                    <xdr:row>272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Option Button 23">
              <controlPr defaultSize="0" autoFill="0" autoLine="0" autoPict="0">
                <anchor moveWithCells="1">
                  <from>
                    <xdr:col>9</xdr:col>
                    <xdr:colOff>333375</xdr:colOff>
                    <xdr:row>272</xdr:row>
                    <xdr:rowOff>57150</xdr:rowOff>
                  </from>
                  <to>
                    <xdr:col>9</xdr:col>
                    <xdr:colOff>866775</xdr:colOff>
                    <xdr:row>272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Group Box 24">
              <controlPr defaultSize="0" autoFill="0" autoPict="0">
                <anchor moveWithCells="1">
                  <from>
                    <xdr:col>7</xdr:col>
                    <xdr:colOff>19050</xdr:colOff>
                    <xdr:row>272</xdr:row>
                    <xdr:rowOff>9525</xdr:rowOff>
                  </from>
                  <to>
                    <xdr:col>9</xdr:col>
                    <xdr:colOff>1123950</xdr:colOff>
                    <xdr:row>272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Option Button 25">
              <controlPr defaultSize="0" autoFill="0" autoLine="0" autoPict="0">
                <anchor moveWithCells="1">
                  <from>
                    <xdr:col>7</xdr:col>
                    <xdr:colOff>342900</xdr:colOff>
                    <xdr:row>274</xdr:row>
                    <xdr:rowOff>66675</xdr:rowOff>
                  </from>
                  <to>
                    <xdr:col>7</xdr:col>
                    <xdr:colOff>866775</xdr:colOff>
                    <xdr:row>274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Option Button 26">
              <controlPr defaultSize="0" autoFill="0" autoLine="0" autoPict="0">
                <anchor moveWithCells="1">
                  <from>
                    <xdr:col>8</xdr:col>
                    <xdr:colOff>361950</xdr:colOff>
                    <xdr:row>274</xdr:row>
                    <xdr:rowOff>57150</xdr:rowOff>
                  </from>
                  <to>
                    <xdr:col>8</xdr:col>
                    <xdr:colOff>885825</xdr:colOff>
                    <xdr:row>274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Option Button 27">
              <controlPr defaultSize="0" autoFill="0" autoLine="0" autoPict="0">
                <anchor moveWithCells="1">
                  <from>
                    <xdr:col>9</xdr:col>
                    <xdr:colOff>333375</xdr:colOff>
                    <xdr:row>274</xdr:row>
                    <xdr:rowOff>57150</xdr:rowOff>
                  </from>
                  <to>
                    <xdr:col>9</xdr:col>
                    <xdr:colOff>866775</xdr:colOff>
                    <xdr:row>274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0" name="Group Box 28">
              <controlPr defaultSize="0" autoFill="0" autoPict="0">
                <anchor moveWithCells="1">
                  <from>
                    <xdr:col>7</xdr:col>
                    <xdr:colOff>19050</xdr:colOff>
                    <xdr:row>274</xdr:row>
                    <xdr:rowOff>9525</xdr:rowOff>
                  </from>
                  <to>
                    <xdr:col>9</xdr:col>
                    <xdr:colOff>1123950</xdr:colOff>
                    <xdr:row>274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1" name="Option Button 29">
              <controlPr defaultSize="0" autoFill="0" autoLine="0" autoPict="0">
                <anchor moveWithCells="1">
                  <from>
                    <xdr:col>7</xdr:col>
                    <xdr:colOff>342900</xdr:colOff>
                    <xdr:row>276</xdr:row>
                    <xdr:rowOff>66675</xdr:rowOff>
                  </from>
                  <to>
                    <xdr:col>7</xdr:col>
                    <xdr:colOff>866775</xdr:colOff>
                    <xdr:row>276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2" name="Option Button 30">
              <controlPr defaultSize="0" autoFill="0" autoLine="0" autoPict="0">
                <anchor moveWithCells="1">
                  <from>
                    <xdr:col>8</xdr:col>
                    <xdr:colOff>361950</xdr:colOff>
                    <xdr:row>276</xdr:row>
                    <xdr:rowOff>57150</xdr:rowOff>
                  </from>
                  <to>
                    <xdr:col>8</xdr:col>
                    <xdr:colOff>885825</xdr:colOff>
                    <xdr:row>276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3" name="Option Button 31">
              <controlPr defaultSize="0" autoFill="0" autoLine="0" autoPict="0">
                <anchor moveWithCells="1">
                  <from>
                    <xdr:col>9</xdr:col>
                    <xdr:colOff>333375</xdr:colOff>
                    <xdr:row>276</xdr:row>
                    <xdr:rowOff>57150</xdr:rowOff>
                  </from>
                  <to>
                    <xdr:col>9</xdr:col>
                    <xdr:colOff>866775</xdr:colOff>
                    <xdr:row>276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4" name="Group Box 32">
              <controlPr defaultSize="0" autoFill="0" autoPict="0">
                <anchor moveWithCells="1">
                  <from>
                    <xdr:col>7</xdr:col>
                    <xdr:colOff>19050</xdr:colOff>
                    <xdr:row>276</xdr:row>
                    <xdr:rowOff>9525</xdr:rowOff>
                  </from>
                  <to>
                    <xdr:col>9</xdr:col>
                    <xdr:colOff>1123950</xdr:colOff>
                    <xdr:row>276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5" name="Option Button 33">
              <controlPr defaultSize="0" autoFill="0" autoLine="0" autoPict="0">
                <anchor moveWithCells="1">
                  <from>
                    <xdr:col>7</xdr:col>
                    <xdr:colOff>342900</xdr:colOff>
                    <xdr:row>273</xdr:row>
                    <xdr:rowOff>66675</xdr:rowOff>
                  </from>
                  <to>
                    <xdr:col>7</xdr:col>
                    <xdr:colOff>866775</xdr:colOff>
                    <xdr:row>273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6" name="Option Button 34">
              <controlPr defaultSize="0" autoFill="0" autoLine="0" autoPict="0">
                <anchor moveWithCells="1">
                  <from>
                    <xdr:col>8</xdr:col>
                    <xdr:colOff>361950</xdr:colOff>
                    <xdr:row>273</xdr:row>
                    <xdr:rowOff>57150</xdr:rowOff>
                  </from>
                  <to>
                    <xdr:col>8</xdr:col>
                    <xdr:colOff>885825</xdr:colOff>
                    <xdr:row>273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7" name="Option Button 35">
              <controlPr defaultSize="0" autoFill="0" autoLine="0" autoPict="0">
                <anchor moveWithCells="1">
                  <from>
                    <xdr:col>9</xdr:col>
                    <xdr:colOff>333375</xdr:colOff>
                    <xdr:row>273</xdr:row>
                    <xdr:rowOff>57150</xdr:rowOff>
                  </from>
                  <to>
                    <xdr:col>9</xdr:col>
                    <xdr:colOff>866775</xdr:colOff>
                    <xdr:row>273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8" name="Group Box 36">
              <controlPr defaultSize="0" autoFill="0" autoPict="0">
                <anchor moveWithCells="1">
                  <from>
                    <xdr:col>7</xdr:col>
                    <xdr:colOff>19050</xdr:colOff>
                    <xdr:row>273</xdr:row>
                    <xdr:rowOff>9525</xdr:rowOff>
                  </from>
                  <to>
                    <xdr:col>9</xdr:col>
                    <xdr:colOff>1123950</xdr:colOff>
                    <xdr:row>273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9" name="Option Button 37">
              <controlPr defaultSize="0" autoFill="0" autoLine="0" autoPict="0">
                <anchor moveWithCells="1">
                  <from>
                    <xdr:col>7</xdr:col>
                    <xdr:colOff>342900</xdr:colOff>
                    <xdr:row>275</xdr:row>
                    <xdr:rowOff>57150</xdr:rowOff>
                  </from>
                  <to>
                    <xdr:col>7</xdr:col>
                    <xdr:colOff>866775</xdr:colOff>
                    <xdr:row>275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0" name="Option Button 38">
              <controlPr defaultSize="0" autoFill="0" autoLine="0" autoPict="0">
                <anchor moveWithCells="1">
                  <from>
                    <xdr:col>8</xdr:col>
                    <xdr:colOff>361950</xdr:colOff>
                    <xdr:row>275</xdr:row>
                    <xdr:rowOff>47625</xdr:rowOff>
                  </from>
                  <to>
                    <xdr:col>8</xdr:col>
                    <xdr:colOff>885825</xdr:colOff>
                    <xdr:row>275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1" name="Option Button 39">
              <controlPr defaultSize="0" autoFill="0" autoLine="0" autoPict="0">
                <anchor moveWithCells="1">
                  <from>
                    <xdr:col>9</xdr:col>
                    <xdr:colOff>333375</xdr:colOff>
                    <xdr:row>275</xdr:row>
                    <xdr:rowOff>47625</xdr:rowOff>
                  </from>
                  <to>
                    <xdr:col>9</xdr:col>
                    <xdr:colOff>866775</xdr:colOff>
                    <xdr:row>275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2" name="Group Box 40">
              <controlPr defaultSize="0" autoFill="0" autoPict="0">
                <anchor moveWithCells="1">
                  <from>
                    <xdr:col>7</xdr:col>
                    <xdr:colOff>19050</xdr:colOff>
                    <xdr:row>275</xdr:row>
                    <xdr:rowOff>0</xdr:rowOff>
                  </from>
                  <to>
                    <xdr:col>9</xdr:col>
                    <xdr:colOff>1123950</xdr:colOff>
                    <xdr:row>275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3" name="Option Button 41">
              <controlPr defaultSize="0" autoFill="0" autoLine="0" autoPict="0">
                <anchor moveWithCells="1">
                  <from>
                    <xdr:col>7</xdr:col>
                    <xdr:colOff>342900</xdr:colOff>
                    <xdr:row>279</xdr:row>
                    <xdr:rowOff>76200</xdr:rowOff>
                  </from>
                  <to>
                    <xdr:col>7</xdr:col>
                    <xdr:colOff>866775</xdr:colOff>
                    <xdr:row>279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4" name="Option Button 42">
              <controlPr defaultSize="0" autoFill="0" autoLine="0" autoPict="0">
                <anchor moveWithCells="1">
                  <from>
                    <xdr:col>8</xdr:col>
                    <xdr:colOff>361950</xdr:colOff>
                    <xdr:row>279</xdr:row>
                    <xdr:rowOff>66675</xdr:rowOff>
                  </from>
                  <to>
                    <xdr:col>8</xdr:col>
                    <xdr:colOff>885825</xdr:colOff>
                    <xdr:row>279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5" name="Option Button 43">
              <controlPr defaultSize="0" autoFill="0" autoLine="0" autoPict="0">
                <anchor moveWithCells="1">
                  <from>
                    <xdr:col>9</xdr:col>
                    <xdr:colOff>333375</xdr:colOff>
                    <xdr:row>279</xdr:row>
                    <xdr:rowOff>66675</xdr:rowOff>
                  </from>
                  <to>
                    <xdr:col>9</xdr:col>
                    <xdr:colOff>866775</xdr:colOff>
                    <xdr:row>279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6" name="Group Box 44">
              <controlPr defaultSize="0" autoFill="0" autoPict="0">
                <anchor moveWithCells="1">
                  <from>
                    <xdr:col>7</xdr:col>
                    <xdr:colOff>19050</xdr:colOff>
                    <xdr:row>279</xdr:row>
                    <xdr:rowOff>19050</xdr:rowOff>
                  </from>
                  <to>
                    <xdr:col>9</xdr:col>
                    <xdr:colOff>1123950</xdr:colOff>
                    <xdr:row>279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7" name="Option Button 45">
              <controlPr defaultSize="0" autoFill="0" autoLine="0" autoPict="0">
                <anchor moveWithCells="1">
                  <from>
                    <xdr:col>7</xdr:col>
                    <xdr:colOff>342900</xdr:colOff>
                    <xdr:row>280</xdr:row>
                    <xdr:rowOff>85725</xdr:rowOff>
                  </from>
                  <to>
                    <xdr:col>7</xdr:col>
                    <xdr:colOff>866775</xdr:colOff>
                    <xdr:row>280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8" name="Option Button 46">
              <controlPr defaultSize="0" autoFill="0" autoLine="0" autoPict="0">
                <anchor moveWithCells="1">
                  <from>
                    <xdr:col>8</xdr:col>
                    <xdr:colOff>361950</xdr:colOff>
                    <xdr:row>280</xdr:row>
                    <xdr:rowOff>76200</xdr:rowOff>
                  </from>
                  <to>
                    <xdr:col>8</xdr:col>
                    <xdr:colOff>885825</xdr:colOff>
                    <xdr:row>280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49" name="Option Button 47">
              <controlPr defaultSize="0" autoFill="0" autoLine="0" autoPict="0">
                <anchor moveWithCells="1">
                  <from>
                    <xdr:col>9</xdr:col>
                    <xdr:colOff>333375</xdr:colOff>
                    <xdr:row>280</xdr:row>
                    <xdr:rowOff>76200</xdr:rowOff>
                  </from>
                  <to>
                    <xdr:col>9</xdr:col>
                    <xdr:colOff>866775</xdr:colOff>
                    <xdr:row>280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0" name="Group Box 48">
              <controlPr defaultSize="0" autoFill="0" autoPict="0">
                <anchor moveWithCells="1">
                  <from>
                    <xdr:col>7</xdr:col>
                    <xdr:colOff>19050</xdr:colOff>
                    <xdr:row>280</xdr:row>
                    <xdr:rowOff>28575</xdr:rowOff>
                  </from>
                  <to>
                    <xdr:col>9</xdr:col>
                    <xdr:colOff>1123950</xdr:colOff>
                    <xdr:row>280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1" name="Option Button 49">
              <controlPr defaultSize="0" autoFill="0" autoLine="0" autoPict="0">
                <anchor moveWithCells="1">
                  <from>
                    <xdr:col>7</xdr:col>
                    <xdr:colOff>342900</xdr:colOff>
                    <xdr:row>281</xdr:row>
                    <xdr:rowOff>85725</xdr:rowOff>
                  </from>
                  <to>
                    <xdr:col>7</xdr:col>
                    <xdr:colOff>866775</xdr:colOff>
                    <xdr:row>281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2" name="Option Button 50">
              <controlPr defaultSize="0" autoFill="0" autoLine="0" autoPict="0">
                <anchor moveWithCells="1">
                  <from>
                    <xdr:col>8</xdr:col>
                    <xdr:colOff>361950</xdr:colOff>
                    <xdr:row>281</xdr:row>
                    <xdr:rowOff>76200</xdr:rowOff>
                  </from>
                  <to>
                    <xdr:col>8</xdr:col>
                    <xdr:colOff>885825</xdr:colOff>
                    <xdr:row>281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3" name="Option Button 51">
              <controlPr defaultSize="0" autoFill="0" autoLine="0" autoPict="0">
                <anchor moveWithCells="1">
                  <from>
                    <xdr:col>9</xdr:col>
                    <xdr:colOff>333375</xdr:colOff>
                    <xdr:row>281</xdr:row>
                    <xdr:rowOff>76200</xdr:rowOff>
                  </from>
                  <to>
                    <xdr:col>9</xdr:col>
                    <xdr:colOff>866775</xdr:colOff>
                    <xdr:row>281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4" name="Group Box 52">
              <controlPr defaultSize="0" autoFill="0" autoPict="0">
                <anchor moveWithCells="1">
                  <from>
                    <xdr:col>7</xdr:col>
                    <xdr:colOff>19050</xdr:colOff>
                    <xdr:row>281</xdr:row>
                    <xdr:rowOff>28575</xdr:rowOff>
                  </from>
                  <to>
                    <xdr:col>9</xdr:col>
                    <xdr:colOff>1123950</xdr:colOff>
                    <xdr:row>281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5" name="Option Button 53">
              <controlPr defaultSize="0" autoFill="0" autoLine="0" autoPict="0">
                <anchor moveWithCells="1">
                  <from>
                    <xdr:col>7</xdr:col>
                    <xdr:colOff>342900</xdr:colOff>
                    <xdr:row>282</xdr:row>
                    <xdr:rowOff>85725</xdr:rowOff>
                  </from>
                  <to>
                    <xdr:col>7</xdr:col>
                    <xdr:colOff>866775</xdr:colOff>
                    <xdr:row>282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6" name="Option Button 54">
              <controlPr defaultSize="0" autoFill="0" autoLine="0" autoPict="0">
                <anchor moveWithCells="1">
                  <from>
                    <xdr:col>8</xdr:col>
                    <xdr:colOff>361950</xdr:colOff>
                    <xdr:row>282</xdr:row>
                    <xdr:rowOff>76200</xdr:rowOff>
                  </from>
                  <to>
                    <xdr:col>8</xdr:col>
                    <xdr:colOff>885825</xdr:colOff>
                    <xdr:row>282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7" name="Option Button 55">
              <controlPr defaultSize="0" autoFill="0" autoLine="0" autoPict="0">
                <anchor moveWithCells="1">
                  <from>
                    <xdr:col>9</xdr:col>
                    <xdr:colOff>333375</xdr:colOff>
                    <xdr:row>282</xdr:row>
                    <xdr:rowOff>76200</xdr:rowOff>
                  </from>
                  <to>
                    <xdr:col>9</xdr:col>
                    <xdr:colOff>866775</xdr:colOff>
                    <xdr:row>282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8" name="Group Box 56">
              <controlPr defaultSize="0" autoFill="0" autoPict="0">
                <anchor moveWithCells="1">
                  <from>
                    <xdr:col>7</xdr:col>
                    <xdr:colOff>19050</xdr:colOff>
                    <xdr:row>282</xdr:row>
                    <xdr:rowOff>28575</xdr:rowOff>
                  </from>
                  <to>
                    <xdr:col>9</xdr:col>
                    <xdr:colOff>1123950</xdr:colOff>
                    <xdr:row>282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59" name="Option Button 57">
              <controlPr defaultSize="0" autoFill="0" autoLine="0" autoPict="0">
                <anchor moveWithCells="1">
                  <from>
                    <xdr:col>7</xdr:col>
                    <xdr:colOff>342900</xdr:colOff>
                    <xdr:row>283</xdr:row>
                    <xdr:rowOff>85725</xdr:rowOff>
                  </from>
                  <to>
                    <xdr:col>7</xdr:col>
                    <xdr:colOff>866775</xdr:colOff>
                    <xdr:row>283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0" name="Option Button 58">
              <controlPr defaultSize="0" autoFill="0" autoLine="0" autoPict="0">
                <anchor moveWithCells="1">
                  <from>
                    <xdr:col>8</xdr:col>
                    <xdr:colOff>361950</xdr:colOff>
                    <xdr:row>283</xdr:row>
                    <xdr:rowOff>76200</xdr:rowOff>
                  </from>
                  <to>
                    <xdr:col>8</xdr:col>
                    <xdr:colOff>885825</xdr:colOff>
                    <xdr:row>283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1" name="Option Button 59">
              <controlPr defaultSize="0" autoFill="0" autoLine="0" autoPict="0">
                <anchor moveWithCells="1">
                  <from>
                    <xdr:col>9</xdr:col>
                    <xdr:colOff>333375</xdr:colOff>
                    <xdr:row>283</xdr:row>
                    <xdr:rowOff>76200</xdr:rowOff>
                  </from>
                  <to>
                    <xdr:col>9</xdr:col>
                    <xdr:colOff>866775</xdr:colOff>
                    <xdr:row>283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2" name="Group Box 60">
              <controlPr defaultSize="0" autoFill="0" autoPict="0">
                <anchor moveWithCells="1">
                  <from>
                    <xdr:col>7</xdr:col>
                    <xdr:colOff>19050</xdr:colOff>
                    <xdr:row>283</xdr:row>
                    <xdr:rowOff>28575</xdr:rowOff>
                  </from>
                  <to>
                    <xdr:col>9</xdr:col>
                    <xdr:colOff>1123950</xdr:colOff>
                    <xdr:row>283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3" name="Option Button 61">
              <controlPr defaultSize="0" autoFill="0" autoLine="0" autoPict="0">
                <anchor moveWithCells="1">
                  <from>
                    <xdr:col>7</xdr:col>
                    <xdr:colOff>342900</xdr:colOff>
                    <xdr:row>284</xdr:row>
                    <xdr:rowOff>85725</xdr:rowOff>
                  </from>
                  <to>
                    <xdr:col>7</xdr:col>
                    <xdr:colOff>866775</xdr:colOff>
                    <xdr:row>284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4" name="Option Button 62">
              <controlPr defaultSize="0" autoFill="0" autoLine="0" autoPict="0">
                <anchor moveWithCells="1">
                  <from>
                    <xdr:col>8</xdr:col>
                    <xdr:colOff>361950</xdr:colOff>
                    <xdr:row>284</xdr:row>
                    <xdr:rowOff>76200</xdr:rowOff>
                  </from>
                  <to>
                    <xdr:col>8</xdr:col>
                    <xdr:colOff>885825</xdr:colOff>
                    <xdr:row>284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5" name="Option Button 63">
              <controlPr defaultSize="0" autoFill="0" autoLine="0" autoPict="0">
                <anchor moveWithCells="1">
                  <from>
                    <xdr:col>9</xdr:col>
                    <xdr:colOff>333375</xdr:colOff>
                    <xdr:row>284</xdr:row>
                    <xdr:rowOff>76200</xdr:rowOff>
                  </from>
                  <to>
                    <xdr:col>9</xdr:col>
                    <xdr:colOff>866775</xdr:colOff>
                    <xdr:row>284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6" name="Group Box 64">
              <controlPr defaultSize="0" autoFill="0" autoPict="0">
                <anchor moveWithCells="1">
                  <from>
                    <xdr:col>7</xdr:col>
                    <xdr:colOff>19050</xdr:colOff>
                    <xdr:row>284</xdr:row>
                    <xdr:rowOff>28575</xdr:rowOff>
                  </from>
                  <to>
                    <xdr:col>9</xdr:col>
                    <xdr:colOff>1123950</xdr:colOff>
                    <xdr:row>284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7" name="Option Button 65">
              <controlPr defaultSize="0" autoFill="0" autoLine="0" autoPict="0">
                <anchor moveWithCells="1">
                  <from>
                    <xdr:col>7</xdr:col>
                    <xdr:colOff>342900</xdr:colOff>
                    <xdr:row>286</xdr:row>
                    <xdr:rowOff>85725</xdr:rowOff>
                  </from>
                  <to>
                    <xdr:col>7</xdr:col>
                    <xdr:colOff>866775</xdr:colOff>
                    <xdr:row>286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8" name="Option Button 66">
              <controlPr defaultSize="0" autoFill="0" autoLine="0" autoPict="0">
                <anchor moveWithCells="1">
                  <from>
                    <xdr:col>8</xdr:col>
                    <xdr:colOff>361950</xdr:colOff>
                    <xdr:row>286</xdr:row>
                    <xdr:rowOff>76200</xdr:rowOff>
                  </from>
                  <to>
                    <xdr:col>8</xdr:col>
                    <xdr:colOff>885825</xdr:colOff>
                    <xdr:row>286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69" name="Option Button 67">
              <controlPr defaultSize="0" autoFill="0" autoLine="0" autoPict="0">
                <anchor moveWithCells="1">
                  <from>
                    <xdr:col>9</xdr:col>
                    <xdr:colOff>333375</xdr:colOff>
                    <xdr:row>286</xdr:row>
                    <xdr:rowOff>76200</xdr:rowOff>
                  </from>
                  <to>
                    <xdr:col>9</xdr:col>
                    <xdr:colOff>866775</xdr:colOff>
                    <xdr:row>286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70" name="Group Box 68">
              <controlPr defaultSize="0" autoFill="0" autoPict="0">
                <anchor moveWithCells="1">
                  <from>
                    <xdr:col>7</xdr:col>
                    <xdr:colOff>19050</xdr:colOff>
                    <xdr:row>286</xdr:row>
                    <xdr:rowOff>28575</xdr:rowOff>
                  </from>
                  <to>
                    <xdr:col>9</xdr:col>
                    <xdr:colOff>1123950</xdr:colOff>
                    <xdr:row>286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71" name="Option Button 69">
              <controlPr defaultSize="0" autoFill="0" autoLine="0" autoPict="0">
                <anchor moveWithCells="1">
                  <from>
                    <xdr:col>7</xdr:col>
                    <xdr:colOff>342900</xdr:colOff>
                    <xdr:row>288</xdr:row>
                    <xdr:rowOff>85725</xdr:rowOff>
                  </from>
                  <to>
                    <xdr:col>7</xdr:col>
                    <xdr:colOff>866775</xdr:colOff>
                    <xdr:row>288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2" name="Option Button 70">
              <controlPr defaultSize="0" autoFill="0" autoLine="0" autoPict="0">
                <anchor moveWithCells="1">
                  <from>
                    <xdr:col>8</xdr:col>
                    <xdr:colOff>361950</xdr:colOff>
                    <xdr:row>288</xdr:row>
                    <xdr:rowOff>76200</xdr:rowOff>
                  </from>
                  <to>
                    <xdr:col>8</xdr:col>
                    <xdr:colOff>885825</xdr:colOff>
                    <xdr:row>288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3" name="Option Button 71">
              <controlPr defaultSize="0" autoFill="0" autoLine="0" autoPict="0">
                <anchor moveWithCells="1">
                  <from>
                    <xdr:col>9</xdr:col>
                    <xdr:colOff>333375</xdr:colOff>
                    <xdr:row>288</xdr:row>
                    <xdr:rowOff>76200</xdr:rowOff>
                  </from>
                  <to>
                    <xdr:col>9</xdr:col>
                    <xdr:colOff>866775</xdr:colOff>
                    <xdr:row>288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4" name="Group Box 72">
              <controlPr defaultSize="0" autoFill="0" autoPict="0">
                <anchor moveWithCells="1">
                  <from>
                    <xdr:col>7</xdr:col>
                    <xdr:colOff>19050</xdr:colOff>
                    <xdr:row>288</xdr:row>
                    <xdr:rowOff>28575</xdr:rowOff>
                  </from>
                  <to>
                    <xdr:col>9</xdr:col>
                    <xdr:colOff>1123950</xdr:colOff>
                    <xdr:row>288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5" name="Option Button 73">
              <controlPr defaultSize="0" autoFill="0" autoLine="0" autoPict="0">
                <anchor moveWithCells="1">
                  <from>
                    <xdr:col>7</xdr:col>
                    <xdr:colOff>342900</xdr:colOff>
                    <xdr:row>285</xdr:row>
                    <xdr:rowOff>85725</xdr:rowOff>
                  </from>
                  <to>
                    <xdr:col>7</xdr:col>
                    <xdr:colOff>866775</xdr:colOff>
                    <xdr:row>285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76" name="Option Button 74">
              <controlPr defaultSize="0" autoFill="0" autoLine="0" autoPict="0">
                <anchor moveWithCells="1">
                  <from>
                    <xdr:col>8</xdr:col>
                    <xdr:colOff>361950</xdr:colOff>
                    <xdr:row>285</xdr:row>
                    <xdr:rowOff>76200</xdr:rowOff>
                  </from>
                  <to>
                    <xdr:col>8</xdr:col>
                    <xdr:colOff>885825</xdr:colOff>
                    <xdr:row>285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7" name="Option Button 75">
              <controlPr defaultSize="0" autoFill="0" autoLine="0" autoPict="0">
                <anchor moveWithCells="1">
                  <from>
                    <xdr:col>9</xdr:col>
                    <xdr:colOff>333375</xdr:colOff>
                    <xdr:row>285</xdr:row>
                    <xdr:rowOff>76200</xdr:rowOff>
                  </from>
                  <to>
                    <xdr:col>9</xdr:col>
                    <xdr:colOff>866775</xdr:colOff>
                    <xdr:row>285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78" name="Group Box 76">
              <controlPr defaultSize="0" autoFill="0" autoPict="0">
                <anchor moveWithCells="1">
                  <from>
                    <xdr:col>7</xdr:col>
                    <xdr:colOff>19050</xdr:colOff>
                    <xdr:row>285</xdr:row>
                    <xdr:rowOff>28575</xdr:rowOff>
                  </from>
                  <to>
                    <xdr:col>9</xdr:col>
                    <xdr:colOff>1123950</xdr:colOff>
                    <xdr:row>285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79" name="Option Button 77">
              <controlPr defaultSize="0" autoFill="0" autoLine="0" autoPict="0">
                <anchor moveWithCells="1">
                  <from>
                    <xdr:col>7</xdr:col>
                    <xdr:colOff>342900</xdr:colOff>
                    <xdr:row>287</xdr:row>
                    <xdr:rowOff>76200</xdr:rowOff>
                  </from>
                  <to>
                    <xdr:col>7</xdr:col>
                    <xdr:colOff>866775</xdr:colOff>
                    <xdr:row>287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80" name="Option Button 78">
              <controlPr defaultSize="0" autoFill="0" autoLine="0" autoPict="0">
                <anchor moveWithCells="1">
                  <from>
                    <xdr:col>8</xdr:col>
                    <xdr:colOff>361950</xdr:colOff>
                    <xdr:row>287</xdr:row>
                    <xdr:rowOff>66675</xdr:rowOff>
                  </from>
                  <to>
                    <xdr:col>8</xdr:col>
                    <xdr:colOff>885825</xdr:colOff>
                    <xdr:row>287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81" name="Option Button 79">
              <controlPr defaultSize="0" autoFill="0" autoLine="0" autoPict="0">
                <anchor moveWithCells="1">
                  <from>
                    <xdr:col>9</xdr:col>
                    <xdr:colOff>333375</xdr:colOff>
                    <xdr:row>287</xdr:row>
                    <xdr:rowOff>66675</xdr:rowOff>
                  </from>
                  <to>
                    <xdr:col>9</xdr:col>
                    <xdr:colOff>866775</xdr:colOff>
                    <xdr:row>287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82" name="Group Box 80">
              <controlPr defaultSize="0" autoFill="0" autoPict="0">
                <anchor moveWithCells="1">
                  <from>
                    <xdr:col>7</xdr:col>
                    <xdr:colOff>19050</xdr:colOff>
                    <xdr:row>287</xdr:row>
                    <xdr:rowOff>19050</xdr:rowOff>
                  </from>
                  <to>
                    <xdr:col>9</xdr:col>
                    <xdr:colOff>1123950</xdr:colOff>
                    <xdr:row>287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83" name="Option Button 81">
              <controlPr defaultSize="0" autoFill="0" autoLine="0" autoPict="0">
                <anchor moveWithCells="1">
                  <from>
                    <xdr:col>7</xdr:col>
                    <xdr:colOff>342900</xdr:colOff>
                    <xdr:row>291</xdr:row>
                    <xdr:rowOff>57150</xdr:rowOff>
                  </from>
                  <to>
                    <xdr:col>7</xdr:col>
                    <xdr:colOff>866775</xdr:colOff>
                    <xdr:row>291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84" name="Option Button 82">
              <controlPr defaultSize="0" autoFill="0" autoLine="0" autoPict="0">
                <anchor moveWithCells="1">
                  <from>
                    <xdr:col>8</xdr:col>
                    <xdr:colOff>361950</xdr:colOff>
                    <xdr:row>291</xdr:row>
                    <xdr:rowOff>47625</xdr:rowOff>
                  </from>
                  <to>
                    <xdr:col>8</xdr:col>
                    <xdr:colOff>885825</xdr:colOff>
                    <xdr:row>291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85" name="Option Button 83">
              <controlPr defaultSize="0" autoFill="0" autoLine="0" autoPict="0">
                <anchor moveWithCells="1">
                  <from>
                    <xdr:col>9</xdr:col>
                    <xdr:colOff>333375</xdr:colOff>
                    <xdr:row>291</xdr:row>
                    <xdr:rowOff>47625</xdr:rowOff>
                  </from>
                  <to>
                    <xdr:col>9</xdr:col>
                    <xdr:colOff>866775</xdr:colOff>
                    <xdr:row>291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86" name="Group Box 84">
              <controlPr defaultSize="0" autoFill="0" autoPict="0">
                <anchor moveWithCells="1">
                  <from>
                    <xdr:col>7</xdr:col>
                    <xdr:colOff>19050</xdr:colOff>
                    <xdr:row>291</xdr:row>
                    <xdr:rowOff>0</xdr:rowOff>
                  </from>
                  <to>
                    <xdr:col>9</xdr:col>
                    <xdr:colOff>1123950</xdr:colOff>
                    <xdr:row>291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7" name="Option Button 85">
              <controlPr defaultSize="0" autoFill="0" autoLine="0" autoPict="0">
                <anchor moveWithCells="1">
                  <from>
                    <xdr:col>7</xdr:col>
                    <xdr:colOff>342900</xdr:colOff>
                    <xdr:row>292</xdr:row>
                    <xdr:rowOff>66675</xdr:rowOff>
                  </from>
                  <to>
                    <xdr:col>7</xdr:col>
                    <xdr:colOff>866775</xdr:colOff>
                    <xdr:row>292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88" name="Option Button 86">
              <controlPr defaultSize="0" autoFill="0" autoLine="0" autoPict="0">
                <anchor moveWithCells="1">
                  <from>
                    <xdr:col>8</xdr:col>
                    <xdr:colOff>361950</xdr:colOff>
                    <xdr:row>292</xdr:row>
                    <xdr:rowOff>57150</xdr:rowOff>
                  </from>
                  <to>
                    <xdr:col>8</xdr:col>
                    <xdr:colOff>885825</xdr:colOff>
                    <xdr:row>292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89" name="Option Button 87">
              <controlPr defaultSize="0" autoFill="0" autoLine="0" autoPict="0">
                <anchor moveWithCells="1">
                  <from>
                    <xdr:col>9</xdr:col>
                    <xdr:colOff>333375</xdr:colOff>
                    <xdr:row>292</xdr:row>
                    <xdr:rowOff>57150</xdr:rowOff>
                  </from>
                  <to>
                    <xdr:col>9</xdr:col>
                    <xdr:colOff>866775</xdr:colOff>
                    <xdr:row>292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90" name="Group Box 88">
              <controlPr defaultSize="0" autoFill="0" autoPict="0">
                <anchor moveWithCells="1">
                  <from>
                    <xdr:col>7</xdr:col>
                    <xdr:colOff>19050</xdr:colOff>
                    <xdr:row>292</xdr:row>
                    <xdr:rowOff>9525</xdr:rowOff>
                  </from>
                  <to>
                    <xdr:col>9</xdr:col>
                    <xdr:colOff>1123950</xdr:colOff>
                    <xdr:row>292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91" name="Option Button 89">
              <controlPr defaultSize="0" autoFill="0" autoLine="0" autoPict="0">
                <anchor moveWithCells="1">
                  <from>
                    <xdr:col>7</xdr:col>
                    <xdr:colOff>342900</xdr:colOff>
                    <xdr:row>293</xdr:row>
                    <xdr:rowOff>66675</xdr:rowOff>
                  </from>
                  <to>
                    <xdr:col>7</xdr:col>
                    <xdr:colOff>866775</xdr:colOff>
                    <xdr:row>293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92" name="Option Button 90">
              <controlPr defaultSize="0" autoFill="0" autoLine="0" autoPict="0">
                <anchor moveWithCells="1">
                  <from>
                    <xdr:col>8</xdr:col>
                    <xdr:colOff>361950</xdr:colOff>
                    <xdr:row>293</xdr:row>
                    <xdr:rowOff>57150</xdr:rowOff>
                  </from>
                  <to>
                    <xdr:col>8</xdr:col>
                    <xdr:colOff>885825</xdr:colOff>
                    <xdr:row>293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93" name="Option Button 91">
              <controlPr defaultSize="0" autoFill="0" autoLine="0" autoPict="0">
                <anchor moveWithCells="1">
                  <from>
                    <xdr:col>9</xdr:col>
                    <xdr:colOff>333375</xdr:colOff>
                    <xdr:row>293</xdr:row>
                    <xdr:rowOff>57150</xdr:rowOff>
                  </from>
                  <to>
                    <xdr:col>9</xdr:col>
                    <xdr:colOff>866775</xdr:colOff>
                    <xdr:row>293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94" name="Group Box 92">
              <controlPr defaultSize="0" autoFill="0" autoPict="0">
                <anchor moveWithCells="1">
                  <from>
                    <xdr:col>7</xdr:col>
                    <xdr:colOff>19050</xdr:colOff>
                    <xdr:row>293</xdr:row>
                    <xdr:rowOff>9525</xdr:rowOff>
                  </from>
                  <to>
                    <xdr:col>9</xdr:col>
                    <xdr:colOff>1123950</xdr:colOff>
                    <xdr:row>293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95" name="Option Button 93">
              <controlPr defaultSize="0" autoFill="0" autoLine="0" autoPict="0">
                <anchor moveWithCells="1">
                  <from>
                    <xdr:col>7</xdr:col>
                    <xdr:colOff>342900</xdr:colOff>
                    <xdr:row>294</xdr:row>
                    <xdr:rowOff>66675</xdr:rowOff>
                  </from>
                  <to>
                    <xdr:col>7</xdr:col>
                    <xdr:colOff>866775</xdr:colOff>
                    <xdr:row>294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96" name="Option Button 94">
              <controlPr defaultSize="0" autoFill="0" autoLine="0" autoPict="0">
                <anchor moveWithCells="1">
                  <from>
                    <xdr:col>8</xdr:col>
                    <xdr:colOff>361950</xdr:colOff>
                    <xdr:row>294</xdr:row>
                    <xdr:rowOff>57150</xdr:rowOff>
                  </from>
                  <to>
                    <xdr:col>8</xdr:col>
                    <xdr:colOff>885825</xdr:colOff>
                    <xdr:row>294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97" name="Option Button 95">
              <controlPr defaultSize="0" autoFill="0" autoLine="0" autoPict="0">
                <anchor moveWithCells="1">
                  <from>
                    <xdr:col>9</xdr:col>
                    <xdr:colOff>333375</xdr:colOff>
                    <xdr:row>294</xdr:row>
                    <xdr:rowOff>57150</xdr:rowOff>
                  </from>
                  <to>
                    <xdr:col>9</xdr:col>
                    <xdr:colOff>866775</xdr:colOff>
                    <xdr:row>294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98" name="Group Box 96">
              <controlPr defaultSize="0" autoFill="0" autoPict="0">
                <anchor moveWithCells="1">
                  <from>
                    <xdr:col>7</xdr:col>
                    <xdr:colOff>19050</xdr:colOff>
                    <xdr:row>294</xdr:row>
                    <xdr:rowOff>9525</xdr:rowOff>
                  </from>
                  <to>
                    <xdr:col>9</xdr:col>
                    <xdr:colOff>1123950</xdr:colOff>
                    <xdr:row>294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99" name="Option Button 97">
              <controlPr defaultSize="0" autoFill="0" autoLine="0" autoPict="0">
                <anchor moveWithCells="1">
                  <from>
                    <xdr:col>7</xdr:col>
                    <xdr:colOff>342900</xdr:colOff>
                    <xdr:row>295</xdr:row>
                    <xdr:rowOff>66675</xdr:rowOff>
                  </from>
                  <to>
                    <xdr:col>7</xdr:col>
                    <xdr:colOff>866775</xdr:colOff>
                    <xdr:row>295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100" name="Option Button 98">
              <controlPr defaultSize="0" autoFill="0" autoLine="0" autoPict="0">
                <anchor moveWithCells="1">
                  <from>
                    <xdr:col>8</xdr:col>
                    <xdr:colOff>361950</xdr:colOff>
                    <xdr:row>295</xdr:row>
                    <xdr:rowOff>57150</xdr:rowOff>
                  </from>
                  <to>
                    <xdr:col>8</xdr:col>
                    <xdr:colOff>885825</xdr:colOff>
                    <xdr:row>295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1" name="Option Button 99">
              <controlPr defaultSize="0" autoFill="0" autoLine="0" autoPict="0">
                <anchor moveWithCells="1">
                  <from>
                    <xdr:col>9</xdr:col>
                    <xdr:colOff>333375</xdr:colOff>
                    <xdr:row>295</xdr:row>
                    <xdr:rowOff>57150</xdr:rowOff>
                  </from>
                  <to>
                    <xdr:col>9</xdr:col>
                    <xdr:colOff>866775</xdr:colOff>
                    <xdr:row>295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02" name="Group Box 100">
              <controlPr defaultSize="0" autoFill="0" autoPict="0">
                <anchor moveWithCells="1">
                  <from>
                    <xdr:col>7</xdr:col>
                    <xdr:colOff>19050</xdr:colOff>
                    <xdr:row>295</xdr:row>
                    <xdr:rowOff>9525</xdr:rowOff>
                  </from>
                  <to>
                    <xdr:col>9</xdr:col>
                    <xdr:colOff>1123950</xdr:colOff>
                    <xdr:row>295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103" name="Option Button 101">
              <controlPr defaultSize="0" autoFill="0" autoLine="0" autoPict="0">
                <anchor moveWithCells="1">
                  <from>
                    <xdr:col>7</xdr:col>
                    <xdr:colOff>342900</xdr:colOff>
                    <xdr:row>296</xdr:row>
                    <xdr:rowOff>66675</xdr:rowOff>
                  </from>
                  <to>
                    <xdr:col>7</xdr:col>
                    <xdr:colOff>866775</xdr:colOff>
                    <xdr:row>296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04" name="Option Button 102">
              <controlPr defaultSize="0" autoFill="0" autoLine="0" autoPict="0">
                <anchor moveWithCells="1">
                  <from>
                    <xdr:col>8</xdr:col>
                    <xdr:colOff>361950</xdr:colOff>
                    <xdr:row>296</xdr:row>
                    <xdr:rowOff>57150</xdr:rowOff>
                  </from>
                  <to>
                    <xdr:col>8</xdr:col>
                    <xdr:colOff>885825</xdr:colOff>
                    <xdr:row>296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105" name="Option Button 103">
              <controlPr defaultSize="0" autoFill="0" autoLine="0" autoPict="0">
                <anchor moveWithCells="1">
                  <from>
                    <xdr:col>9</xdr:col>
                    <xdr:colOff>333375</xdr:colOff>
                    <xdr:row>296</xdr:row>
                    <xdr:rowOff>57150</xdr:rowOff>
                  </from>
                  <to>
                    <xdr:col>9</xdr:col>
                    <xdr:colOff>866775</xdr:colOff>
                    <xdr:row>296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106" name="Group Box 104">
              <controlPr defaultSize="0" autoFill="0" autoPict="0">
                <anchor moveWithCells="1">
                  <from>
                    <xdr:col>7</xdr:col>
                    <xdr:colOff>19050</xdr:colOff>
                    <xdr:row>296</xdr:row>
                    <xdr:rowOff>9525</xdr:rowOff>
                  </from>
                  <to>
                    <xdr:col>9</xdr:col>
                    <xdr:colOff>1123950</xdr:colOff>
                    <xdr:row>296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107" name="Option Button 105">
              <controlPr defaultSize="0" autoFill="0" autoLine="0" autoPict="0">
                <anchor moveWithCells="1">
                  <from>
                    <xdr:col>7</xdr:col>
                    <xdr:colOff>342900</xdr:colOff>
                    <xdr:row>298</xdr:row>
                    <xdr:rowOff>66675</xdr:rowOff>
                  </from>
                  <to>
                    <xdr:col>7</xdr:col>
                    <xdr:colOff>866775</xdr:colOff>
                    <xdr:row>298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108" name="Option Button 106">
              <controlPr defaultSize="0" autoFill="0" autoLine="0" autoPict="0">
                <anchor moveWithCells="1">
                  <from>
                    <xdr:col>8</xdr:col>
                    <xdr:colOff>361950</xdr:colOff>
                    <xdr:row>298</xdr:row>
                    <xdr:rowOff>57150</xdr:rowOff>
                  </from>
                  <to>
                    <xdr:col>8</xdr:col>
                    <xdr:colOff>885825</xdr:colOff>
                    <xdr:row>298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109" name="Option Button 107">
              <controlPr defaultSize="0" autoFill="0" autoLine="0" autoPict="0">
                <anchor moveWithCells="1">
                  <from>
                    <xdr:col>9</xdr:col>
                    <xdr:colOff>333375</xdr:colOff>
                    <xdr:row>298</xdr:row>
                    <xdr:rowOff>57150</xdr:rowOff>
                  </from>
                  <to>
                    <xdr:col>9</xdr:col>
                    <xdr:colOff>866775</xdr:colOff>
                    <xdr:row>298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10" name="Group Box 108">
              <controlPr defaultSize="0" autoFill="0" autoPict="0">
                <anchor moveWithCells="1">
                  <from>
                    <xdr:col>7</xdr:col>
                    <xdr:colOff>19050</xdr:colOff>
                    <xdr:row>298</xdr:row>
                    <xdr:rowOff>9525</xdr:rowOff>
                  </from>
                  <to>
                    <xdr:col>9</xdr:col>
                    <xdr:colOff>1123950</xdr:colOff>
                    <xdr:row>298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11" name="Option Button 109">
              <controlPr defaultSize="0" autoFill="0" autoLine="0" autoPict="0">
                <anchor moveWithCells="1">
                  <from>
                    <xdr:col>7</xdr:col>
                    <xdr:colOff>342900</xdr:colOff>
                    <xdr:row>300</xdr:row>
                    <xdr:rowOff>66675</xdr:rowOff>
                  </from>
                  <to>
                    <xdr:col>7</xdr:col>
                    <xdr:colOff>866775</xdr:colOff>
                    <xdr:row>300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112" name="Option Button 110">
              <controlPr defaultSize="0" autoFill="0" autoLine="0" autoPict="0">
                <anchor moveWithCells="1">
                  <from>
                    <xdr:col>8</xdr:col>
                    <xdr:colOff>361950</xdr:colOff>
                    <xdr:row>300</xdr:row>
                    <xdr:rowOff>57150</xdr:rowOff>
                  </from>
                  <to>
                    <xdr:col>8</xdr:col>
                    <xdr:colOff>885825</xdr:colOff>
                    <xdr:row>300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13" name="Option Button 111">
              <controlPr defaultSize="0" autoFill="0" autoLine="0" autoPict="0">
                <anchor moveWithCells="1">
                  <from>
                    <xdr:col>9</xdr:col>
                    <xdr:colOff>333375</xdr:colOff>
                    <xdr:row>300</xdr:row>
                    <xdr:rowOff>57150</xdr:rowOff>
                  </from>
                  <to>
                    <xdr:col>9</xdr:col>
                    <xdr:colOff>866775</xdr:colOff>
                    <xdr:row>300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r:id="rId114" name="Group Box 112">
              <controlPr defaultSize="0" autoFill="0" autoPict="0">
                <anchor moveWithCells="1">
                  <from>
                    <xdr:col>7</xdr:col>
                    <xdr:colOff>19050</xdr:colOff>
                    <xdr:row>300</xdr:row>
                    <xdr:rowOff>9525</xdr:rowOff>
                  </from>
                  <to>
                    <xdr:col>9</xdr:col>
                    <xdr:colOff>1123950</xdr:colOff>
                    <xdr:row>300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115" name="Option Button 113">
              <controlPr defaultSize="0" autoFill="0" autoLine="0" autoPict="0">
                <anchor moveWithCells="1">
                  <from>
                    <xdr:col>7</xdr:col>
                    <xdr:colOff>342900</xdr:colOff>
                    <xdr:row>297</xdr:row>
                    <xdr:rowOff>66675</xdr:rowOff>
                  </from>
                  <to>
                    <xdr:col>7</xdr:col>
                    <xdr:colOff>866775</xdr:colOff>
                    <xdr:row>297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116" name="Option Button 114">
              <controlPr defaultSize="0" autoFill="0" autoLine="0" autoPict="0">
                <anchor moveWithCells="1">
                  <from>
                    <xdr:col>8</xdr:col>
                    <xdr:colOff>361950</xdr:colOff>
                    <xdr:row>297</xdr:row>
                    <xdr:rowOff>57150</xdr:rowOff>
                  </from>
                  <to>
                    <xdr:col>8</xdr:col>
                    <xdr:colOff>885825</xdr:colOff>
                    <xdr:row>297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117" name="Option Button 115">
              <controlPr defaultSize="0" autoFill="0" autoLine="0" autoPict="0">
                <anchor moveWithCells="1">
                  <from>
                    <xdr:col>9</xdr:col>
                    <xdr:colOff>333375</xdr:colOff>
                    <xdr:row>297</xdr:row>
                    <xdr:rowOff>57150</xdr:rowOff>
                  </from>
                  <to>
                    <xdr:col>9</xdr:col>
                    <xdr:colOff>866775</xdr:colOff>
                    <xdr:row>297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r:id="rId118" name="Group Box 116">
              <controlPr defaultSize="0" autoFill="0" autoPict="0">
                <anchor moveWithCells="1">
                  <from>
                    <xdr:col>7</xdr:col>
                    <xdr:colOff>19050</xdr:colOff>
                    <xdr:row>297</xdr:row>
                    <xdr:rowOff>9525</xdr:rowOff>
                  </from>
                  <to>
                    <xdr:col>9</xdr:col>
                    <xdr:colOff>1123950</xdr:colOff>
                    <xdr:row>297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r:id="rId119" name="Option Button 117">
              <controlPr defaultSize="0" autoFill="0" autoLine="0" autoPict="0">
                <anchor moveWithCells="1">
                  <from>
                    <xdr:col>7</xdr:col>
                    <xdr:colOff>342900</xdr:colOff>
                    <xdr:row>299</xdr:row>
                    <xdr:rowOff>57150</xdr:rowOff>
                  </from>
                  <to>
                    <xdr:col>7</xdr:col>
                    <xdr:colOff>866775</xdr:colOff>
                    <xdr:row>299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r:id="rId120" name="Option Button 118">
              <controlPr defaultSize="0" autoFill="0" autoLine="0" autoPict="0">
                <anchor moveWithCells="1">
                  <from>
                    <xdr:col>8</xdr:col>
                    <xdr:colOff>361950</xdr:colOff>
                    <xdr:row>299</xdr:row>
                    <xdr:rowOff>47625</xdr:rowOff>
                  </from>
                  <to>
                    <xdr:col>8</xdr:col>
                    <xdr:colOff>885825</xdr:colOff>
                    <xdr:row>299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21" name="Option Button 119">
              <controlPr defaultSize="0" autoFill="0" autoLine="0" autoPict="0">
                <anchor moveWithCells="1">
                  <from>
                    <xdr:col>9</xdr:col>
                    <xdr:colOff>333375</xdr:colOff>
                    <xdr:row>299</xdr:row>
                    <xdr:rowOff>47625</xdr:rowOff>
                  </from>
                  <to>
                    <xdr:col>9</xdr:col>
                    <xdr:colOff>866775</xdr:colOff>
                    <xdr:row>299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22" name="Group Box 120">
              <controlPr defaultSize="0" autoFill="0" autoPict="0">
                <anchor moveWithCells="1">
                  <from>
                    <xdr:col>7</xdr:col>
                    <xdr:colOff>19050</xdr:colOff>
                    <xdr:row>299</xdr:row>
                    <xdr:rowOff>0</xdr:rowOff>
                  </from>
                  <to>
                    <xdr:col>9</xdr:col>
                    <xdr:colOff>1123950</xdr:colOff>
                    <xdr:row>299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r:id="rId123" name="Option Button 121">
              <controlPr defaultSize="0" autoFill="0" autoLine="0" autoPict="0">
                <anchor moveWithCells="1">
                  <from>
                    <xdr:col>7</xdr:col>
                    <xdr:colOff>342900</xdr:colOff>
                    <xdr:row>303</xdr:row>
                    <xdr:rowOff>57150</xdr:rowOff>
                  </from>
                  <to>
                    <xdr:col>7</xdr:col>
                    <xdr:colOff>866775</xdr:colOff>
                    <xdr:row>303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r:id="rId124" name="Option Button 122">
              <controlPr defaultSize="0" autoFill="0" autoLine="0" autoPict="0">
                <anchor moveWithCells="1">
                  <from>
                    <xdr:col>8</xdr:col>
                    <xdr:colOff>361950</xdr:colOff>
                    <xdr:row>303</xdr:row>
                    <xdr:rowOff>47625</xdr:rowOff>
                  </from>
                  <to>
                    <xdr:col>8</xdr:col>
                    <xdr:colOff>885825</xdr:colOff>
                    <xdr:row>303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r:id="rId125" name="Option Button 123">
              <controlPr defaultSize="0" autoFill="0" autoLine="0" autoPict="0">
                <anchor moveWithCells="1">
                  <from>
                    <xdr:col>9</xdr:col>
                    <xdr:colOff>333375</xdr:colOff>
                    <xdr:row>303</xdr:row>
                    <xdr:rowOff>47625</xdr:rowOff>
                  </from>
                  <to>
                    <xdr:col>9</xdr:col>
                    <xdr:colOff>866775</xdr:colOff>
                    <xdr:row>303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r:id="rId126" name="Group Box 124">
              <controlPr defaultSize="0" autoFill="0" autoPict="0">
                <anchor moveWithCells="1">
                  <from>
                    <xdr:col>7</xdr:col>
                    <xdr:colOff>19050</xdr:colOff>
                    <xdr:row>303</xdr:row>
                    <xdr:rowOff>0</xdr:rowOff>
                  </from>
                  <to>
                    <xdr:col>9</xdr:col>
                    <xdr:colOff>1123950</xdr:colOff>
                    <xdr:row>303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27" name="Option Button 125">
              <controlPr defaultSize="0" autoFill="0" autoLine="0" autoPict="0">
                <anchor moveWithCells="1">
                  <from>
                    <xdr:col>7</xdr:col>
                    <xdr:colOff>342900</xdr:colOff>
                    <xdr:row>304</xdr:row>
                    <xdr:rowOff>66675</xdr:rowOff>
                  </from>
                  <to>
                    <xdr:col>7</xdr:col>
                    <xdr:colOff>866775</xdr:colOff>
                    <xdr:row>304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28" name="Option Button 126">
              <controlPr defaultSize="0" autoFill="0" autoLine="0" autoPict="0">
                <anchor moveWithCells="1">
                  <from>
                    <xdr:col>8</xdr:col>
                    <xdr:colOff>361950</xdr:colOff>
                    <xdr:row>304</xdr:row>
                    <xdr:rowOff>57150</xdr:rowOff>
                  </from>
                  <to>
                    <xdr:col>8</xdr:col>
                    <xdr:colOff>885825</xdr:colOff>
                    <xdr:row>304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r:id="rId129" name="Option Button 127">
              <controlPr defaultSize="0" autoFill="0" autoLine="0" autoPict="0">
                <anchor moveWithCells="1">
                  <from>
                    <xdr:col>9</xdr:col>
                    <xdr:colOff>333375</xdr:colOff>
                    <xdr:row>304</xdr:row>
                    <xdr:rowOff>57150</xdr:rowOff>
                  </from>
                  <to>
                    <xdr:col>9</xdr:col>
                    <xdr:colOff>866775</xdr:colOff>
                    <xdr:row>304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0" r:id="rId130" name="Group Box 128">
              <controlPr defaultSize="0" autoFill="0" autoPict="0">
                <anchor moveWithCells="1">
                  <from>
                    <xdr:col>7</xdr:col>
                    <xdr:colOff>19050</xdr:colOff>
                    <xdr:row>304</xdr:row>
                    <xdr:rowOff>9525</xdr:rowOff>
                  </from>
                  <to>
                    <xdr:col>9</xdr:col>
                    <xdr:colOff>1123950</xdr:colOff>
                    <xdr:row>304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1" r:id="rId131" name="Option Button 129">
              <controlPr defaultSize="0" autoFill="0" autoLine="0" autoPict="0">
                <anchor moveWithCells="1">
                  <from>
                    <xdr:col>7</xdr:col>
                    <xdr:colOff>342900</xdr:colOff>
                    <xdr:row>305</xdr:row>
                    <xdr:rowOff>66675</xdr:rowOff>
                  </from>
                  <to>
                    <xdr:col>7</xdr:col>
                    <xdr:colOff>866775</xdr:colOff>
                    <xdr:row>305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2" r:id="rId132" name="Option Button 130">
              <controlPr defaultSize="0" autoFill="0" autoLine="0" autoPict="0">
                <anchor moveWithCells="1">
                  <from>
                    <xdr:col>8</xdr:col>
                    <xdr:colOff>361950</xdr:colOff>
                    <xdr:row>305</xdr:row>
                    <xdr:rowOff>57150</xdr:rowOff>
                  </from>
                  <to>
                    <xdr:col>8</xdr:col>
                    <xdr:colOff>885825</xdr:colOff>
                    <xdr:row>305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3" r:id="rId133" name="Option Button 131">
              <controlPr defaultSize="0" autoFill="0" autoLine="0" autoPict="0">
                <anchor moveWithCells="1">
                  <from>
                    <xdr:col>9</xdr:col>
                    <xdr:colOff>333375</xdr:colOff>
                    <xdr:row>305</xdr:row>
                    <xdr:rowOff>57150</xdr:rowOff>
                  </from>
                  <to>
                    <xdr:col>9</xdr:col>
                    <xdr:colOff>866775</xdr:colOff>
                    <xdr:row>305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4" r:id="rId134" name="Group Box 132">
              <controlPr defaultSize="0" autoFill="0" autoPict="0">
                <anchor moveWithCells="1">
                  <from>
                    <xdr:col>7</xdr:col>
                    <xdr:colOff>19050</xdr:colOff>
                    <xdr:row>305</xdr:row>
                    <xdr:rowOff>9525</xdr:rowOff>
                  </from>
                  <to>
                    <xdr:col>9</xdr:col>
                    <xdr:colOff>1123950</xdr:colOff>
                    <xdr:row>305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5" r:id="rId135" name="Option Button 133">
              <controlPr defaultSize="0" autoFill="0" autoLine="0" autoPict="0">
                <anchor moveWithCells="1">
                  <from>
                    <xdr:col>7</xdr:col>
                    <xdr:colOff>342900</xdr:colOff>
                    <xdr:row>306</xdr:row>
                    <xdr:rowOff>66675</xdr:rowOff>
                  </from>
                  <to>
                    <xdr:col>7</xdr:col>
                    <xdr:colOff>866775</xdr:colOff>
                    <xdr:row>306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6" r:id="rId136" name="Option Button 134">
              <controlPr defaultSize="0" autoFill="0" autoLine="0" autoPict="0">
                <anchor moveWithCells="1">
                  <from>
                    <xdr:col>8</xdr:col>
                    <xdr:colOff>361950</xdr:colOff>
                    <xdr:row>306</xdr:row>
                    <xdr:rowOff>57150</xdr:rowOff>
                  </from>
                  <to>
                    <xdr:col>8</xdr:col>
                    <xdr:colOff>885825</xdr:colOff>
                    <xdr:row>306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7" r:id="rId137" name="Option Button 135">
              <controlPr defaultSize="0" autoFill="0" autoLine="0" autoPict="0">
                <anchor moveWithCells="1">
                  <from>
                    <xdr:col>9</xdr:col>
                    <xdr:colOff>333375</xdr:colOff>
                    <xdr:row>306</xdr:row>
                    <xdr:rowOff>57150</xdr:rowOff>
                  </from>
                  <to>
                    <xdr:col>9</xdr:col>
                    <xdr:colOff>866775</xdr:colOff>
                    <xdr:row>306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8" r:id="rId138" name="Group Box 136">
              <controlPr defaultSize="0" autoFill="0" autoPict="0">
                <anchor moveWithCells="1">
                  <from>
                    <xdr:col>7</xdr:col>
                    <xdr:colOff>19050</xdr:colOff>
                    <xdr:row>306</xdr:row>
                    <xdr:rowOff>9525</xdr:rowOff>
                  </from>
                  <to>
                    <xdr:col>9</xdr:col>
                    <xdr:colOff>1123950</xdr:colOff>
                    <xdr:row>306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9" r:id="rId139" name="Option Button 137">
              <controlPr defaultSize="0" autoFill="0" autoLine="0" autoPict="0">
                <anchor moveWithCells="1">
                  <from>
                    <xdr:col>7</xdr:col>
                    <xdr:colOff>342900</xdr:colOff>
                    <xdr:row>307</xdr:row>
                    <xdr:rowOff>66675</xdr:rowOff>
                  </from>
                  <to>
                    <xdr:col>7</xdr:col>
                    <xdr:colOff>866775</xdr:colOff>
                    <xdr:row>307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0" r:id="rId140" name="Option Button 138">
              <controlPr defaultSize="0" autoFill="0" autoLine="0" autoPict="0">
                <anchor moveWithCells="1">
                  <from>
                    <xdr:col>8</xdr:col>
                    <xdr:colOff>361950</xdr:colOff>
                    <xdr:row>307</xdr:row>
                    <xdr:rowOff>57150</xdr:rowOff>
                  </from>
                  <to>
                    <xdr:col>8</xdr:col>
                    <xdr:colOff>885825</xdr:colOff>
                    <xdr:row>307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1" r:id="rId141" name="Option Button 139">
              <controlPr defaultSize="0" autoFill="0" autoLine="0" autoPict="0">
                <anchor moveWithCells="1">
                  <from>
                    <xdr:col>9</xdr:col>
                    <xdr:colOff>333375</xdr:colOff>
                    <xdr:row>307</xdr:row>
                    <xdr:rowOff>57150</xdr:rowOff>
                  </from>
                  <to>
                    <xdr:col>9</xdr:col>
                    <xdr:colOff>866775</xdr:colOff>
                    <xdr:row>307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2" r:id="rId142" name="Group Box 140">
              <controlPr defaultSize="0" autoFill="0" autoPict="0">
                <anchor moveWithCells="1">
                  <from>
                    <xdr:col>7</xdr:col>
                    <xdr:colOff>19050</xdr:colOff>
                    <xdr:row>307</xdr:row>
                    <xdr:rowOff>9525</xdr:rowOff>
                  </from>
                  <to>
                    <xdr:col>9</xdr:col>
                    <xdr:colOff>1123950</xdr:colOff>
                    <xdr:row>307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3" r:id="rId143" name="Option Button 141">
              <controlPr defaultSize="0" autoFill="0" autoLine="0" autoPict="0">
                <anchor moveWithCells="1">
                  <from>
                    <xdr:col>7</xdr:col>
                    <xdr:colOff>342900</xdr:colOff>
                    <xdr:row>308</xdr:row>
                    <xdr:rowOff>66675</xdr:rowOff>
                  </from>
                  <to>
                    <xdr:col>7</xdr:col>
                    <xdr:colOff>866775</xdr:colOff>
                    <xdr:row>308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4" r:id="rId144" name="Option Button 142">
              <controlPr defaultSize="0" autoFill="0" autoLine="0" autoPict="0">
                <anchor moveWithCells="1">
                  <from>
                    <xdr:col>8</xdr:col>
                    <xdr:colOff>361950</xdr:colOff>
                    <xdr:row>308</xdr:row>
                    <xdr:rowOff>57150</xdr:rowOff>
                  </from>
                  <to>
                    <xdr:col>8</xdr:col>
                    <xdr:colOff>885825</xdr:colOff>
                    <xdr:row>308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5" r:id="rId145" name="Option Button 143">
              <controlPr defaultSize="0" autoFill="0" autoLine="0" autoPict="0">
                <anchor moveWithCells="1">
                  <from>
                    <xdr:col>9</xdr:col>
                    <xdr:colOff>333375</xdr:colOff>
                    <xdr:row>308</xdr:row>
                    <xdr:rowOff>57150</xdr:rowOff>
                  </from>
                  <to>
                    <xdr:col>9</xdr:col>
                    <xdr:colOff>866775</xdr:colOff>
                    <xdr:row>308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6" r:id="rId146" name="Group Box 144">
              <controlPr defaultSize="0" autoFill="0" autoPict="0">
                <anchor moveWithCells="1">
                  <from>
                    <xdr:col>7</xdr:col>
                    <xdr:colOff>19050</xdr:colOff>
                    <xdr:row>308</xdr:row>
                    <xdr:rowOff>9525</xdr:rowOff>
                  </from>
                  <to>
                    <xdr:col>9</xdr:col>
                    <xdr:colOff>1123950</xdr:colOff>
                    <xdr:row>308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7" r:id="rId147" name="Option Button 145">
              <controlPr defaultSize="0" autoFill="0" autoLine="0" autoPict="0">
                <anchor moveWithCells="1">
                  <from>
                    <xdr:col>7</xdr:col>
                    <xdr:colOff>342900</xdr:colOff>
                    <xdr:row>310</xdr:row>
                    <xdr:rowOff>66675</xdr:rowOff>
                  </from>
                  <to>
                    <xdr:col>7</xdr:col>
                    <xdr:colOff>866775</xdr:colOff>
                    <xdr:row>310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8" r:id="rId148" name="Option Button 146">
              <controlPr defaultSize="0" autoFill="0" autoLine="0" autoPict="0">
                <anchor moveWithCells="1">
                  <from>
                    <xdr:col>8</xdr:col>
                    <xdr:colOff>361950</xdr:colOff>
                    <xdr:row>310</xdr:row>
                    <xdr:rowOff>57150</xdr:rowOff>
                  </from>
                  <to>
                    <xdr:col>8</xdr:col>
                    <xdr:colOff>885825</xdr:colOff>
                    <xdr:row>310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9" r:id="rId149" name="Option Button 147">
              <controlPr defaultSize="0" autoFill="0" autoLine="0" autoPict="0">
                <anchor moveWithCells="1">
                  <from>
                    <xdr:col>9</xdr:col>
                    <xdr:colOff>333375</xdr:colOff>
                    <xdr:row>310</xdr:row>
                    <xdr:rowOff>57150</xdr:rowOff>
                  </from>
                  <to>
                    <xdr:col>9</xdr:col>
                    <xdr:colOff>866775</xdr:colOff>
                    <xdr:row>310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0" r:id="rId150" name="Group Box 148">
              <controlPr defaultSize="0" autoFill="0" autoPict="0">
                <anchor moveWithCells="1">
                  <from>
                    <xdr:col>7</xdr:col>
                    <xdr:colOff>19050</xdr:colOff>
                    <xdr:row>310</xdr:row>
                    <xdr:rowOff>9525</xdr:rowOff>
                  </from>
                  <to>
                    <xdr:col>9</xdr:col>
                    <xdr:colOff>1123950</xdr:colOff>
                    <xdr:row>310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1" r:id="rId151" name="Option Button 149">
              <controlPr defaultSize="0" autoFill="0" autoLine="0" autoPict="0">
                <anchor moveWithCells="1">
                  <from>
                    <xdr:col>7</xdr:col>
                    <xdr:colOff>342900</xdr:colOff>
                    <xdr:row>312</xdr:row>
                    <xdr:rowOff>66675</xdr:rowOff>
                  </from>
                  <to>
                    <xdr:col>7</xdr:col>
                    <xdr:colOff>866775</xdr:colOff>
                    <xdr:row>312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2" r:id="rId152" name="Option Button 150">
              <controlPr defaultSize="0" autoFill="0" autoLine="0" autoPict="0">
                <anchor moveWithCells="1">
                  <from>
                    <xdr:col>8</xdr:col>
                    <xdr:colOff>361950</xdr:colOff>
                    <xdr:row>312</xdr:row>
                    <xdr:rowOff>57150</xdr:rowOff>
                  </from>
                  <to>
                    <xdr:col>8</xdr:col>
                    <xdr:colOff>885825</xdr:colOff>
                    <xdr:row>312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3" r:id="rId153" name="Option Button 151">
              <controlPr defaultSize="0" autoFill="0" autoLine="0" autoPict="0">
                <anchor moveWithCells="1">
                  <from>
                    <xdr:col>9</xdr:col>
                    <xdr:colOff>333375</xdr:colOff>
                    <xdr:row>312</xdr:row>
                    <xdr:rowOff>57150</xdr:rowOff>
                  </from>
                  <to>
                    <xdr:col>9</xdr:col>
                    <xdr:colOff>866775</xdr:colOff>
                    <xdr:row>312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4" r:id="rId154" name="Group Box 152">
              <controlPr defaultSize="0" autoFill="0" autoPict="0">
                <anchor moveWithCells="1">
                  <from>
                    <xdr:col>7</xdr:col>
                    <xdr:colOff>19050</xdr:colOff>
                    <xdr:row>312</xdr:row>
                    <xdr:rowOff>9525</xdr:rowOff>
                  </from>
                  <to>
                    <xdr:col>9</xdr:col>
                    <xdr:colOff>1123950</xdr:colOff>
                    <xdr:row>312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5" r:id="rId155" name="Option Button 153">
              <controlPr defaultSize="0" autoFill="0" autoLine="0" autoPict="0">
                <anchor moveWithCells="1">
                  <from>
                    <xdr:col>7</xdr:col>
                    <xdr:colOff>342900</xdr:colOff>
                    <xdr:row>309</xdr:row>
                    <xdr:rowOff>66675</xdr:rowOff>
                  </from>
                  <to>
                    <xdr:col>7</xdr:col>
                    <xdr:colOff>866775</xdr:colOff>
                    <xdr:row>309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6" r:id="rId156" name="Option Button 154">
              <controlPr defaultSize="0" autoFill="0" autoLine="0" autoPict="0">
                <anchor moveWithCells="1">
                  <from>
                    <xdr:col>8</xdr:col>
                    <xdr:colOff>361950</xdr:colOff>
                    <xdr:row>309</xdr:row>
                    <xdr:rowOff>57150</xdr:rowOff>
                  </from>
                  <to>
                    <xdr:col>8</xdr:col>
                    <xdr:colOff>885825</xdr:colOff>
                    <xdr:row>309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7" r:id="rId157" name="Option Button 155">
              <controlPr defaultSize="0" autoFill="0" autoLine="0" autoPict="0">
                <anchor moveWithCells="1">
                  <from>
                    <xdr:col>9</xdr:col>
                    <xdr:colOff>333375</xdr:colOff>
                    <xdr:row>309</xdr:row>
                    <xdr:rowOff>57150</xdr:rowOff>
                  </from>
                  <to>
                    <xdr:col>9</xdr:col>
                    <xdr:colOff>866775</xdr:colOff>
                    <xdr:row>309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8" r:id="rId158" name="Group Box 156">
              <controlPr defaultSize="0" autoFill="0" autoPict="0">
                <anchor moveWithCells="1">
                  <from>
                    <xdr:col>7</xdr:col>
                    <xdr:colOff>19050</xdr:colOff>
                    <xdr:row>309</xdr:row>
                    <xdr:rowOff>9525</xdr:rowOff>
                  </from>
                  <to>
                    <xdr:col>9</xdr:col>
                    <xdr:colOff>1123950</xdr:colOff>
                    <xdr:row>309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9" r:id="rId159" name="Option Button 157">
              <controlPr defaultSize="0" autoFill="0" autoLine="0" autoPict="0">
                <anchor moveWithCells="1">
                  <from>
                    <xdr:col>7</xdr:col>
                    <xdr:colOff>342900</xdr:colOff>
                    <xdr:row>311</xdr:row>
                    <xdr:rowOff>57150</xdr:rowOff>
                  </from>
                  <to>
                    <xdr:col>7</xdr:col>
                    <xdr:colOff>866775</xdr:colOff>
                    <xdr:row>311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0" r:id="rId160" name="Option Button 158">
              <controlPr defaultSize="0" autoFill="0" autoLine="0" autoPict="0">
                <anchor moveWithCells="1">
                  <from>
                    <xdr:col>8</xdr:col>
                    <xdr:colOff>361950</xdr:colOff>
                    <xdr:row>311</xdr:row>
                    <xdr:rowOff>47625</xdr:rowOff>
                  </from>
                  <to>
                    <xdr:col>8</xdr:col>
                    <xdr:colOff>885825</xdr:colOff>
                    <xdr:row>311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1" r:id="rId161" name="Option Button 159">
              <controlPr defaultSize="0" autoFill="0" autoLine="0" autoPict="0">
                <anchor moveWithCells="1">
                  <from>
                    <xdr:col>9</xdr:col>
                    <xdr:colOff>333375</xdr:colOff>
                    <xdr:row>311</xdr:row>
                    <xdr:rowOff>47625</xdr:rowOff>
                  </from>
                  <to>
                    <xdr:col>9</xdr:col>
                    <xdr:colOff>866775</xdr:colOff>
                    <xdr:row>311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2" r:id="rId162" name="Group Box 160">
              <controlPr defaultSize="0" autoFill="0" autoPict="0">
                <anchor moveWithCells="1">
                  <from>
                    <xdr:col>7</xdr:col>
                    <xdr:colOff>19050</xdr:colOff>
                    <xdr:row>311</xdr:row>
                    <xdr:rowOff>0</xdr:rowOff>
                  </from>
                  <to>
                    <xdr:col>9</xdr:col>
                    <xdr:colOff>1123950</xdr:colOff>
                    <xdr:row>311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3" r:id="rId163" name="Option Button 161">
              <controlPr defaultSize="0" autoFill="0" autoLine="0" autoPict="0">
                <anchor moveWithCells="1">
                  <from>
                    <xdr:col>7</xdr:col>
                    <xdr:colOff>342900</xdr:colOff>
                    <xdr:row>315</xdr:row>
                    <xdr:rowOff>57150</xdr:rowOff>
                  </from>
                  <to>
                    <xdr:col>7</xdr:col>
                    <xdr:colOff>866775</xdr:colOff>
                    <xdr:row>315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4" r:id="rId164" name="Option Button 162">
              <controlPr defaultSize="0" autoFill="0" autoLine="0" autoPict="0">
                <anchor moveWithCells="1">
                  <from>
                    <xdr:col>8</xdr:col>
                    <xdr:colOff>361950</xdr:colOff>
                    <xdr:row>315</xdr:row>
                    <xdr:rowOff>47625</xdr:rowOff>
                  </from>
                  <to>
                    <xdr:col>8</xdr:col>
                    <xdr:colOff>885825</xdr:colOff>
                    <xdr:row>315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5" r:id="rId165" name="Option Button 163">
              <controlPr defaultSize="0" autoFill="0" autoLine="0" autoPict="0">
                <anchor moveWithCells="1">
                  <from>
                    <xdr:col>9</xdr:col>
                    <xdr:colOff>333375</xdr:colOff>
                    <xdr:row>315</xdr:row>
                    <xdr:rowOff>47625</xdr:rowOff>
                  </from>
                  <to>
                    <xdr:col>9</xdr:col>
                    <xdr:colOff>866775</xdr:colOff>
                    <xdr:row>315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6" r:id="rId166" name="Group Box 164">
              <controlPr defaultSize="0" autoFill="0" autoPict="0">
                <anchor moveWithCells="1">
                  <from>
                    <xdr:col>7</xdr:col>
                    <xdr:colOff>19050</xdr:colOff>
                    <xdr:row>315</xdr:row>
                    <xdr:rowOff>0</xdr:rowOff>
                  </from>
                  <to>
                    <xdr:col>9</xdr:col>
                    <xdr:colOff>1123950</xdr:colOff>
                    <xdr:row>315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7" r:id="rId167" name="Option Button 165">
              <controlPr defaultSize="0" autoFill="0" autoLine="0" autoPict="0">
                <anchor moveWithCells="1">
                  <from>
                    <xdr:col>7</xdr:col>
                    <xdr:colOff>342900</xdr:colOff>
                    <xdr:row>316</xdr:row>
                    <xdr:rowOff>66675</xdr:rowOff>
                  </from>
                  <to>
                    <xdr:col>7</xdr:col>
                    <xdr:colOff>866775</xdr:colOff>
                    <xdr:row>316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8" r:id="rId168" name="Option Button 166">
              <controlPr defaultSize="0" autoFill="0" autoLine="0" autoPict="0">
                <anchor moveWithCells="1">
                  <from>
                    <xdr:col>8</xdr:col>
                    <xdr:colOff>361950</xdr:colOff>
                    <xdr:row>316</xdr:row>
                    <xdr:rowOff>57150</xdr:rowOff>
                  </from>
                  <to>
                    <xdr:col>8</xdr:col>
                    <xdr:colOff>885825</xdr:colOff>
                    <xdr:row>316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9" r:id="rId169" name="Option Button 167">
              <controlPr defaultSize="0" autoFill="0" autoLine="0" autoPict="0">
                <anchor moveWithCells="1">
                  <from>
                    <xdr:col>9</xdr:col>
                    <xdr:colOff>333375</xdr:colOff>
                    <xdr:row>316</xdr:row>
                    <xdr:rowOff>57150</xdr:rowOff>
                  </from>
                  <to>
                    <xdr:col>9</xdr:col>
                    <xdr:colOff>866775</xdr:colOff>
                    <xdr:row>316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0" r:id="rId170" name="Group Box 168">
              <controlPr defaultSize="0" autoFill="0" autoPict="0">
                <anchor moveWithCells="1">
                  <from>
                    <xdr:col>7</xdr:col>
                    <xdr:colOff>19050</xdr:colOff>
                    <xdr:row>316</xdr:row>
                    <xdr:rowOff>9525</xdr:rowOff>
                  </from>
                  <to>
                    <xdr:col>9</xdr:col>
                    <xdr:colOff>1123950</xdr:colOff>
                    <xdr:row>316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1" r:id="rId171" name="Option Button 169">
              <controlPr defaultSize="0" autoFill="0" autoLine="0" autoPict="0">
                <anchor moveWithCells="1">
                  <from>
                    <xdr:col>7</xdr:col>
                    <xdr:colOff>342900</xdr:colOff>
                    <xdr:row>317</xdr:row>
                    <xdr:rowOff>66675</xdr:rowOff>
                  </from>
                  <to>
                    <xdr:col>7</xdr:col>
                    <xdr:colOff>866775</xdr:colOff>
                    <xdr:row>317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2" r:id="rId172" name="Option Button 170">
              <controlPr defaultSize="0" autoFill="0" autoLine="0" autoPict="0">
                <anchor moveWithCells="1">
                  <from>
                    <xdr:col>8</xdr:col>
                    <xdr:colOff>361950</xdr:colOff>
                    <xdr:row>317</xdr:row>
                    <xdr:rowOff>57150</xdr:rowOff>
                  </from>
                  <to>
                    <xdr:col>8</xdr:col>
                    <xdr:colOff>885825</xdr:colOff>
                    <xdr:row>317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3" r:id="rId173" name="Option Button 171">
              <controlPr defaultSize="0" autoFill="0" autoLine="0" autoPict="0">
                <anchor moveWithCells="1">
                  <from>
                    <xdr:col>9</xdr:col>
                    <xdr:colOff>333375</xdr:colOff>
                    <xdr:row>317</xdr:row>
                    <xdr:rowOff>57150</xdr:rowOff>
                  </from>
                  <to>
                    <xdr:col>9</xdr:col>
                    <xdr:colOff>866775</xdr:colOff>
                    <xdr:row>317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4" r:id="rId174" name="Group Box 172">
              <controlPr defaultSize="0" autoFill="0" autoPict="0">
                <anchor moveWithCells="1">
                  <from>
                    <xdr:col>7</xdr:col>
                    <xdr:colOff>19050</xdr:colOff>
                    <xdr:row>317</xdr:row>
                    <xdr:rowOff>9525</xdr:rowOff>
                  </from>
                  <to>
                    <xdr:col>9</xdr:col>
                    <xdr:colOff>1123950</xdr:colOff>
                    <xdr:row>317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5" r:id="rId175" name="Option Button 173">
              <controlPr defaultSize="0" autoFill="0" autoLine="0" autoPict="0">
                <anchor moveWithCells="1">
                  <from>
                    <xdr:col>7</xdr:col>
                    <xdr:colOff>342900</xdr:colOff>
                    <xdr:row>318</xdr:row>
                    <xdr:rowOff>66675</xdr:rowOff>
                  </from>
                  <to>
                    <xdr:col>7</xdr:col>
                    <xdr:colOff>866775</xdr:colOff>
                    <xdr:row>318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6" r:id="rId176" name="Option Button 174">
              <controlPr defaultSize="0" autoFill="0" autoLine="0" autoPict="0">
                <anchor moveWithCells="1">
                  <from>
                    <xdr:col>8</xdr:col>
                    <xdr:colOff>361950</xdr:colOff>
                    <xdr:row>318</xdr:row>
                    <xdr:rowOff>57150</xdr:rowOff>
                  </from>
                  <to>
                    <xdr:col>8</xdr:col>
                    <xdr:colOff>885825</xdr:colOff>
                    <xdr:row>318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7" r:id="rId177" name="Option Button 175">
              <controlPr defaultSize="0" autoFill="0" autoLine="0" autoPict="0">
                <anchor moveWithCells="1">
                  <from>
                    <xdr:col>9</xdr:col>
                    <xdr:colOff>333375</xdr:colOff>
                    <xdr:row>318</xdr:row>
                    <xdr:rowOff>57150</xdr:rowOff>
                  </from>
                  <to>
                    <xdr:col>9</xdr:col>
                    <xdr:colOff>866775</xdr:colOff>
                    <xdr:row>318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8" r:id="rId178" name="Group Box 176">
              <controlPr defaultSize="0" autoFill="0" autoPict="0">
                <anchor moveWithCells="1">
                  <from>
                    <xdr:col>7</xdr:col>
                    <xdr:colOff>19050</xdr:colOff>
                    <xdr:row>318</xdr:row>
                    <xdr:rowOff>9525</xdr:rowOff>
                  </from>
                  <to>
                    <xdr:col>9</xdr:col>
                    <xdr:colOff>1123950</xdr:colOff>
                    <xdr:row>318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9" r:id="rId179" name="Option Button 177">
              <controlPr defaultSize="0" autoFill="0" autoLine="0" autoPict="0">
                <anchor moveWithCells="1">
                  <from>
                    <xdr:col>7</xdr:col>
                    <xdr:colOff>342900</xdr:colOff>
                    <xdr:row>319</xdr:row>
                    <xdr:rowOff>66675</xdr:rowOff>
                  </from>
                  <to>
                    <xdr:col>7</xdr:col>
                    <xdr:colOff>866775</xdr:colOff>
                    <xdr:row>319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0" r:id="rId180" name="Option Button 178">
              <controlPr defaultSize="0" autoFill="0" autoLine="0" autoPict="0">
                <anchor moveWithCells="1">
                  <from>
                    <xdr:col>8</xdr:col>
                    <xdr:colOff>361950</xdr:colOff>
                    <xdr:row>319</xdr:row>
                    <xdr:rowOff>57150</xdr:rowOff>
                  </from>
                  <to>
                    <xdr:col>8</xdr:col>
                    <xdr:colOff>885825</xdr:colOff>
                    <xdr:row>319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1" r:id="rId181" name="Option Button 179">
              <controlPr defaultSize="0" autoFill="0" autoLine="0" autoPict="0">
                <anchor moveWithCells="1">
                  <from>
                    <xdr:col>9</xdr:col>
                    <xdr:colOff>333375</xdr:colOff>
                    <xdr:row>319</xdr:row>
                    <xdr:rowOff>57150</xdr:rowOff>
                  </from>
                  <to>
                    <xdr:col>9</xdr:col>
                    <xdr:colOff>866775</xdr:colOff>
                    <xdr:row>319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2" r:id="rId182" name="Group Box 180">
              <controlPr defaultSize="0" autoFill="0" autoPict="0">
                <anchor moveWithCells="1">
                  <from>
                    <xdr:col>7</xdr:col>
                    <xdr:colOff>19050</xdr:colOff>
                    <xdr:row>319</xdr:row>
                    <xdr:rowOff>9525</xdr:rowOff>
                  </from>
                  <to>
                    <xdr:col>9</xdr:col>
                    <xdr:colOff>1123950</xdr:colOff>
                    <xdr:row>319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3" r:id="rId183" name="Option Button 181">
              <controlPr defaultSize="0" autoFill="0" autoLine="0" autoPict="0">
                <anchor moveWithCells="1">
                  <from>
                    <xdr:col>7</xdr:col>
                    <xdr:colOff>342900</xdr:colOff>
                    <xdr:row>320</xdr:row>
                    <xdr:rowOff>66675</xdr:rowOff>
                  </from>
                  <to>
                    <xdr:col>7</xdr:col>
                    <xdr:colOff>866775</xdr:colOff>
                    <xdr:row>320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4" r:id="rId184" name="Option Button 182">
              <controlPr defaultSize="0" autoFill="0" autoLine="0" autoPict="0">
                <anchor moveWithCells="1">
                  <from>
                    <xdr:col>8</xdr:col>
                    <xdr:colOff>361950</xdr:colOff>
                    <xdr:row>320</xdr:row>
                    <xdr:rowOff>57150</xdr:rowOff>
                  </from>
                  <to>
                    <xdr:col>8</xdr:col>
                    <xdr:colOff>885825</xdr:colOff>
                    <xdr:row>320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5" r:id="rId185" name="Option Button 183">
              <controlPr defaultSize="0" autoFill="0" autoLine="0" autoPict="0">
                <anchor moveWithCells="1">
                  <from>
                    <xdr:col>9</xdr:col>
                    <xdr:colOff>333375</xdr:colOff>
                    <xdr:row>320</xdr:row>
                    <xdr:rowOff>57150</xdr:rowOff>
                  </from>
                  <to>
                    <xdr:col>9</xdr:col>
                    <xdr:colOff>866775</xdr:colOff>
                    <xdr:row>320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6" r:id="rId186" name="Group Box 184">
              <controlPr defaultSize="0" autoFill="0" autoPict="0">
                <anchor moveWithCells="1">
                  <from>
                    <xdr:col>7</xdr:col>
                    <xdr:colOff>19050</xdr:colOff>
                    <xdr:row>320</xdr:row>
                    <xdr:rowOff>9525</xdr:rowOff>
                  </from>
                  <to>
                    <xdr:col>9</xdr:col>
                    <xdr:colOff>1123950</xdr:colOff>
                    <xdr:row>320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" r:id="rId187" name="Option Button 185">
              <controlPr defaultSize="0" autoFill="0" autoLine="0" autoPict="0">
                <anchor moveWithCells="1">
                  <from>
                    <xdr:col>7</xdr:col>
                    <xdr:colOff>342900</xdr:colOff>
                    <xdr:row>322</xdr:row>
                    <xdr:rowOff>66675</xdr:rowOff>
                  </from>
                  <to>
                    <xdr:col>7</xdr:col>
                    <xdr:colOff>866775</xdr:colOff>
                    <xdr:row>322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" r:id="rId188" name="Option Button 186">
              <controlPr defaultSize="0" autoFill="0" autoLine="0" autoPict="0">
                <anchor moveWithCells="1">
                  <from>
                    <xdr:col>8</xdr:col>
                    <xdr:colOff>361950</xdr:colOff>
                    <xdr:row>322</xdr:row>
                    <xdr:rowOff>57150</xdr:rowOff>
                  </from>
                  <to>
                    <xdr:col>8</xdr:col>
                    <xdr:colOff>885825</xdr:colOff>
                    <xdr:row>322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9" r:id="rId189" name="Option Button 187">
              <controlPr defaultSize="0" autoFill="0" autoLine="0" autoPict="0">
                <anchor moveWithCells="1">
                  <from>
                    <xdr:col>9</xdr:col>
                    <xdr:colOff>333375</xdr:colOff>
                    <xdr:row>322</xdr:row>
                    <xdr:rowOff>57150</xdr:rowOff>
                  </from>
                  <to>
                    <xdr:col>9</xdr:col>
                    <xdr:colOff>866775</xdr:colOff>
                    <xdr:row>322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0" r:id="rId190" name="Group Box 188">
              <controlPr defaultSize="0" autoFill="0" autoPict="0">
                <anchor moveWithCells="1">
                  <from>
                    <xdr:col>7</xdr:col>
                    <xdr:colOff>19050</xdr:colOff>
                    <xdr:row>322</xdr:row>
                    <xdr:rowOff>9525</xdr:rowOff>
                  </from>
                  <to>
                    <xdr:col>9</xdr:col>
                    <xdr:colOff>1123950</xdr:colOff>
                    <xdr:row>322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1" r:id="rId191" name="Option Button 189">
              <controlPr defaultSize="0" autoFill="0" autoLine="0" autoPict="0">
                <anchor moveWithCells="1">
                  <from>
                    <xdr:col>7</xdr:col>
                    <xdr:colOff>342900</xdr:colOff>
                    <xdr:row>324</xdr:row>
                    <xdr:rowOff>66675</xdr:rowOff>
                  </from>
                  <to>
                    <xdr:col>7</xdr:col>
                    <xdr:colOff>866775</xdr:colOff>
                    <xdr:row>324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2" r:id="rId192" name="Option Button 190">
              <controlPr defaultSize="0" autoFill="0" autoLine="0" autoPict="0">
                <anchor moveWithCells="1">
                  <from>
                    <xdr:col>8</xdr:col>
                    <xdr:colOff>361950</xdr:colOff>
                    <xdr:row>324</xdr:row>
                    <xdr:rowOff>57150</xdr:rowOff>
                  </from>
                  <to>
                    <xdr:col>8</xdr:col>
                    <xdr:colOff>885825</xdr:colOff>
                    <xdr:row>324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3" r:id="rId193" name="Option Button 191">
              <controlPr defaultSize="0" autoFill="0" autoLine="0" autoPict="0">
                <anchor moveWithCells="1">
                  <from>
                    <xdr:col>9</xdr:col>
                    <xdr:colOff>333375</xdr:colOff>
                    <xdr:row>324</xdr:row>
                    <xdr:rowOff>57150</xdr:rowOff>
                  </from>
                  <to>
                    <xdr:col>9</xdr:col>
                    <xdr:colOff>866775</xdr:colOff>
                    <xdr:row>324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4" r:id="rId194" name="Group Box 192">
              <controlPr defaultSize="0" autoFill="0" autoPict="0">
                <anchor moveWithCells="1">
                  <from>
                    <xdr:col>7</xdr:col>
                    <xdr:colOff>19050</xdr:colOff>
                    <xdr:row>324</xdr:row>
                    <xdr:rowOff>9525</xdr:rowOff>
                  </from>
                  <to>
                    <xdr:col>9</xdr:col>
                    <xdr:colOff>1123950</xdr:colOff>
                    <xdr:row>324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5" r:id="rId195" name="Option Button 193">
              <controlPr defaultSize="0" autoFill="0" autoLine="0" autoPict="0">
                <anchor moveWithCells="1">
                  <from>
                    <xdr:col>7</xdr:col>
                    <xdr:colOff>342900</xdr:colOff>
                    <xdr:row>321</xdr:row>
                    <xdr:rowOff>66675</xdr:rowOff>
                  </from>
                  <to>
                    <xdr:col>7</xdr:col>
                    <xdr:colOff>866775</xdr:colOff>
                    <xdr:row>321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6" r:id="rId196" name="Option Button 194">
              <controlPr defaultSize="0" autoFill="0" autoLine="0" autoPict="0">
                <anchor moveWithCells="1">
                  <from>
                    <xdr:col>8</xdr:col>
                    <xdr:colOff>361950</xdr:colOff>
                    <xdr:row>321</xdr:row>
                    <xdr:rowOff>57150</xdr:rowOff>
                  </from>
                  <to>
                    <xdr:col>8</xdr:col>
                    <xdr:colOff>885825</xdr:colOff>
                    <xdr:row>321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7" r:id="rId197" name="Option Button 195">
              <controlPr defaultSize="0" autoFill="0" autoLine="0" autoPict="0">
                <anchor moveWithCells="1">
                  <from>
                    <xdr:col>9</xdr:col>
                    <xdr:colOff>333375</xdr:colOff>
                    <xdr:row>321</xdr:row>
                    <xdr:rowOff>57150</xdr:rowOff>
                  </from>
                  <to>
                    <xdr:col>9</xdr:col>
                    <xdr:colOff>866775</xdr:colOff>
                    <xdr:row>321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8" r:id="rId198" name="Group Box 196">
              <controlPr defaultSize="0" autoFill="0" autoPict="0">
                <anchor moveWithCells="1">
                  <from>
                    <xdr:col>7</xdr:col>
                    <xdr:colOff>19050</xdr:colOff>
                    <xdr:row>321</xdr:row>
                    <xdr:rowOff>9525</xdr:rowOff>
                  </from>
                  <to>
                    <xdr:col>9</xdr:col>
                    <xdr:colOff>1123950</xdr:colOff>
                    <xdr:row>321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9" r:id="rId199" name="Option Button 197">
              <controlPr defaultSize="0" autoFill="0" autoLine="0" autoPict="0">
                <anchor moveWithCells="1">
                  <from>
                    <xdr:col>7</xdr:col>
                    <xdr:colOff>342900</xdr:colOff>
                    <xdr:row>323</xdr:row>
                    <xdr:rowOff>57150</xdr:rowOff>
                  </from>
                  <to>
                    <xdr:col>7</xdr:col>
                    <xdr:colOff>866775</xdr:colOff>
                    <xdr:row>323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0" r:id="rId200" name="Option Button 198">
              <controlPr defaultSize="0" autoFill="0" autoLine="0" autoPict="0">
                <anchor moveWithCells="1">
                  <from>
                    <xdr:col>8</xdr:col>
                    <xdr:colOff>361950</xdr:colOff>
                    <xdr:row>323</xdr:row>
                    <xdr:rowOff>47625</xdr:rowOff>
                  </from>
                  <to>
                    <xdr:col>8</xdr:col>
                    <xdr:colOff>885825</xdr:colOff>
                    <xdr:row>323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1" r:id="rId201" name="Option Button 199">
              <controlPr defaultSize="0" autoFill="0" autoLine="0" autoPict="0">
                <anchor moveWithCells="1">
                  <from>
                    <xdr:col>9</xdr:col>
                    <xdr:colOff>333375</xdr:colOff>
                    <xdr:row>323</xdr:row>
                    <xdr:rowOff>47625</xdr:rowOff>
                  </from>
                  <to>
                    <xdr:col>9</xdr:col>
                    <xdr:colOff>866775</xdr:colOff>
                    <xdr:row>323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2" r:id="rId202" name="Group Box 200">
              <controlPr defaultSize="0" autoFill="0" autoPict="0">
                <anchor moveWithCells="1">
                  <from>
                    <xdr:col>7</xdr:col>
                    <xdr:colOff>19050</xdr:colOff>
                    <xdr:row>323</xdr:row>
                    <xdr:rowOff>0</xdr:rowOff>
                  </from>
                  <to>
                    <xdr:col>9</xdr:col>
                    <xdr:colOff>1123950</xdr:colOff>
                    <xdr:row>323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3" r:id="rId203" name="Option Button 201">
              <controlPr defaultSize="0" autoFill="0" autoLine="0" autoPict="0">
                <anchor moveWithCells="1">
                  <from>
                    <xdr:col>7</xdr:col>
                    <xdr:colOff>342900</xdr:colOff>
                    <xdr:row>327</xdr:row>
                    <xdr:rowOff>57150</xdr:rowOff>
                  </from>
                  <to>
                    <xdr:col>7</xdr:col>
                    <xdr:colOff>866775</xdr:colOff>
                    <xdr:row>327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4" r:id="rId204" name="Option Button 202">
              <controlPr defaultSize="0" autoFill="0" autoLine="0" autoPict="0">
                <anchor moveWithCells="1">
                  <from>
                    <xdr:col>8</xdr:col>
                    <xdr:colOff>361950</xdr:colOff>
                    <xdr:row>327</xdr:row>
                    <xdr:rowOff>47625</xdr:rowOff>
                  </from>
                  <to>
                    <xdr:col>8</xdr:col>
                    <xdr:colOff>885825</xdr:colOff>
                    <xdr:row>327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5" r:id="rId205" name="Option Button 203">
              <controlPr defaultSize="0" autoFill="0" autoLine="0" autoPict="0">
                <anchor moveWithCells="1">
                  <from>
                    <xdr:col>9</xdr:col>
                    <xdr:colOff>333375</xdr:colOff>
                    <xdr:row>327</xdr:row>
                    <xdr:rowOff>47625</xdr:rowOff>
                  </from>
                  <to>
                    <xdr:col>9</xdr:col>
                    <xdr:colOff>866775</xdr:colOff>
                    <xdr:row>327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6" r:id="rId206" name="Group Box 204">
              <controlPr defaultSize="0" autoFill="0" autoPict="0">
                <anchor moveWithCells="1">
                  <from>
                    <xdr:col>7</xdr:col>
                    <xdr:colOff>19050</xdr:colOff>
                    <xdr:row>327</xdr:row>
                    <xdr:rowOff>0</xdr:rowOff>
                  </from>
                  <to>
                    <xdr:col>9</xdr:col>
                    <xdr:colOff>1123950</xdr:colOff>
                    <xdr:row>327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" r:id="rId207" name="Option Button 205">
              <controlPr defaultSize="0" autoFill="0" autoLine="0" autoPict="0">
                <anchor moveWithCells="1">
                  <from>
                    <xdr:col>7</xdr:col>
                    <xdr:colOff>342900</xdr:colOff>
                    <xdr:row>328</xdr:row>
                    <xdr:rowOff>66675</xdr:rowOff>
                  </from>
                  <to>
                    <xdr:col>7</xdr:col>
                    <xdr:colOff>866775</xdr:colOff>
                    <xdr:row>328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" r:id="rId208" name="Option Button 206">
              <controlPr defaultSize="0" autoFill="0" autoLine="0" autoPict="0">
                <anchor moveWithCells="1">
                  <from>
                    <xdr:col>8</xdr:col>
                    <xdr:colOff>361950</xdr:colOff>
                    <xdr:row>328</xdr:row>
                    <xdr:rowOff>57150</xdr:rowOff>
                  </from>
                  <to>
                    <xdr:col>8</xdr:col>
                    <xdr:colOff>885825</xdr:colOff>
                    <xdr:row>328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" r:id="rId209" name="Option Button 207">
              <controlPr defaultSize="0" autoFill="0" autoLine="0" autoPict="0">
                <anchor moveWithCells="1">
                  <from>
                    <xdr:col>9</xdr:col>
                    <xdr:colOff>333375</xdr:colOff>
                    <xdr:row>328</xdr:row>
                    <xdr:rowOff>57150</xdr:rowOff>
                  </from>
                  <to>
                    <xdr:col>9</xdr:col>
                    <xdr:colOff>866775</xdr:colOff>
                    <xdr:row>328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0" r:id="rId210" name="Group Box 208">
              <controlPr defaultSize="0" autoFill="0" autoPict="0">
                <anchor moveWithCells="1">
                  <from>
                    <xdr:col>7</xdr:col>
                    <xdr:colOff>19050</xdr:colOff>
                    <xdr:row>328</xdr:row>
                    <xdr:rowOff>9525</xdr:rowOff>
                  </from>
                  <to>
                    <xdr:col>9</xdr:col>
                    <xdr:colOff>1123950</xdr:colOff>
                    <xdr:row>328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" r:id="rId211" name="Option Button 209">
              <controlPr defaultSize="0" autoFill="0" autoLine="0" autoPict="0">
                <anchor moveWithCells="1">
                  <from>
                    <xdr:col>7</xdr:col>
                    <xdr:colOff>342900</xdr:colOff>
                    <xdr:row>329</xdr:row>
                    <xdr:rowOff>66675</xdr:rowOff>
                  </from>
                  <to>
                    <xdr:col>7</xdr:col>
                    <xdr:colOff>866775</xdr:colOff>
                    <xdr:row>329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" r:id="rId212" name="Option Button 210">
              <controlPr defaultSize="0" autoFill="0" autoLine="0" autoPict="0">
                <anchor moveWithCells="1">
                  <from>
                    <xdr:col>8</xdr:col>
                    <xdr:colOff>361950</xdr:colOff>
                    <xdr:row>329</xdr:row>
                    <xdr:rowOff>57150</xdr:rowOff>
                  </from>
                  <to>
                    <xdr:col>8</xdr:col>
                    <xdr:colOff>885825</xdr:colOff>
                    <xdr:row>329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" r:id="rId213" name="Option Button 211">
              <controlPr defaultSize="0" autoFill="0" autoLine="0" autoPict="0">
                <anchor moveWithCells="1">
                  <from>
                    <xdr:col>9</xdr:col>
                    <xdr:colOff>333375</xdr:colOff>
                    <xdr:row>329</xdr:row>
                    <xdr:rowOff>57150</xdr:rowOff>
                  </from>
                  <to>
                    <xdr:col>9</xdr:col>
                    <xdr:colOff>866775</xdr:colOff>
                    <xdr:row>329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" r:id="rId214" name="Group Box 212">
              <controlPr defaultSize="0" autoFill="0" autoPict="0">
                <anchor moveWithCells="1">
                  <from>
                    <xdr:col>7</xdr:col>
                    <xdr:colOff>19050</xdr:colOff>
                    <xdr:row>329</xdr:row>
                    <xdr:rowOff>9525</xdr:rowOff>
                  </from>
                  <to>
                    <xdr:col>9</xdr:col>
                    <xdr:colOff>1123950</xdr:colOff>
                    <xdr:row>329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5" r:id="rId215" name="Option Button 213">
              <controlPr defaultSize="0" autoFill="0" autoLine="0" autoPict="0">
                <anchor moveWithCells="1">
                  <from>
                    <xdr:col>7</xdr:col>
                    <xdr:colOff>342900</xdr:colOff>
                    <xdr:row>330</xdr:row>
                    <xdr:rowOff>66675</xdr:rowOff>
                  </from>
                  <to>
                    <xdr:col>7</xdr:col>
                    <xdr:colOff>866775</xdr:colOff>
                    <xdr:row>330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6" r:id="rId216" name="Option Button 214">
              <controlPr defaultSize="0" autoFill="0" autoLine="0" autoPict="0">
                <anchor moveWithCells="1">
                  <from>
                    <xdr:col>8</xdr:col>
                    <xdr:colOff>361950</xdr:colOff>
                    <xdr:row>330</xdr:row>
                    <xdr:rowOff>57150</xdr:rowOff>
                  </from>
                  <to>
                    <xdr:col>8</xdr:col>
                    <xdr:colOff>885825</xdr:colOff>
                    <xdr:row>330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" r:id="rId217" name="Option Button 215">
              <controlPr defaultSize="0" autoFill="0" autoLine="0" autoPict="0">
                <anchor moveWithCells="1">
                  <from>
                    <xdr:col>9</xdr:col>
                    <xdr:colOff>333375</xdr:colOff>
                    <xdr:row>330</xdr:row>
                    <xdr:rowOff>57150</xdr:rowOff>
                  </from>
                  <to>
                    <xdr:col>9</xdr:col>
                    <xdr:colOff>866775</xdr:colOff>
                    <xdr:row>330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" r:id="rId218" name="Group Box 216">
              <controlPr defaultSize="0" autoFill="0" autoPict="0">
                <anchor moveWithCells="1">
                  <from>
                    <xdr:col>7</xdr:col>
                    <xdr:colOff>19050</xdr:colOff>
                    <xdr:row>330</xdr:row>
                    <xdr:rowOff>9525</xdr:rowOff>
                  </from>
                  <to>
                    <xdr:col>9</xdr:col>
                    <xdr:colOff>1123950</xdr:colOff>
                    <xdr:row>330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" r:id="rId219" name="Option Button 217">
              <controlPr defaultSize="0" autoFill="0" autoLine="0" autoPict="0">
                <anchor moveWithCells="1">
                  <from>
                    <xdr:col>7</xdr:col>
                    <xdr:colOff>342900</xdr:colOff>
                    <xdr:row>331</xdr:row>
                    <xdr:rowOff>66675</xdr:rowOff>
                  </from>
                  <to>
                    <xdr:col>7</xdr:col>
                    <xdr:colOff>866775</xdr:colOff>
                    <xdr:row>331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" r:id="rId220" name="Option Button 218">
              <controlPr defaultSize="0" autoFill="0" autoLine="0" autoPict="0">
                <anchor moveWithCells="1">
                  <from>
                    <xdr:col>8</xdr:col>
                    <xdr:colOff>361950</xdr:colOff>
                    <xdr:row>331</xdr:row>
                    <xdr:rowOff>57150</xdr:rowOff>
                  </from>
                  <to>
                    <xdr:col>8</xdr:col>
                    <xdr:colOff>885825</xdr:colOff>
                    <xdr:row>331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" r:id="rId221" name="Option Button 219">
              <controlPr defaultSize="0" autoFill="0" autoLine="0" autoPict="0">
                <anchor moveWithCells="1">
                  <from>
                    <xdr:col>9</xdr:col>
                    <xdr:colOff>333375</xdr:colOff>
                    <xdr:row>331</xdr:row>
                    <xdr:rowOff>57150</xdr:rowOff>
                  </from>
                  <to>
                    <xdr:col>9</xdr:col>
                    <xdr:colOff>866775</xdr:colOff>
                    <xdr:row>331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" r:id="rId222" name="Group Box 220">
              <controlPr defaultSize="0" autoFill="0" autoPict="0">
                <anchor moveWithCells="1">
                  <from>
                    <xdr:col>7</xdr:col>
                    <xdr:colOff>19050</xdr:colOff>
                    <xdr:row>331</xdr:row>
                    <xdr:rowOff>9525</xdr:rowOff>
                  </from>
                  <to>
                    <xdr:col>9</xdr:col>
                    <xdr:colOff>1123950</xdr:colOff>
                    <xdr:row>331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" r:id="rId223" name="Option Button 221">
              <controlPr defaultSize="0" autoFill="0" autoLine="0" autoPict="0">
                <anchor moveWithCells="1">
                  <from>
                    <xdr:col>7</xdr:col>
                    <xdr:colOff>342900</xdr:colOff>
                    <xdr:row>332</xdr:row>
                    <xdr:rowOff>66675</xdr:rowOff>
                  </from>
                  <to>
                    <xdr:col>7</xdr:col>
                    <xdr:colOff>866775</xdr:colOff>
                    <xdr:row>332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" r:id="rId224" name="Option Button 222">
              <controlPr defaultSize="0" autoFill="0" autoLine="0" autoPict="0">
                <anchor moveWithCells="1">
                  <from>
                    <xdr:col>8</xdr:col>
                    <xdr:colOff>361950</xdr:colOff>
                    <xdr:row>332</xdr:row>
                    <xdr:rowOff>57150</xdr:rowOff>
                  </from>
                  <to>
                    <xdr:col>8</xdr:col>
                    <xdr:colOff>885825</xdr:colOff>
                    <xdr:row>332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5" r:id="rId225" name="Option Button 223">
              <controlPr defaultSize="0" autoFill="0" autoLine="0" autoPict="0">
                <anchor moveWithCells="1">
                  <from>
                    <xdr:col>9</xdr:col>
                    <xdr:colOff>333375</xdr:colOff>
                    <xdr:row>332</xdr:row>
                    <xdr:rowOff>57150</xdr:rowOff>
                  </from>
                  <to>
                    <xdr:col>9</xdr:col>
                    <xdr:colOff>866775</xdr:colOff>
                    <xdr:row>332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" r:id="rId226" name="Group Box 224">
              <controlPr defaultSize="0" autoFill="0" autoPict="0">
                <anchor moveWithCells="1">
                  <from>
                    <xdr:col>7</xdr:col>
                    <xdr:colOff>19050</xdr:colOff>
                    <xdr:row>332</xdr:row>
                    <xdr:rowOff>9525</xdr:rowOff>
                  </from>
                  <to>
                    <xdr:col>9</xdr:col>
                    <xdr:colOff>1123950</xdr:colOff>
                    <xdr:row>332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" r:id="rId227" name="Option Button 225">
              <controlPr defaultSize="0" autoFill="0" autoLine="0" autoPict="0">
                <anchor moveWithCells="1">
                  <from>
                    <xdr:col>7</xdr:col>
                    <xdr:colOff>342900</xdr:colOff>
                    <xdr:row>334</xdr:row>
                    <xdr:rowOff>66675</xdr:rowOff>
                  </from>
                  <to>
                    <xdr:col>7</xdr:col>
                    <xdr:colOff>866775</xdr:colOff>
                    <xdr:row>334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" r:id="rId228" name="Option Button 226">
              <controlPr defaultSize="0" autoFill="0" autoLine="0" autoPict="0">
                <anchor moveWithCells="1">
                  <from>
                    <xdr:col>8</xdr:col>
                    <xdr:colOff>361950</xdr:colOff>
                    <xdr:row>334</xdr:row>
                    <xdr:rowOff>57150</xdr:rowOff>
                  </from>
                  <to>
                    <xdr:col>8</xdr:col>
                    <xdr:colOff>885825</xdr:colOff>
                    <xdr:row>334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" r:id="rId229" name="Option Button 227">
              <controlPr defaultSize="0" autoFill="0" autoLine="0" autoPict="0">
                <anchor moveWithCells="1">
                  <from>
                    <xdr:col>9</xdr:col>
                    <xdr:colOff>333375</xdr:colOff>
                    <xdr:row>334</xdr:row>
                    <xdr:rowOff>57150</xdr:rowOff>
                  </from>
                  <to>
                    <xdr:col>9</xdr:col>
                    <xdr:colOff>866775</xdr:colOff>
                    <xdr:row>334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" r:id="rId230" name="Group Box 228">
              <controlPr defaultSize="0" autoFill="0" autoPict="0">
                <anchor moveWithCells="1">
                  <from>
                    <xdr:col>7</xdr:col>
                    <xdr:colOff>19050</xdr:colOff>
                    <xdr:row>334</xdr:row>
                    <xdr:rowOff>9525</xdr:rowOff>
                  </from>
                  <to>
                    <xdr:col>9</xdr:col>
                    <xdr:colOff>1123950</xdr:colOff>
                    <xdr:row>334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" r:id="rId231" name="Option Button 229">
              <controlPr defaultSize="0" autoFill="0" autoLine="0" autoPict="0">
                <anchor moveWithCells="1">
                  <from>
                    <xdr:col>7</xdr:col>
                    <xdr:colOff>342900</xdr:colOff>
                    <xdr:row>336</xdr:row>
                    <xdr:rowOff>66675</xdr:rowOff>
                  </from>
                  <to>
                    <xdr:col>7</xdr:col>
                    <xdr:colOff>866775</xdr:colOff>
                    <xdr:row>336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" r:id="rId232" name="Option Button 230">
              <controlPr defaultSize="0" autoFill="0" autoLine="0" autoPict="0">
                <anchor moveWithCells="1">
                  <from>
                    <xdr:col>8</xdr:col>
                    <xdr:colOff>361950</xdr:colOff>
                    <xdr:row>336</xdr:row>
                    <xdr:rowOff>57150</xdr:rowOff>
                  </from>
                  <to>
                    <xdr:col>8</xdr:col>
                    <xdr:colOff>885825</xdr:colOff>
                    <xdr:row>336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" r:id="rId233" name="Option Button 231">
              <controlPr defaultSize="0" autoFill="0" autoLine="0" autoPict="0">
                <anchor moveWithCells="1">
                  <from>
                    <xdr:col>9</xdr:col>
                    <xdr:colOff>333375</xdr:colOff>
                    <xdr:row>336</xdr:row>
                    <xdr:rowOff>57150</xdr:rowOff>
                  </from>
                  <to>
                    <xdr:col>9</xdr:col>
                    <xdr:colOff>866775</xdr:colOff>
                    <xdr:row>336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" r:id="rId234" name="Group Box 232">
              <controlPr defaultSize="0" autoFill="0" autoPict="0">
                <anchor moveWithCells="1">
                  <from>
                    <xdr:col>7</xdr:col>
                    <xdr:colOff>19050</xdr:colOff>
                    <xdr:row>336</xdr:row>
                    <xdr:rowOff>9525</xdr:rowOff>
                  </from>
                  <to>
                    <xdr:col>9</xdr:col>
                    <xdr:colOff>1123950</xdr:colOff>
                    <xdr:row>336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" r:id="rId235" name="Option Button 233">
              <controlPr defaultSize="0" autoFill="0" autoLine="0" autoPict="0">
                <anchor moveWithCells="1">
                  <from>
                    <xdr:col>7</xdr:col>
                    <xdr:colOff>342900</xdr:colOff>
                    <xdr:row>333</xdr:row>
                    <xdr:rowOff>66675</xdr:rowOff>
                  </from>
                  <to>
                    <xdr:col>7</xdr:col>
                    <xdr:colOff>866775</xdr:colOff>
                    <xdr:row>333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" r:id="rId236" name="Option Button 234">
              <controlPr defaultSize="0" autoFill="0" autoLine="0" autoPict="0">
                <anchor moveWithCells="1">
                  <from>
                    <xdr:col>8</xdr:col>
                    <xdr:colOff>361950</xdr:colOff>
                    <xdr:row>333</xdr:row>
                    <xdr:rowOff>57150</xdr:rowOff>
                  </from>
                  <to>
                    <xdr:col>8</xdr:col>
                    <xdr:colOff>885825</xdr:colOff>
                    <xdr:row>333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" r:id="rId237" name="Option Button 235">
              <controlPr defaultSize="0" autoFill="0" autoLine="0" autoPict="0">
                <anchor moveWithCells="1">
                  <from>
                    <xdr:col>9</xdr:col>
                    <xdr:colOff>333375</xdr:colOff>
                    <xdr:row>333</xdr:row>
                    <xdr:rowOff>57150</xdr:rowOff>
                  </from>
                  <to>
                    <xdr:col>9</xdr:col>
                    <xdr:colOff>866775</xdr:colOff>
                    <xdr:row>333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8" r:id="rId238" name="Group Box 236">
              <controlPr defaultSize="0" autoFill="0" autoPict="0">
                <anchor moveWithCells="1">
                  <from>
                    <xdr:col>7</xdr:col>
                    <xdr:colOff>19050</xdr:colOff>
                    <xdr:row>333</xdr:row>
                    <xdr:rowOff>9525</xdr:rowOff>
                  </from>
                  <to>
                    <xdr:col>9</xdr:col>
                    <xdr:colOff>1123950</xdr:colOff>
                    <xdr:row>333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9" r:id="rId239" name="Option Button 237">
              <controlPr defaultSize="0" autoFill="0" autoLine="0" autoPict="0">
                <anchor moveWithCells="1">
                  <from>
                    <xdr:col>7</xdr:col>
                    <xdr:colOff>342900</xdr:colOff>
                    <xdr:row>335</xdr:row>
                    <xdr:rowOff>57150</xdr:rowOff>
                  </from>
                  <to>
                    <xdr:col>7</xdr:col>
                    <xdr:colOff>866775</xdr:colOff>
                    <xdr:row>335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0" r:id="rId240" name="Option Button 238">
              <controlPr defaultSize="0" autoFill="0" autoLine="0" autoPict="0">
                <anchor moveWithCells="1">
                  <from>
                    <xdr:col>8</xdr:col>
                    <xdr:colOff>361950</xdr:colOff>
                    <xdr:row>335</xdr:row>
                    <xdr:rowOff>47625</xdr:rowOff>
                  </from>
                  <to>
                    <xdr:col>8</xdr:col>
                    <xdr:colOff>885825</xdr:colOff>
                    <xdr:row>335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1" r:id="rId241" name="Option Button 239">
              <controlPr defaultSize="0" autoFill="0" autoLine="0" autoPict="0">
                <anchor moveWithCells="1">
                  <from>
                    <xdr:col>9</xdr:col>
                    <xdr:colOff>333375</xdr:colOff>
                    <xdr:row>335</xdr:row>
                    <xdr:rowOff>47625</xdr:rowOff>
                  </from>
                  <to>
                    <xdr:col>9</xdr:col>
                    <xdr:colOff>866775</xdr:colOff>
                    <xdr:row>335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2" r:id="rId242" name="Group Box 240">
              <controlPr defaultSize="0" autoFill="0" autoPict="0">
                <anchor moveWithCells="1">
                  <from>
                    <xdr:col>7</xdr:col>
                    <xdr:colOff>19050</xdr:colOff>
                    <xdr:row>335</xdr:row>
                    <xdr:rowOff>0</xdr:rowOff>
                  </from>
                  <to>
                    <xdr:col>9</xdr:col>
                    <xdr:colOff>1123950</xdr:colOff>
                    <xdr:row>335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3" r:id="rId243" name="Option Button 241">
              <controlPr defaultSize="0" autoFill="0" autoLine="0" autoPict="0">
                <anchor moveWithCells="1">
                  <from>
                    <xdr:col>7</xdr:col>
                    <xdr:colOff>342900</xdr:colOff>
                    <xdr:row>339</xdr:row>
                    <xdr:rowOff>57150</xdr:rowOff>
                  </from>
                  <to>
                    <xdr:col>7</xdr:col>
                    <xdr:colOff>866775</xdr:colOff>
                    <xdr:row>339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4" r:id="rId244" name="Option Button 242">
              <controlPr defaultSize="0" autoFill="0" autoLine="0" autoPict="0">
                <anchor moveWithCells="1">
                  <from>
                    <xdr:col>8</xdr:col>
                    <xdr:colOff>361950</xdr:colOff>
                    <xdr:row>339</xdr:row>
                    <xdr:rowOff>47625</xdr:rowOff>
                  </from>
                  <to>
                    <xdr:col>8</xdr:col>
                    <xdr:colOff>885825</xdr:colOff>
                    <xdr:row>339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5" r:id="rId245" name="Option Button 243">
              <controlPr defaultSize="0" autoFill="0" autoLine="0" autoPict="0">
                <anchor moveWithCells="1">
                  <from>
                    <xdr:col>9</xdr:col>
                    <xdr:colOff>333375</xdr:colOff>
                    <xdr:row>339</xdr:row>
                    <xdr:rowOff>47625</xdr:rowOff>
                  </from>
                  <to>
                    <xdr:col>9</xdr:col>
                    <xdr:colOff>866775</xdr:colOff>
                    <xdr:row>339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6" r:id="rId246" name="Group Box 244">
              <controlPr defaultSize="0" autoFill="0" autoPict="0">
                <anchor moveWithCells="1">
                  <from>
                    <xdr:col>7</xdr:col>
                    <xdr:colOff>19050</xdr:colOff>
                    <xdr:row>339</xdr:row>
                    <xdr:rowOff>0</xdr:rowOff>
                  </from>
                  <to>
                    <xdr:col>9</xdr:col>
                    <xdr:colOff>1123950</xdr:colOff>
                    <xdr:row>339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7" r:id="rId247" name="Option Button 245">
              <controlPr defaultSize="0" autoFill="0" autoLine="0" autoPict="0">
                <anchor moveWithCells="1">
                  <from>
                    <xdr:col>7</xdr:col>
                    <xdr:colOff>342900</xdr:colOff>
                    <xdr:row>340</xdr:row>
                    <xdr:rowOff>66675</xdr:rowOff>
                  </from>
                  <to>
                    <xdr:col>7</xdr:col>
                    <xdr:colOff>866775</xdr:colOff>
                    <xdr:row>340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8" r:id="rId248" name="Option Button 246">
              <controlPr defaultSize="0" autoFill="0" autoLine="0" autoPict="0">
                <anchor moveWithCells="1">
                  <from>
                    <xdr:col>8</xdr:col>
                    <xdr:colOff>361950</xdr:colOff>
                    <xdr:row>340</xdr:row>
                    <xdr:rowOff>57150</xdr:rowOff>
                  </from>
                  <to>
                    <xdr:col>8</xdr:col>
                    <xdr:colOff>885825</xdr:colOff>
                    <xdr:row>340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9" r:id="rId249" name="Option Button 247">
              <controlPr defaultSize="0" autoFill="0" autoLine="0" autoPict="0">
                <anchor moveWithCells="1">
                  <from>
                    <xdr:col>9</xdr:col>
                    <xdr:colOff>333375</xdr:colOff>
                    <xdr:row>340</xdr:row>
                    <xdr:rowOff>57150</xdr:rowOff>
                  </from>
                  <to>
                    <xdr:col>9</xdr:col>
                    <xdr:colOff>866775</xdr:colOff>
                    <xdr:row>340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0" r:id="rId250" name="Group Box 248">
              <controlPr defaultSize="0" autoFill="0" autoPict="0">
                <anchor moveWithCells="1">
                  <from>
                    <xdr:col>7</xdr:col>
                    <xdr:colOff>19050</xdr:colOff>
                    <xdr:row>340</xdr:row>
                    <xdr:rowOff>9525</xdr:rowOff>
                  </from>
                  <to>
                    <xdr:col>9</xdr:col>
                    <xdr:colOff>1123950</xdr:colOff>
                    <xdr:row>340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1" r:id="rId251" name="Option Button 249">
              <controlPr defaultSize="0" autoFill="0" autoLine="0" autoPict="0">
                <anchor moveWithCells="1">
                  <from>
                    <xdr:col>7</xdr:col>
                    <xdr:colOff>342900</xdr:colOff>
                    <xdr:row>341</xdr:row>
                    <xdr:rowOff>66675</xdr:rowOff>
                  </from>
                  <to>
                    <xdr:col>7</xdr:col>
                    <xdr:colOff>866775</xdr:colOff>
                    <xdr:row>341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2" r:id="rId252" name="Option Button 250">
              <controlPr defaultSize="0" autoFill="0" autoLine="0" autoPict="0">
                <anchor moveWithCells="1">
                  <from>
                    <xdr:col>8</xdr:col>
                    <xdr:colOff>361950</xdr:colOff>
                    <xdr:row>341</xdr:row>
                    <xdr:rowOff>57150</xdr:rowOff>
                  </from>
                  <to>
                    <xdr:col>8</xdr:col>
                    <xdr:colOff>885825</xdr:colOff>
                    <xdr:row>341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3" r:id="rId253" name="Option Button 251">
              <controlPr defaultSize="0" autoFill="0" autoLine="0" autoPict="0">
                <anchor moveWithCells="1">
                  <from>
                    <xdr:col>9</xdr:col>
                    <xdr:colOff>333375</xdr:colOff>
                    <xdr:row>341</xdr:row>
                    <xdr:rowOff>57150</xdr:rowOff>
                  </from>
                  <to>
                    <xdr:col>9</xdr:col>
                    <xdr:colOff>866775</xdr:colOff>
                    <xdr:row>341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4" r:id="rId254" name="Group Box 252">
              <controlPr defaultSize="0" autoFill="0" autoPict="0">
                <anchor moveWithCells="1">
                  <from>
                    <xdr:col>7</xdr:col>
                    <xdr:colOff>19050</xdr:colOff>
                    <xdr:row>341</xdr:row>
                    <xdr:rowOff>9525</xdr:rowOff>
                  </from>
                  <to>
                    <xdr:col>9</xdr:col>
                    <xdr:colOff>1123950</xdr:colOff>
                    <xdr:row>341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5" r:id="rId255" name="Option Button 253">
              <controlPr defaultSize="0" autoFill="0" autoLine="0" autoPict="0">
                <anchor moveWithCells="1">
                  <from>
                    <xdr:col>7</xdr:col>
                    <xdr:colOff>342900</xdr:colOff>
                    <xdr:row>342</xdr:row>
                    <xdr:rowOff>66675</xdr:rowOff>
                  </from>
                  <to>
                    <xdr:col>7</xdr:col>
                    <xdr:colOff>866775</xdr:colOff>
                    <xdr:row>342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6" r:id="rId256" name="Option Button 254">
              <controlPr defaultSize="0" autoFill="0" autoLine="0" autoPict="0">
                <anchor moveWithCells="1">
                  <from>
                    <xdr:col>8</xdr:col>
                    <xdr:colOff>361950</xdr:colOff>
                    <xdr:row>342</xdr:row>
                    <xdr:rowOff>57150</xdr:rowOff>
                  </from>
                  <to>
                    <xdr:col>8</xdr:col>
                    <xdr:colOff>885825</xdr:colOff>
                    <xdr:row>342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7" r:id="rId257" name="Option Button 255">
              <controlPr defaultSize="0" autoFill="0" autoLine="0" autoPict="0">
                <anchor moveWithCells="1">
                  <from>
                    <xdr:col>9</xdr:col>
                    <xdr:colOff>333375</xdr:colOff>
                    <xdr:row>342</xdr:row>
                    <xdr:rowOff>57150</xdr:rowOff>
                  </from>
                  <to>
                    <xdr:col>9</xdr:col>
                    <xdr:colOff>866775</xdr:colOff>
                    <xdr:row>342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8" r:id="rId258" name="Group Box 256">
              <controlPr defaultSize="0" autoFill="0" autoPict="0">
                <anchor moveWithCells="1">
                  <from>
                    <xdr:col>7</xdr:col>
                    <xdr:colOff>19050</xdr:colOff>
                    <xdr:row>342</xdr:row>
                    <xdr:rowOff>9525</xdr:rowOff>
                  </from>
                  <to>
                    <xdr:col>9</xdr:col>
                    <xdr:colOff>1123950</xdr:colOff>
                    <xdr:row>342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9" r:id="rId259" name="Option Button 257">
              <controlPr defaultSize="0" autoFill="0" autoLine="0" autoPict="0">
                <anchor moveWithCells="1">
                  <from>
                    <xdr:col>7</xdr:col>
                    <xdr:colOff>342900</xdr:colOff>
                    <xdr:row>343</xdr:row>
                    <xdr:rowOff>66675</xdr:rowOff>
                  </from>
                  <to>
                    <xdr:col>7</xdr:col>
                    <xdr:colOff>866775</xdr:colOff>
                    <xdr:row>343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0" r:id="rId260" name="Option Button 258">
              <controlPr defaultSize="0" autoFill="0" autoLine="0" autoPict="0">
                <anchor moveWithCells="1">
                  <from>
                    <xdr:col>8</xdr:col>
                    <xdr:colOff>361950</xdr:colOff>
                    <xdr:row>343</xdr:row>
                    <xdr:rowOff>57150</xdr:rowOff>
                  </from>
                  <to>
                    <xdr:col>8</xdr:col>
                    <xdr:colOff>885825</xdr:colOff>
                    <xdr:row>343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1" r:id="rId261" name="Option Button 259">
              <controlPr defaultSize="0" autoFill="0" autoLine="0" autoPict="0">
                <anchor moveWithCells="1">
                  <from>
                    <xdr:col>9</xdr:col>
                    <xdr:colOff>333375</xdr:colOff>
                    <xdr:row>343</xdr:row>
                    <xdr:rowOff>57150</xdr:rowOff>
                  </from>
                  <to>
                    <xdr:col>9</xdr:col>
                    <xdr:colOff>866775</xdr:colOff>
                    <xdr:row>343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2" r:id="rId262" name="Group Box 260">
              <controlPr defaultSize="0" autoFill="0" autoPict="0">
                <anchor moveWithCells="1">
                  <from>
                    <xdr:col>7</xdr:col>
                    <xdr:colOff>19050</xdr:colOff>
                    <xdr:row>343</xdr:row>
                    <xdr:rowOff>9525</xdr:rowOff>
                  </from>
                  <to>
                    <xdr:col>9</xdr:col>
                    <xdr:colOff>1123950</xdr:colOff>
                    <xdr:row>343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3" r:id="rId263" name="Option Button 261">
              <controlPr defaultSize="0" autoFill="0" autoLine="0" autoPict="0">
                <anchor moveWithCells="1">
                  <from>
                    <xdr:col>7</xdr:col>
                    <xdr:colOff>342900</xdr:colOff>
                    <xdr:row>344</xdr:row>
                    <xdr:rowOff>66675</xdr:rowOff>
                  </from>
                  <to>
                    <xdr:col>7</xdr:col>
                    <xdr:colOff>866775</xdr:colOff>
                    <xdr:row>344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4" r:id="rId264" name="Option Button 262">
              <controlPr defaultSize="0" autoFill="0" autoLine="0" autoPict="0">
                <anchor moveWithCells="1">
                  <from>
                    <xdr:col>8</xdr:col>
                    <xdr:colOff>361950</xdr:colOff>
                    <xdr:row>344</xdr:row>
                    <xdr:rowOff>57150</xdr:rowOff>
                  </from>
                  <to>
                    <xdr:col>8</xdr:col>
                    <xdr:colOff>885825</xdr:colOff>
                    <xdr:row>344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5" r:id="rId265" name="Option Button 263">
              <controlPr defaultSize="0" autoFill="0" autoLine="0" autoPict="0">
                <anchor moveWithCells="1">
                  <from>
                    <xdr:col>9</xdr:col>
                    <xdr:colOff>333375</xdr:colOff>
                    <xdr:row>344</xdr:row>
                    <xdr:rowOff>57150</xdr:rowOff>
                  </from>
                  <to>
                    <xdr:col>9</xdr:col>
                    <xdr:colOff>866775</xdr:colOff>
                    <xdr:row>344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6" r:id="rId266" name="Group Box 264">
              <controlPr defaultSize="0" autoFill="0" autoPict="0">
                <anchor moveWithCells="1">
                  <from>
                    <xdr:col>7</xdr:col>
                    <xdr:colOff>19050</xdr:colOff>
                    <xdr:row>344</xdr:row>
                    <xdr:rowOff>9525</xdr:rowOff>
                  </from>
                  <to>
                    <xdr:col>9</xdr:col>
                    <xdr:colOff>1123950</xdr:colOff>
                    <xdr:row>344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7" r:id="rId267" name="Option Button 265">
              <controlPr defaultSize="0" autoFill="0" autoLine="0" autoPict="0">
                <anchor moveWithCells="1">
                  <from>
                    <xdr:col>7</xdr:col>
                    <xdr:colOff>342900</xdr:colOff>
                    <xdr:row>346</xdr:row>
                    <xdr:rowOff>66675</xdr:rowOff>
                  </from>
                  <to>
                    <xdr:col>7</xdr:col>
                    <xdr:colOff>866775</xdr:colOff>
                    <xdr:row>346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8" r:id="rId268" name="Option Button 266">
              <controlPr defaultSize="0" autoFill="0" autoLine="0" autoPict="0">
                <anchor moveWithCells="1">
                  <from>
                    <xdr:col>8</xdr:col>
                    <xdr:colOff>361950</xdr:colOff>
                    <xdr:row>346</xdr:row>
                    <xdr:rowOff>57150</xdr:rowOff>
                  </from>
                  <to>
                    <xdr:col>8</xdr:col>
                    <xdr:colOff>885825</xdr:colOff>
                    <xdr:row>346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9" r:id="rId269" name="Option Button 267">
              <controlPr defaultSize="0" autoFill="0" autoLine="0" autoPict="0">
                <anchor moveWithCells="1">
                  <from>
                    <xdr:col>9</xdr:col>
                    <xdr:colOff>333375</xdr:colOff>
                    <xdr:row>346</xdr:row>
                    <xdr:rowOff>57150</xdr:rowOff>
                  </from>
                  <to>
                    <xdr:col>9</xdr:col>
                    <xdr:colOff>866775</xdr:colOff>
                    <xdr:row>346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0" r:id="rId270" name="Group Box 268">
              <controlPr defaultSize="0" autoFill="0" autoPict="0">
                <anchor moveWithCells="1">
                  <from>
                    <xdr:col>7</xdr:col>
                    <xdr:colOff>19050</xdr:colOff>
                    <xdr:row>346</xdr:row>
                    <xdr:rowOff>9525</xdr:rowOff>
                  </from>
                  <to>
                    <xdr:col>9</xdr:col>
                    <xdr:colOff>1123950</xdr:colOff>
                    <xdr:row>346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1" r:id="rId271" name="Option Button 269">
              <controlPr defaultSize="0" autoFill="0" autoLine="0" autoPict="0">
                <anchor moveWithCells="1">
                  <from>
                    <xdr:col>7</xdr:col>
                    <xdr:colOff>342900</xdr:colOff>
                    <xdr:row>348</xdr:row>
                    <xdr:rowOff>66675</xdr:rowOff>
                  </from>
                  <to>
                    <xdr:col>7</xdr:col>
                    <xdr:colOff>866775</xdr:colOff>
                    <xdr:row>348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2" r:id="rId272" name="Option Button 270">
              <controlPr defaultSize="0" autoFill="0" autoLine="0" autoPict="0">
                <anchor moveWithCells="1">
                  <from>
                    <xdr:col>8</xdr:col>
                    <xdr:colOff>361950</xdr:colOff>
                    <xdr:row>348</xdr:row>
                    <xdr:rowOff>57150</xdr:rowOff>
                  </from>
                  <to>
                    <xdr:col>8</xdr:col>
                    <xdr:colOff>885825</xdr:colOff>
                    <xdr:row>348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3" r:id="rId273" name="Option Button 271">
              <controlPr defaultSize="0" autoFill="0" autoLine="0" autoPict="0">
                <anchor moveWithCells="1">
                  <from>
                    <xdr:col>9</xdr:col>
                    <xdr:colOff>333375</xdr:colOff>
                    <xdr:row>348</xdr:row>
                    <xdr:rowOff>57150</xdr:rowOff>
                  </from>
                  <to>
                    <xdr:col>9</xdr:col>
                    <xdr:colOff>866775</xdr:colOff>
                    <xdr:row>348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4" r:id="rId274" name="Group Box 272">
              <controlPr defaultSize="0" autoFill="0" autoPict="0">
                <anchor moveWithCells="1">
                  <from>
                    <xdr:col>7</xdr:col>
                    <xdr:colOff>19050</xdr:colOff>
                    <xdr:row>348</xdr:row>
                    <xdr:rowOff>9525</xdr:rowOff>
                  </from>
                  <to>
                    <xdr:col>9</xdr:col>
                    <xdr:colOff>1123950</xdr:colOff>
                    <xdr:row>348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5" r:id="rId275" name="Option Button 273">
              <controlPr defaultSize="0" autoFill="0" autoLine="0" autoPict="0">
                <anchor moveWithCells="1">
                  <from>
                    <xdr:col>7</xdr:col>
                    <xdr:colOff>342900</xdr:colOff>
                    <xdr:row>345</xdr:row>
                    <xdr:rowOff>66675</xdr:rowOff>
                  </from>
                  <to>
                    <xdr:col>7</xdr:col>
                    <xdr:colOff>866775</xdr:colOff>
                    <xdr:row>345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6" r:id="rId276" name="Option Button 274">
              <controlPr defaultSize="0" autoFill="0" autoLine="0" autoPict="0">
                <anchor moveWithCells="1">
                  <from>
                    <xdr:col>8</xdr:col>
                    <xdr:colOff>361950</xdr:colOff>
                    <xdr:row>345</xdr:row>
                    <xdr:rowOff>57150</xdr:rowOff>
                  </from>
                  <to>
                    <xdr:col>8</xdr:col>
                    <xdr:colOff>885825</xdr:colOff>
                    <xdr:row>345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7" r:id="rId277" name="Option Button 275">
              <controlPr defaultSize="0" autoFill="0" autoLine="0" autoPict="0">
                <anchor moveWithCells="1">
                  <from>
                    <xdr:col>9</xdr:col>
                    <xdr:colOff>333375</xdr:colOff>
                    <xdr:row>345</xdr:row>
                    <xdr:rowOff>57150</xdr:rowOff>
                  </from>
                  <to>
                    <xdr:col>9</xdr:col>
                    <xdr:colOff>866775</xdr:colOff>
                    <xdr:row>345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8" r:id="rId278" name="Group Box 276">
              <controlPr defaultSize="0" autoFill="0" autoPict="0">
                <anchor moveWithCells="1">
                  <from>
                    <xdr:col>7</xdr:col>
                    <xdr:colOff>19050</xdr:colOff>
                    <xdr:row>345</xdr:row>
                    <xdr:rowOff>9525</xdr:rowOff>
                  </from>
                  <to>
                    <xdr:col>9</xdr:col>
                    <xdr:colOff>1123950</xdr:colOff>
                    <xdr:row>345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9" r:id="rId279" name="Option Button 277">
              <controlPr defaultSize="0" autoFill="0" autoLine="0" autoPict="0">
                <anchor moveWithCells="1">
                  <from>
                    <xdr:col>7</xdr:col>
                    <xdr:colOff>342900</xdr:colOff>
                    <xdr:row>347</xdr:row>
                    <xdr:rowOff>57150</xdr:rowOff>
                  </from>
                  <to>
                    <xdr:col>7</xdr:col>
                    <xdr:colOff>866775</xdr:colOff>
                    <xdr:row>347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0" r:id="rId280" name="Option Button 278">
              <controlPr defaultSize="0" autoFill="0" autoLine="0" autoPict="0">
                <anchor moveWithCells="1">
                  <from>
                    <xdr:col>8</xdr:col>
                    <xdr:colOff>361950</xdr:colOff>
                    <xdr:row>347</xdr:row>
                    <xdr:rowOff>47625</xdr:rowOff>
                  </from>
                  <to>
                    <xdr:col>8</xdr:col>
                    <xdr:colOff>885825</xdr:colOff>
                    <xdr:row>347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1" r:id="rId281" name="Option Button 279">
              <controlPr defaultSize="0" autoFill="0" autoLine="0" autoPict="0">
                <anchor moveWithCells="1">
                  <from>
                    <xdr:col>9</xdr:col>
                    <xdr:colOff>333375</xdr:colOff>
                    <xdr:row>347</xdr:row>
                    <xdr:rowOff>47625</xdr:rowOff>
                  </from>
                  <to>
                    <xdr:col>9</xdr:col>
                    <xdr:colOff>866775</xdr:colOff>
                    <xdr:row>347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2" r:id="rId282" name="Group Box 280">
              <controlPr defaultSize="0" autoFill="0" autoPict="0">
                <anchor moveWithCells="1">
                  <from>
                    <xdr:col>7</xdr:col>
                    <xdr:colOff>19050</xdr:colOff>
                    <xdr:row>347</xdr:row>
                    <xdr:rowOff>0</xdr:rowOff>
                  </from>
                  <to>
                    <xdr:col>9</xdr:col>
                    <xdr:colOff>1123950</xdr:colOff>
                    <xdr:row>347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3" r:id="rId283" name="Option Button 281">
              <controlPr defaultSize="0" autoFill="0" autoLine="0" autoPict="0">
                <anchor moveWithCells="1">
                  <from>
                    <xdr:col>7</xdr:col>
                    <xdr:colOff>342900</xdr:colOff>
                    <xdr:row>351</xdr:row>
                    <xdr:rowOff>57150</xdr:rowOff>
                  </from>
                  <to>
                    <xdr:col>7</xdr:col>
                    <xdr:colOff>866775</xdr:colOff>
                    <xdr:row>351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4" r:id="rId284" name="Option Button 282">
              <controlPr defaultSize="0" autoFill="0" autoLine="0" autoPict="0">
                <anchor moveWithCells="1">
                  <from>
                    <xdr:col>8</xdr:col>
                    <xdr:colOff>361950</xdr:colOff>
                    <xdr:row>351</xdr:row>
                    <xdr:rowOff>47625</xdr:rowOff>
                  </from>
                  <to>
                    <xdr:col>8</xdr:col>
                    <xdr:colOff>885825</xdr:colOff>
                    <xdr:row>351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5" r:id="rId285" name="Option Button 283">
              <controlPr defaultSize="0" autoFill="0" autoLine="0" autoPict="0">
                <anchor moveWithCells="1">
                  <from>
                    <xdr:col>9</xdr:col>
                    <xdr:colOff>333375</xdr:colOff>
                    <xdr:row>351</xdr:row>
                    <xdr:rowOff>47625</xdr:rowOff>
                  </from>
                  <to>
                    <xdr:col>9</xdr:col>
                    <xdr:colOff>866775</xdr:colOff>
                    <xdr:row>351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6" r:id="rId286" name="Group Box 284">
              <controlPr defaultSize="0" autoFill="0" autoPict="0">
                <anchor moveWithCells="1">
                  <from>
                    <xdr:col>7</xdr:col>
                    <xdr:colOff>19050</xdr:colOff>
                    <xdr:row>351</xdr:row>
                    <xdr:rowOff>0</xdr:rowOff>
                  </from>
                  <to>
                    <xdr:col>9</xdr:col>
                    <xdr:colOff>1123950</xdr:colOff>
                    <xdr:row>351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7" r:id="rId287" name="Option Button 285">
              <controlPr defaultSize="0" autoFill="0" autoLine="0" autoPict="0">
                <anchor moveWithCells="1">
                  <from>
                    <xdr:col>7</xdr:col>
                    <xdr:colOff>342900</xdr:colOff>
                    <xdr:row>352</xdr:row>
                    <xdr:rowOff>66675</xdr:rowOff>
                  </from>
                  <to>
                    <xdr:col>7</xdr:col>
                    <xdr:colOff>866775</xdr:colOff>
                    <xdr:row>352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8" r:id="rId288" name="Option Button 286">
              <controlPr defaultSize="0" autoFill="0" autoLine="0" autoPict="0">
                <anchor moveWithCells="1">
                  <from>
                    <xdr:col>8</xdr:col>
                    <xdr:colOff>361950</xdr:colOff>
                    <xdr:row>352</xdr:row>
                    <xdr:rowOff>57150</xdr:rowOff>
                  </from>
                  <to>
                    <xdr:col>8</xdr:col>
                    <xdr:colOff>885825</xdr:colOff>
                    <xdr:row>352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9" r:id="rId289" name="Option Button 287">
              <controlPr defaultSize="0" autoFill="0" autoLine="0" autoPict="0">
                <anchor moveWithCells="1">
                  <from>
                    <xdr:col>9</xdr:col>
                    <xdr:colOff>333375</xdr:colOff>
                    <xdr:row>352</xdr:row>
                    <xdr:rowOff>57150</xdr:rowOff>
                  </from>
                  <to>
                    <xdr:col>9</xdr:col>
                    <xdr:colOff>866775</xdr:colOff>
                    <xdr:row>352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0" r:id="rId290" name="Group Box 288">
              <controlPr defaultSize="0" autoFill="0" autoPict="0">
                <anchor moveWithCells="1">
                  <from>
                    <xdr:col>7</xdr:col>
                    <xdr:colOff>19050</xdr:colOff>
                    <xdr:row>352</xdr:row>
                    <xdr:rowOff>9525</xdr:rowOff>
                  </from>
                  <to>
                    <xdr:col>9</xdr:col>
                    <xdr:colOff>1123950</xdr:colOff>
                    <xdr:row>352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1" r:id="rId291" name="Option Button 289">
              <controlPr defaultSize="0" autoFill="0" autoLine="0" autoPict="0">
                <anchor moveWithCells="1">
                  <from>
                    <xdr:col>7</xdr:col>
                    <xdr:colOff>342900</xdr:colOff>
                    <xdr:row>353</xdr:row>
                    <xdr:rowOff>66675</xdr:rowOff>
                  </from>
                  <to>
                    <xdr:col>7</xdr:col>
                    <xdr:colOff>866775</xdr:colOff>
                    <xdr:row>353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2" r:id="rId292" name="Option Button 290">
              <controlPr defaultSize="0" autoFill="0" autoLine="0" autoPict="0">
                <anchor moveWithCells="1">
                  <from>
                    <xdr:col>8</xdr:col>
                    <xdr:colOff>361950</xdr:colOff>
                    <xdr:row>353</xdr:row>
                    <xdr:rowOff>57150</xdr:rowOff>
                  </from>
                  <to>
                    <xdr:col>8</xdr:col>
                    <xdr:colOff>885825</xdr:colOff>
                    <xdr:row>353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3" r:id="rId293" name="Option Button 291">
              <controlPr defaultSize="0" autoFill="0" autoLine="0" autoPict="0">
                <anchor moveWithCells="1">
                  <from>
                    <xdr:col>9</xdr:col>
                    <xdr:colOff>333375</xdr:colOff>
                    <xdr:row>353</xdr:row>
                    <xdr:rowOff>57150</xdr:rowOff>
                  </from>
                  <to>
                    <xdr:col>9</xdr:col>
                    <xdr:colOff>866775</xdr:colOff>
                    <xdr:row>353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4" r:id="rId294" name="Group Box 292">
              <controlPr defaultSize="0" autoFill="0" autoPict="0">
                <anchor moveWithCells="1">
                  <from>
                    <xdr:col>7</xdr:col>
                    <xdr:colOff>19050</xdr:colOff>
                    <xdr:row>353</xdr:row>
                    <xdr:rowOff>9525</xdr:rowOff>
                  </from>
                  <to>
                    <xdr:col>9</xdr:col>
                    <xdr:colOff>1123950</xdr:colOff>
                    <xdr:row>353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5" r:id="rId295" name="Option Button 293">
              <controlPr defaultSize="0" autoFill="0" autoLine="0" autoPict="0">
                <anchor moveWithCells="1">
                  <from>
                    <xdr:col>7</xdr:col>
                    <xdr:colOff>342900</xdr:colOff>
                    <xdr:row>354</xdr:row>
                    <xdr:rowOff>66675</xdr:rowOff>
                  </from>
                  <to>
                    <xdr:col>7</xdr:col>
                    <xdr:colOff>866775</xdr:colOff>
                    <xdr:row>354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6" r:id="rId296" name="Option Button 294">
              <controlPr defaultSize="0" autoFill="0" autoLine="0" autoPict="0">
                <anchor moveWithCells="1">
                  <from>
                    <xdr:col>8</xdr:col>
                    <xdr:colOff>361950</xdr:colOff>
                    <xdr:row>354</xdr:row>
                    <xdr:rowOff>57150</xdr:rowOff>
                  </from>
                  <to>
                    <xdr:col>8</xdr:col>
                    <xdr:colOff>885825</xdr:colOff>
                    <xdr:row>354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7" r:id="rId297" name="Option Button 295">
              <controlPr defaultSize="0" autoFill="0" autoLine="0" autoPict="0">
                <anchor moveWithCells="1">
                  <from>
                    <xdr:col>9</xdr:col>
                    <xdr:colOff>333375</xdr:colOff>
                    <xdr:row>354</xdr:row>
                    <xdr:rowOff>57150</xdr:rowOff>
                  </from>
                  <to>
                    <xdr:col>9</xdr:col>
                    <xdr:colOff>866775</xdr:colOff>
                    <xdr:row>354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8" r:id="rId298" name="Group Box 296">
              <controlPr defaultSize="0" autoFill="0" autoPict="0">
                <anchor moveWithCells="1">
                  <from>
                    <xdr:col>7</xdr:col>
                    <xdr:colOff>19050</xdr:colOff>
                    <xdr:row>354</xdr:row>
                    <xdr:rowOff>9525</xdr:rowOff>
                  </from>
                  <to>
                    <xdr:col>9</xdr:col>
                    <xdr:colOff>1123950</xdr:colOff>
                    <xdr:row>354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9" r:id="rId299" name="Option Button 297">
              <controlPr defaultSize="0" autoFill="0" autoLine="0" autoPict="0">
                <anchor moveWithCells="1">
                  <from>
                    <xdr:col>7</xdr:col>
                    <xdr:colOff>342900</xdr:colOff>
                    <xdr:row>355</xdr:row>
                    <xdr:rowOff>66675</xdr:rowOff>
                  </from>
                  <to>
                    <xdr:col>7</xdr:col>
                    <xdr:colOff>866775</xdr:colOff>
                    <xdr:row>355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0" r:id="rId300" name="Option Button 298">
              <controlPr defaultSize="0" autoFill="0" autoLine="0" autoPict="0">
                <anchor moveWithCells="1">
                  <from>
                    <xdr:col>8</xdr:col>
                    <xdr:colOff>361950</xdr:colOff>
                    <xdr:row>355</xdr:row>
                    <xdr:rowOff>57150</xdr:rowOff>
                  </from>
                  <to>
                    <xdr:col>8</xdr:col>
                    <xdr:colOff>885825</xdr:colOff>
                    <xdr:row>355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1" r:id="rId301" name="Option Button 299">
              <controlPr defaultSize="0" autoFill="0" autoLine="0" autoPict="0">
                <anchor moveWithCells="1">
                  <from>
                    <xdr:col>9</xdr:col>
                    <xdr:colOff>333375</xdr:colOff>
                    <xdr:row>355</xdr:row>
                    <xdr:rowOff>57150</xdr:rowOff>
                  </from>
                  <to>
                    <xdr:col>9</xdr:col>
                    <xdr:colOff>866775</xdr:colOff>
                    <xdr:row>355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2" r:id="rId302" name="Group Box 300">
              <controlPr defaultSize="0" autoFill="0" autoPict="0">
                <anchor moveWithCells="1">
                  <from>
                    <xdr:col>7</xdr:col>
                    <xdr:colOff>19050</xdr:colOff>
                    <xdr:row>355</xdr:row>
                    <xdr:rowOff>9525</xdr:rowOff>
                  </from>
                  <to>
                    <xdr:col>9</xdr:col>
                    <xdr:colOff>1123950</xdr:colOff>
                    <xdr:row>355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3" r:id="rId303" name="Option Button 301">
              <controlPr defaultSize="0" autoFill="0" autoLine="0" autoPict="0">
                <anchor moveWithCells="1">
                  <from>
                    <xdr:col>7</xdr:col>
                    <xdr:colOff>342900</xdr:colOff>
                    <xdr:row>356</xdr:row>
                    <xdr:rowOff>66675</xdr:rowOff>
                  </from>
                  <to>
                    <xdr:col>7</xdr:col>
                    <xdr:colOff>866775</xdr:colOff>
                    <xdr:row>356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4" r:id="rId304" name="Option Button 302">
              <controlPr defaultSize="0" autoFill="0" autoLine="0" autoPict="0">
                <anchor moveWithCells="1">
                  <from>
                    <xdr:col>8</xdr:col>
                    <xdr:colOff>361950</xdr:colOff>
                    <xdr:row>356</xdr:row>
                    <xdr:rowOff>57150</xdr:rowOff>
                  </from>
                  <to>
                    <xdr:col>8</xdr:col>
                    <xdr:colOff>885825</xdr:colOff>
                    <xdr:row>356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5" r:id="rId305" name="Option Button 303">
              <controlPr defaultSize="0" autoFill="0" autoLine="0" autoPict="0">
                <anchor moveWithCells="1">
                  <from>
                    <xdr:col>9</xdr:col>
                    <xdr:colOff>333375</xdr:colOff>
                    <xdr:row>356</xdr:row>
                    <xdr:rowOff>57150</xdr:rowOff>
                  </from>
                  <to>
                    <xdr:col>9</xdr:col>
                    <xdr:colOff>866775</xdr:colOff>
                    <xdr:row>356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6" r:id="rId306" name="Group Box 304">
              <controlPr defaultSize="0" autoFill="0" autoPict="0">
                <anchor moveWithCells="1">
                  <from>
                    <xdr:col>7</xdr:col>
                    <xdr:colOff>19050</xdr:colOff>
                    <xdr:row>356</xdr:row>
                    <xdr:rowOff>9525</xdr:rowOff>
                  </from>
                  <to>
                    <xdr:col>9</xdr:col>
                    <xdr:colOff>1123950</xdr:colOff>
                    <xdr:row>356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7" r:id="rId307" name="Option Button 305">
              <controlPr defaultSize="0" autoFill="0" autoLine="0" autoPict="0">
                <anchor moveWithCells="1">
                  <from>
                    <xdr:col>7</xdr:col>
                    <xdr:colOff>342900</xdr:colOff>
                    <xdr:row>358</xdr:row>
                    <xdr:rowOff>66675</xdr:rowOff>
                  </from>
                  <to>
                    <xdr:col>7</xdr:col>
                    <xdr:colOff>866775</xdr:colOff>
                    <xdr:row>358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8" r:id="rId308" name="Option Button 306">
              <controlPr defaultSize="0" autoFill="0" autoLine="0" autoPict="0">
                <anchor moveWithCells="1">
                  <from>
                    <xdr:col>8</xdr:col>
                    <xdr:colOff>361950</xdr:colOff>
                    <xdr:row>358</xdr:row>
                    <xdr:rowOff>57150</xdr:rowOff>
                  </from>
                  <to>
                    <xdr:col>8</xdr:col>
                    <xdr:colOff>885825</xdr:colOff>
                    <xdr:row>358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" r:id="rId309" name="Option Button 307">
              <controlPr defaultSize="0" autoFill="0" autoLine="0" autoPict="0">
                <anchor moveWithCells="1">
                  <from>
                    <xdr:col>9</xdr:col>
                    <xdr:colOff>333375</xdr:colOff>
                    <xdr:row>358</xdr:row>
                    <xdr:rowOff>57150</xdr:rowOff>
                  </from>
                  <to>
                    <xdr:col>9</xdr:col>
                    <xdr:colOff>866775</xdr:colOff>
                    <xdr:row>358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" r:id="rId310" name="Group Box 308">
              <controlPr defaultSize="0" autoFill="0" autoPict="0">
                <anchor moveWithCells="1">
                  <from>
                    <xdr:col>7</xdr:col>
                    <xdr:colOff>19050</xdr:colOff>
                    <xdr:row>358</xdr:row>
                    <xdr:rowOff>9525</xdr:rowOff>
                  </from>
                  <to>
                    <xdr:col>9</xdr:col>
                    <xdr:colOff>1123950</xdr:colOff>
                    <xdr:row>358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" r:id="rId311" name="Option Button 309">
              <controlPr defaultSize="0" autoFill="0" autoLine="0" autoPict="0">
                <anchor moveWithCells="1">
                  <from>
                    <xdr:col>7</xdr:col>
                    <xdr:colOff>342900</xdr:colOff>
                    <xdr:row>360</xdr:row>
                    <xdr:rowOff>66675</xdr:rowOff>
                  </from>
                  <to>
                    <xdr:col>7</xdr:col>
                    <xdr:colOff>866775</xdr:colOff>
                    <xdr:row>360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" r:id="rId312" name="Option Button 310">
              <controlPr defaultSize="0" autoFill="0" autoLine="0" autoPict="0">
                <anchor moveWithCells="1">
                  <from>
                    <xdr:col>8</xdr:col>
                    <xdr:colOff>361950</xdr:colOff>
                    <xdr:row>360</xdr:row>
                    <xdr:rowOff>57150</xdr:rowOff>
                  </from>
                  <to>
                    <xdr:col>8</xdr:col>
                    <xdr:colOff>885825</xdr:colOff>
                    <xdr:row>360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3" r:id="rId313" name="Option Button 311">
              <controlPr defaultSize="0" autoFill="0" autoLine="0" autoPict="0">
                <anchor moveWithCells="1">
                  <from>
                    <xdr:col>9</xdr:col>
                    <xdr:colOff>333375</xdr:colOff>
                    <xdr:row>360</xdr:row>
                    <xdr:rowOff>57150</xdr:rowOff>
                  </from>
                  <to>
                    <xdr:col>9</xdr:col>
                    <xdr:colOff>866775</xdr:colOff>
                    <xdr:row>360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4" r:id="rId314" name="Group Box 312">
              <controlPr defaultSize="0" autoFill="0" autoPict="0">
                <anchor moveWithCells="1">
                  <from>
                    <xdr:col>7</xdr:col>
                    <xdr:colOff>19050</xdr:colOff>
                    <xdr:row>360</xdr:row>
                    <xdr:rowOff>9525</xdr:rowOff>
                  </from>
                  <to>
                    <xdr:col>9</xdr:col>
                    <xdr:colOff>1123950</xdr:colOff>
                    <xdr:row>360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5" r:id="rId315" name="Option Button 313">
              <controlPr defaultSize="0" autoFill="0" autoLine="0" autoPict="0">
                <anchor moveWithCells="1">
                  <from>
                    <xdr:col>7</xdr:col>
                    <xdr:colOff>342900</xdr:colOff>
                    <xdr:row>357</xdr:row>
                    <xdr:rowOff>66675</xdr:rowOff>
                  </from>
                  <to>
                    <xdr:col>7</xdr:col>
                    <xdr:colOff>866775</xdr:colOff>
                    <xdr:row>357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6" r:id="rId316" name="Option Button 314">
              <controlPr defaultSize="0" autoFill="0" autoLine="0" autoPict="0">
                <anchor moveWithCells="1">
                  <from>
                    <xdr:col>8</xdr:col>
                    <xdr:colOff>361950</xdr:colOff>
                    <xdr:row>357</xdr:row>
                    <xdr:rowOff>57150</xdr:rowOff>
                  </from>
                  <to>
                    <xdr:col>8</xdr:col>
                    <xdr:colOff>885825</xdr:colOff>
                    <xdr:row>357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7" r:id="rId317" name="Option Button 315">
              <controlPr defaultSize="0" autoFill="0" autoLine="0" autoPict="0">
                <anchor moveWithCells="1">
                  <from>
                    <xdr:col>9</xdr:col>
                    <xdr:colOff>333375</xdr:colOff>
                    <xdr:row>357</xdr:row>
                    <xdr:rowOff>57150</xdr:rowOff>
                  </from>
                  <to>
                    <xdr:col>9</xdr:col>
                    <xdr:colOff>866775</xdr:colOff>
                    <xdr:row>357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8" r:id="rId318" name="Group Box 316">
              <controlPr defaultSize="0" autoFill="0" autoPict="0">
                <anchor moveWithCells="1">
                  <from>
                    <xdr:col>7</xdr:col>
                    <xdr:colOff>19050</xdr:colOff>
                    <xdr:row>357</xdr:row>
                    <xdr:rowOff>9525</xdr:rowOff>
                  </from>
                  <to>
                    <xdr:col>9</xdr:col>
                    <xdr:colOff>1123950</xdr:colOff>
                    <xdr:row>357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9" r:id="rId319" name="Option Button 317">
              <controlPr defaultSize="0" autoFill="0" autoLine="0" autoPict="0">
                <anchor moveWithCells="1">
                  <from>
                    <xdr:col>7</xdr:col>
                    <xdr:colOff>342900</xdr:colOff>
                    <xdr:row>359</xdr:row>
                    <xdr:rowOff>57150</xdr:rowOff>
                  </from>
                  <to>
                    <xdr:col>7</xdr:col>
                    <xdr:colOff>866775</xdr:colOff>
                    <xdr:row>359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0" r:id="rId320" name="Option Button 318">
              <controlPr defaultSize="0" autoFill="0" autoLine="0" autoPict="0">
                <anchor moveWithCells="1">
                  <from>
                    <xdr:col>8</xdr:col>
                    <xdr:colOff>361950</xdr:colOff>
                    <xdr:row>359</xdr:row>
                    <xdr:rowOff>47625</xdr:rowOff>
                  </from>
                  <to>
                    <xdr:col>8</xdr:col>
                    <xdr:colOff>885825</xdr:colOff>
                    <xdr:row>359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1" r:id="rId321" name="Option Button 319">
              <controlPr defaultSize="0" autoFill="0" autoLine="0" autoPict="0">
                <anchor moveWithCells="1">
                  <from>
                    <xdr:col>9</xdr:col>
                    <xdr:colOff>333375</xdr:colOff>
                    <xdr:row>359</xdr:row>
                    <xdr:rowOff>47625</xdr:rowOff>
                  </from>
                  <to>
                    <xdr:col>9</xdr:col>
                    <xdr:colOff>866775</xdr:colOff>
                    <xdr:row>359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2" r:id="rId322" name="Group Box 320">
              <controlPr defaultSize="0" autoFill="0" autoPict="0">
                <anchor moveWithCells="1">
                  <from>
                    <xdr:col>7</xdr:col>
                    <xdr:colOff>19050</xdr:colOff>
                    <xdr:row>359</xdr:row>
                    <xdr:rowOff>0</xdr:rowOff>
                  </from>
                  <to>
                    <xdr:col>9</xdr:col>
                    <xdr:colOff>1123950</xdr:colOff>
                    <xdr:row>359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3" r:id="rId323" name="Option Button 321">
              <controlPr defaultSize="0" autoFill="0" autoLine="0" autoPict="0">
                <anchor moveWithCells="1">
                  <from>
                    <xdr:col>7</xdr:col>
                    <xdr:colOff>342900</xdr:colOff>
                    <xdr:row>363</xdr:row>
                    <xdr:rowOff>57150</xdr:rowOff>
                  </from>
                  <to>
                    <xdr:col>7</xdr:col>
                    <xdr:colOff>866775</xdr:colOff>
                    <xdr:row>363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4" r:id="rId324" name="Option Button 322">
              <controlPr defaultSize="0" autoFill="0" autoLine="0" autoPict="0">
                <anchor moveWithCells="1">
                  <from>
                    <xdr:col>8</xdr:col>
                    <xdr:colOff>361950</xdr:colOff>
                    <xdr:row>363</xdr:row>
                    <xdr:rowOff>47625</xdr:rowOff>
                  </from>
                  <to>
                    <xdr:col>8</xdr:col>
                    <xdr:colOff>885825</xdr:colOff>
                    <xdr:row>363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5" r:id="rId325" name="Option Button 323">
              <controlPr defaultSize="0" autoFill="0" autoLine="0" autoPict="0">
                <anchor moveWithCells="1">
                  <from>
                    <xdr:col>9</xdr:col>
                    <xdr:colOff>333375</xdr:colOff>
                    <xdr:row>363</xdr:row>
                    <xdr:rowOff>47625</xdr:rowOff>
                  </from>
                  <to>
                    <xdr:col>9</xdr:col>
                    <xdr:colOff>866775</xdr:colOff>
                    <xdr:row>363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6" r:id="rId326" name="Group Box 324">
              <controlPr defaultSize="0" autoFill="0" autoPict="0">
                <anchor moveWithCells="1">
                  <from>
                    <xdr:col>7</xdr:col>
                    <xdr:colOff>19050</xdr:colOff>
                    <xdr:row>363</xdr:row>
                    <xdr:rowOff>0</xdr:rowOff>
                  </from>
                  <to>
                    <xdr:col>9</xdr:col>
                    <xdr:colOff>1123950</xdr:colOff>
                    <xdr:row>363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7" r:id="rId327" name="Option Button 325">
              <controlPr defaultSize="0" autoFill="0" autoLine="0" autoPict="0">
                <anchor moveWithCells="1">
                  <from>
                    <xdr:col>7</xdr:col>
                    <xdr:colOff>342900</xdr:colOff>
                    <xdr:row>364</xdr:row>
                    <xdr:rowOff>66675</xdr:rowOff>
                  </from>
                  <to>
                    <xdr:col>7</xdr:col>
                    <xdr:colOff>866775</xdr:colOff>
                    <xdr:row>364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8" r:id="rId328" name="Option Button 326">
              <controlPr defaultSize="0" autoFill="0" autoLine="0" autoPict="0">
                <anchor moveWithCells="1">
                  <from>
                    <xdr:col>8</xdr:col>
                    <xdr:colOff>361950</xdr:colOff>
                    <xdr:row>364</xdr:row>
                    <xdr:rowOff>57150</xdr:rowOff>
                  </from>
                  <to>
                    <xdr:col>8</xdr:col>
                    <xdr:colOff>885825</xdr:colOff>
                    <xdr:row>364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9" r:id="rId329" name="Option Button 327">
              <controlPr defaultSize="0" autoFill="0" autoLine="0" autoPict="0">
                <anchor moveWithCells="1">
                  <from>
                    <xdr:col>9</xdr:col>
                    <xdr:colOff>333375</xdr:colOff>
                    <xdr:row>364</xdr:row>
                    <xdr:rowOff>57150</xdr:rowOff>
                  </from>
                  <to>
                    <xdr:col>9</xdr:col>
                    <xdr:colOff>866775</xdr:colOff>
                    <xdr:row>364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0" r:id="rId330" name="Group Box 328">
              <controlPr defaultSize="0" autoFill="0" autoPict="0">
                <anchor moveWithCells="1">
                  <from>
                    <xdr:col>7</xdr:col>
                    <xdr:colOff>19050</xdr:colOff>
                    <xdr:row>364</xdr:row>
                    <xdr:rowOff>9525</xdr:rowOff>
                  </from>
                  <to>
                    <xdr:col>9</xdr:col>
                    <xdr:colOff>1123950</xdr:colOff>
                    <xdr:row>364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1" r:id="rId331" name="Option Button 329">
              <controlPr defaultSize="0" autoFill="0" autoLine="0" autoPict="0">
                <anchor moveWithCells="1">
                  <from>
                    <xdr:col>7</xdr:col>
                    <xdr:colOff>342900</xdr:colOff>
                    <xdr:row>365</xdr:row>
                    <xdr:rowOff>66675</xdr:rowOff>
                  </from>
                  <to>
                    <xdr:col>7</xdr:col>
                    <xdr:colOff>866775</xdr:colOff>
                    <xdr:row>365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2" r:id="rId332" name="Option Button 330">
              <controlPr defaultSize="0" autoFill="0" autoLine="0" autoPict="0">
                <anchor moveWithCells="1">
                  <from>
                    <xdr:col>8</xdr:col>
                    <xdr:colOff>361950</xdr:colOff>
                    <xdr:row>365</xdr:row>
                    <xdr:rowOff>57150</xdr:rowOff>
                  </from>
                  <to>
                    <xdr:col>8</xdr:col>
                    <xdr:colOff>885825</xdr:colOff>
                    <xdr:row>365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3" r:id="rId333" name="Option Button 331">
              <controlPr defaultSize="0" autoFill="0" autoLine="0" autoPict="0">
                <anchor moveWithCells="1">
                  <from>
                    <xdr:col>9</xdr:col>
                    <xdr:colOff>333375</xdr:colOff>
                    <xdr:row>365</xdr:row>
                    <xdr:rowOff>57150</xdr:rowOff>
                  </from>
                  <to>
                    <xdr:col>9</xdr:col>
                    <xdr:colOff>866775</xdr:colOff>
                    <xdr:row>365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4" r:id="rId334" name="Group Box 332">
              <controlPr defaultSize="0" autoFill="0" autoPict="0">
                <anchor moveWithCells="1">
                  <from>
                    <xdr:col>7</xdr:col>
                    <xdr:colOff>19050</xdr:colOff>
                    <xdr:row>365</xdr:row>
                    <xdr:rowOff>9525</xdr:rowOff>
                  </from>
                  <to>
                    <xdr:col>9</xdr:col>
                    <xdr:colOff>1123950</xdr:colOff>
                    <xdr:row>365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5" r:id="rId335" name="Option Button 333">
              <controlPr defaultSize="0" autoFill="0" autoLine="0" autoPict="0">
                <anchor moveWithCells="1">
                  <from>
                    <xdr:col>7</xdr:col>
                    <xdr:colOff>342900</xdr:colOff>
                    <xdr:row>366</xdr:row>
                    <xdr:rowOff>66675</xdr:rowOff>
                  </from>
                  <to>
                    <xdr:col>7</xdr:col>
                    <xdr:colOff>866775</xdr:colOff>
                    <xdr:row>366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6" r:id="rId336" name="Option Button 334">
              <controlPr defaultSize="0" autoFill="0" autoLine="0" autoPict="0">
                <anchor moveWithCells="1">
                  <from>
                    <xdr:col>8</xdr:col>
                    <xdr:colOff>361950</xdr:colOff>
                    <xdr:row>366</xdr:row>
                    <xdr:rowOff>57150</xdr:rowOff>
                  </from>
                  <to>
                    <xdr:col>8</xdr:col>
                    <xdr:colOff>885825</xdr:colOff>
                    <xdr:row>366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7" r:id="rId337" name="Option Button 335">
              <controlPr defaultSize="0" autoFill="0" autoLine="0" autoPict="0">
                <anchor moveWithCells="1">
                  <from>
                    <xdr:col>9</xdr:col>
                    <xdr:colOff>333375</xdr:colOff>
                    <xdr:row>366</xdr:row>
                    <xdr:rowOff>57150</xdr:rowOff>
                  </from>
                  <to>
                    <xdr:col>9</xdr:col>
                    <xdr:colOff>866775</xdr:colOff>
                    <xdr:row>366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8" r:id="rId338" name="Group Box 336">
              <controlPr defaultSize="0" autoFill="0" autoPict="0">
                <anchor moveWithCells="1">
                  <from>
                    <xdr:col>7</xdr:col>
                    <xdr:colOff>19050</xdr:colOff>
                    <xdr:row>366</xdr:row>
                    <xdr:rowOff>9525</xdr:rowOff>
                  </from>
                  <to>
                    <xdr:col>9</xdr:col>
                    <xdr:colOff>1123950</xdr:colOff>
                    <xdr:row>366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9" r:id="rId339" name="Option Button 337">
              <controlPr defaultSize="0" autoFill="0" autoLine="0" autoPict="0">
                <anchor moveWithCells="1">
                  <from>
                    <xdr:col>7</xdr:col>
                    <xdr:colOff>342900</xdr:colOff>
                    <xdr:row>367</xdr:row>
                    <xdr:rowOff>66675</xdr:rowOff>
                  </from>
                  <to>
                    <xdr:col>7</xdr:col>
                    <xdr:colOff>866775</xdr:colOff>
                    <xdr:row>367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0" r:id="rId340" name="Option Button 338">
              <controlPr defaultSize="0" autoFill="0" autoLine="0" autoPict="0">
                <anchor moveWithCells="1">
                  <from>
                    <xdr:col>8</xdr:col>
                    <xdr:colOff>361950</xdr:colOff>
                    <xdr:row>367</xdr:row>
                    <xdr:rowOff>57150</xdr:rowOff>
                  </from>
                  <to>
                    <xdr:col>8</xdr:col>
                    <xdr:colOff>885825</xdr:colOff>
                    <xdr:row>367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1" r:id="rId341" name="Option Button 339">
              <controlPr defaultSize="0" autoFill="0" autoLine="0" autoPict="0">
                <anchor moveWithCells="1">
                  <from>
                    <xdr:col>9</xdr:col>
                    <xdr:colOff>333375</xdr:colOff>
                    <xdr:row>367</xdr:row>
                    <xdr:rowOff>57150</xdr:rowOff>
                  </from>
                  <to>
                    <xdr:col>9</xdr:col>
                    <xdr:colOff>866775</xdr:colOff>
                    <xdr:row>367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2" r:id="rId342" name="Group Box 340">
              <controlPr defaultSize="0" autoFill="0" autoPict="0">
                <anchor moveWithCells="1">
                  <from>
                    <xdr:col>7</xdr:col>
                    <xdr:colOff>19050</xdr:colOff>
                    <xdr:row>367</xdr:row>
                    <xdr:rowOff>9525</xdr:rowOff>
                  </from>
                  <to>
                    <xdr:col>9</xdr:col>
                    <xdr:colOff>1123950</xdr:colOff>
                    <xdr:row>367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3" r:id="rId343" name="Option Button 341">
              <controlPr defaultSize="0" autoFill="0" autoLine="0" autoPict="0">
                <anchor moveWithCells="1">
                  <from>
                    <xdr:col>7</xdr:col>
                    <xdr:colOff>342900</xdr:colOff>
                    <xdr:row>368</xdr:row>
                    <xdr:rowOff>66675</xdr:rowOff>
                  </from>
                  <to>
                    <xdr:col>7</xdr:col>
                    <xdr:colOff>866775</xdr:colOff>
                    <xdr:row>368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4" r:id="rId344" name="Option Button 342">
              <controlPr defaultSize="0" autoFill="0" autoLine="0" autoPict="0">
                <anchor moveWithCells="1">
                  <from>
                    <xdr:col>8</xdr:col>
                    <xdr:colOff>361950</xdr:colOff>
                    <xdr:row>368</xdr:row>
                    <xdr:rowOff>57150</xdr:rowOff>
                  </from>
                  <to>
                    <xdr:col>8</xdr:col>
                    <xdr:colOff>885825</xdr:colOff>
                    <xdr:row>368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5" r:id="rId345" name="Option Button 343">
              <controlPr defaultSize="0" autoFill="0" autoLine="0" autoPict="0">
                <anchor moveWithCells="1">
                  <from>
                    <xdr:col>9</xdr:col>
                    <xdr:colOff>333375</xdr:colOff>
                    <xdr:row>368</xdr:row>
                    <xdr:rowOff>57150</xdr:rowOff>
                  </from>
                  <to>
                    <xdr:col>9</xdr:col>
                    <xdr:colOff>866775</xdr:colOff>
                    <xdr:row>368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6" r:id="rId346" name="Group Box 344">
              <controlPr defaultSize="0" autoFill="0" autoPict="0">
                <anchor moveWithCells="1">
                  <from>
                    <xdr:col>7</xdr:col>
                    <xdr:colOff>19050</xdr:colOff>
                    <xdr:row>368</xdr:row>
                    <xdr:rowOff>9525</xdr:rowOff>
                  </from>
                  <to>
                    <xdr:col>9</xdr:col>
                    <xdr:colOff>1123950</xdr:colOff>
                    <xdr:row>368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7" r:id="rId347" name="Option Button 345">
              <controlPr defaultSize="0" autoFill="0" autoLine="0" autoPict="0">
                <anchor moveWithCells="1">
                  <from>
                    <xdr:col>7</xdr:col>
                    <xdr:colOff>342900</xdr:colOff>
                    <xdr:row>370</xdr:row>
                    <xdr:rowOff>66675</xdr:rowOff>
                  </from>
                  <to>
                    <xdr:col>7</xdr:col>
                    <xdr:colOff>866775</xdr:colOff>
                    <xdr:row>370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8" r:id="rId348" name="Option Button 346">
              <controlPr defaultSize="0" autoFill="0" autoLine="0" autoPict="0">
                <anchor moveWithCells="1">
                  <from>
                    <xdr:col>8</xdr:col>
                    <xdr:colOff>361950</xdr:colOff>
                    <xdr:row>370</xdr:row>
                    <xdr:rowOff>57150</xdr:rowOff>
                  </from>
                  <to>
                    <xdr:col>8</xdr:col>
                    <xdr:colOff>885825</xdr:colOff>
                    <xdr:row>370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9" r:id="rId349" name="Option Button 347">
              <controlPr defaultSize="0" autoFill="0" autoLine="0" autoPict="0">
                <anchor moveWithCells="1">
                  <from>
                    <xdr:col>9</xdr:col>
                    <xdr:colOff>333375</xdr:colOff>
                    <xdr:row>370</xdr:row>
                    <xdr:rowOff>57150</xdr:rowOff>
                  </from>
                  <to>
                    <xdr:col>9</xdr:col>
                    <xdr:colOff>866775</xdr:colOff>
                    <xdr:row>370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0" r:id="rId350" name="Group Box 348">
              <controlPr defaultSize="0" autoFill="0" autoPict="0">
                <anchor moveWithCells="1">
                  <from>
                    <xdr:col>7</xdr:col>
                    <xdr:colOff>19050</xdr:colOff>
                    <xdr:row>370</xdr:row>
                    <xdr:rowOff>9525</xdr:rowOff>
                  </from>
                  <to>
                    <xdr:col>9</xdr:col>
                    <xdr:colOff>1123950</xdr:colOff>
                    <xdr:row>370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1" r:id="rId351" name="Option Button 349">
              <controlPr defaultSize="0" autoFill="0" autoLine="0" autoPict="0">
                <anchor moveWithCells="1">
                  <from>
                    <xdr:col>7</xdr:col>
                    <xdr:colOff>342900</xdr:colOff>
                    <xdr:row>372</xdr:row>
                    <xdr:rowOff>66675</xdr:rowOff>
                  </from>
                  <to>
                    <xdr:col>7</xdr:col>
                    <xdr:colOff>866775</xdr:colOff>
                    <xdr:row>372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2" r:id="rId352" name="Option Button 350">
              <controlPr defaultSize="0" autoFill="0" autoLine="0" autoPict="0">
                <anchor moveWithCells="1">
                  <from>
                    <xdr:col>8</xdr:col>
                    <xdr:colOff>361950</xdr:colOff>
                    <xdr:row>372</xdr:row>
                    <xdr:rowOff>57150</xdr:rowOff>
                  </from>
                  <to>
                    <xdr:col>8</xdr:col>
                    <xdr:colOff>885825</xdr:colOff>
                    <xdr:row>372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3" r:id="rId353" name="Option Button 351">
              <controlPr defaultSize="0" autoFill="0" autoLine="0" autoPict="0">
                <anchor moveWithCells="1">
                  <from>
                    <xdr:col>9</xdr:col>
                    <xdr:colOff>333375</xdr:colOff>
                    <xdr:row>372</xdr:row>
                    <xdr:rowOff>57150</xdr:rowOff>
                  </from>
                  <to>
                    <xdr:col>9</xdr:col>
                    <xdr:colOff>866775</xdr:colOff>
                    <xdr:row>372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4" r:id="rId354" name="Group Box 352">
              <controlPr defaultSize="0" autoFill="0" autoPict="0">
                <anchor moveWithCells="1">
                  <from>
                    <xdr:col>7</xdr:col>
                    <xdr:colOff>19050</xdr:colOff>
                    <xdr:row>372</xdr:row>
                    <xdr:rowOff>9525</xdr:rowOff>
                  </from>
                  <to>
                    <xdr:col>9</xdr:col>
                    <xdr:colOff>1123950</xdr:colOff>
                    <xdr:row>372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5" r:id="rId355" name="Option Button 353">
              <controlPr defaultSize="0" autoFill="0" autoLine="0" autoPict="0">
                <anchor moveWithCells="1">
                  <from>
                    <xdr:col>7</xdr:col>
                    <xdr:colOff>342900</xdr:colOff>
                    <xdr:row>369</xdr:row>
                    <xdr:rowOff>66675</xdr:rowOff>
                  </from>
                  <to>
                    <xdr:col>7</xdr:col>
                    <xdr:colOff>866775</xdr:colOff>
                    <xdr:row>369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6" r:id="rId356" name="Option Button 354">
              <controlPr defaultSize="0" autoFill="0" autoLine="0" autoPict="0">
                <anchor moveWithCells="1">
                  <from>
                    <xdr:col>8</xdr:col>
                    <xdr:colOff>361950</xdr:colOff>
                    <xdr:row>369</xdr:row>
                    <xdr:rowOff>57150</xdr:rowOff>
                  </from>
                  <to>
                    <xdr:col>8</xdr:col>
                    <xdr:colOff>885825</xdr:colOff>
                    <xdr:row>369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7" r:id="rId357" name="Option Button 355">
              <controlPr defaultSize="0" autoFill="0" autoLine="0" autoPict="0">
                <anchor moveWithCells="1">
                  <from>
                    <xdr:col>9</xdr:col>
                    <xdr:colOff>333375</xdr:colOff>
                    <xdr:row>369</xdr:row>
                    <xdr:rowOff>57150</xdr:rowOff>
                  </from>
                  <to>
                    <xdr:col>9</xdr:col>
                    <xdr:colOff>866775</xdr:colOff>
                    <xdr:row>369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8" r:id="rId358" name="Group Box 356">
              <controlPr defaultSize="0" autoFill="0" autoPict="0">
                <anchor moveWithCells="1">
                  <from>
                    <xdr:col>7</xdr:col>
                    <xdr:colOff>19050</xdr:colOff>
                    <xdr:row>369</xdr:row>
                    <xdr:rowOff>9525</xdr:rowOff>
                  </from>
                  <to>
                    <xdr:col>9</xdr:col>
                    <xdr:colOff>1123950</xdr:colOff>
                    <xdr:row>369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9" r:id="rId359" name="Option Button 357">
              <controlPr defaultSize="0" autoFill="0" autoLine="0" autoPict="0">
                <anchor moveWithCells="1">
                  <from>
                    <xdr:col>7</xdr:col>
                    <xdr:colOff>342900</xdr:colOff>
                    <xdr:row>371</xdr:row>
                    <xdr:rowOff>57150</xdr:rowOff>
                  </from>
                  <to>
                    <xdr:col>7</xdr:col>
                    <xdr:colOff>866775</xdr:colOff>
                    <xdr:row>371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30" r:id="rId360" name="Option Button 358">
              <controlPr defaultSize="0" autoFill="0" autoLine="0" autoPict="0">
                <anchor moveWithCells="1">
                  <from>
                    <xdr:col>8</xdr:col>
                    <xdr:colOff>361950</xdr:colOff>
                    <xdr:row>371</xdr:row>
                    <xdr:rowOff>47625</xdr:rowOff>
                  </from>
                  <to>
                    <xdr:col>8</xdr:col>
                    <xdr:colOff>885825</xdr:colOff>
                    <xdr:row>371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31" r:id="rId361" name="Option Button 359">
              <controlPr defaultSize="0" autoFill="0" autoLine="0" autoPict="0">
                <anchor moveWithCells="1">
                  <from>
                    <xdr:col>9</xdr:col>
                    <xdr:colOff>333375</xdr:colOff>
                    <xdr:row>371</xdr:row>
                    <xdr:rowOff>47625</xdr:rowOff>
                  </from>
                  <to>
                    <xdr:col>9</xdr:col>
                    <xdr:colOff>866775</xdr:colOff>
                    <xdr:row>371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32" r:id="rId362" name="Group Box 360">
              <controlPr defaultSize="0" autoFill="0" autoPict="0">
                <anchor moveWithCells="1">
                  <from>
                    <xdr:col>7</xdr:col>
                    <xdr:colOff>19050</xdr:colOff>
                    <xdr:row>371</xdr:row>
                    <xdr:rowOff>0</xdr:rowOff>
                  </from>
                  <to>
                    <xdr:col>9</xdr:col>
                    <xdr:colOff>1123950</xdr:colOff>
                    <xdr:row>371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33" r:id="rId363" name="Option Button 361">
              <controlPr defaultSize="0" autoFill="0" autoLine="0" autoPict="0">
                <anchor moveWithCells="1">
                  <from>
                    <xdr:col>7</xdr:col>
                    <xdr:colOff>342900</xdr:colOff>
                    <xdr:row>375</xdr:row>
                    <xdr:rowOff>57150</xdr:rowOff>
                  </from>
                  <to>
                    <xdr:col>7</xdr:col>
                    <xdr:colOff>866775</xdr:colOff>
                    <xdr:row>375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34" r:id="rId364" name="Option Button 362">
              <controlPr defaultSize="0" autoFill="0" autoLine="0" autoPict="0">
                <anchor moveWithCells="1">
                  <from>
                    <xdr:col>8</xdr:col>
                    <xdr:colOff>361950</xdr:colOff>
                    <xdr:row>375</xdr:row>
                    <xdr:rowOff>47625</xdr:rowOff>
                  </from>
                  <to>
                    <xdr:col>8</xdr:col>
                    <xdr:colOff>885825</xdr:colOff>
                    <xdr:row>375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35" r:id="rId365" name="Option Button 363">
              <controlPr defaultSize="0" autoFill="0" autoLine="0" autoPict="0">
                <anchor moveWithCells="1">
                  <from>
                    <xdr:col>9</xdr:col>
                    <xdr:colOff>333375</xdr:colOff>
                    <xdr:row>375</xdr:row>
                    <xdr:rowOff>47625</xdr:rowOff>
                  </from>
                  <to>
                    <xdr:col>9</xdr:col>
                    <xdr:colOff>866775</xdr:colOff>
                    <xdr:row>375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36" r:id="rId366" name="Group Box 364">
              <controlPr defaultSize="0" autoFill="0" autoPict="0">
                <anchor moveWithCells="1">
                  <from>
                    <xdr:col>7</xdr:col>
                    <xdr:colOff>19050</xdr:colOff>
                    <xdr:row>375</xdr:row>
                    <xdr:rowOff>0</xdr:rowOff>
                  </from>
                  <to>
                    <xdr:col>9</xdr:col>
                    <xdr:colOff>1123950</xdr:colOff>
                    <xdr:row>375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37" r:id="rId367" name="Option Button 365">
              <controlPr defaultSize="0" autoFill="0" autoLine="0" autoPict="0">
                <anchor moveWithCells="1">
                  <from>
                    <xdr:col>7</xdr:col>
                    <xdr:colOff>342900</xdr:colOff>
                    <xdr:row>376</xdr:row>
                    <xdr:rowOff>66675</xdr:rowOff>
                  </from>
                  <to>
                    <xdr:col>7</xdr:col>
                    <xdr:colOff>866775</xdr:colOff>
                    <xdr:row>376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38" r:id="rId368" name="Option Button 366">
              <controlPr defaultSize="0" autoFill="0" autoLine="0" autoPict="0">
                <anchor moveWithCells="1">
                  <from>
                    <xdr:col>8</xdr:col>
                    <xdr:colOff>361950</xdr:colOff>
                    <xdr:row>376</xdr:row>
                    <xdr:rowOff>57150</xdr:rowOff>
                  </from>
                  <to>
                    <xdr:col>8</xdr:col>
                    <xdr:colOff>885825</xdr:colOff>
                    <xdr:row>376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39" r:id="rId369" name="Option Button 367">
              <controlPr defaultSize="0" autoFill="0" autoLine="0" autoPict="0">
                <anchor moveWithCells="1">
                  <from>
                    <xdr:col>9</xdr:col>
                    <xdr:colOff>333375</xdr:colOff>
                    <xdr:row>376</xdr:row>
                    <xdr:rowOff>57150</xdr:rowOff>
                  </from>
                  <to>
                    <xdr:col>9</xdr:col>
                    <xdr:colOff>866775</xdr:colOff>
                    <xdr:row>376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0" r:id="rId370" name="Group Box 368">
              <controlPr defaultSize="0" autoFill="0" autoPict="0">
                <anchor moveWithCells="1">
                  <from>
                    <xdr:col>7</xdr:col>
                    <xdr:colOff>19050</xdr:colOff>
                    <xdr:row>376</xdr:row>
                    <xdr:rowOff>9525</xdr:rowOff>
                  </from>
                  <to>
                    <xdr:col>9</xdr:col>
                    <xdr:colOff>1123950</xdr:colOff>
                    <xdr:row>376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1" r:id="rId371" name="Option Button 369">
              <controlPr defaultSize="0" autoFill="0" autoLine="0" autoPict="0">
                <anchor moveWithCells="1">
                  <from>
                    <xdr:col>7</xdr:col>
                    <xdr:colOff>342900</xdr:colOff>
                    <xdr:row>377</xdr:row>
                    <xdr:rowOff>66675</xdr:rowOff>
                  </from>
                  <to>
                    <xdr:col>7</xdr:col>
                    <xdr:colOff>866775</xdr:colOff>
                    <xdr:row>377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2" r:id="rId372" name="Option Button 370">
              <controlPr defaultSize="0" autoFill="0" autoLine="0" autoPict="0">
                <anchor moveWithCells="1">
                  <from>
                    <xdr:col>8</xdr:col>
                    <xdr:colOff>361950</xdr:colOff>
                    <xdr:row>377</xdr:row>
                    <xdr:rowOff>57150</xdr:rowOff>
                  </from>
                  <to>
                    <xdr:col>8</xdr:col>
                    <xdr:colOff>885825</xdr:colOff>
                    <xdr:row>377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3" r:id="rId373" name="Option Button 371">
              <controlPr defaultSize="0" autoFill="0" autoLine="0" autoPict="0">
                <anchor moveWithCells="1">
                  <from>
                    <xdr:col>9</xdr:col>
                    <xdr:colOff>333375</xdr:colOff>
                    <xdr:row>377</xdr:row>
                    <xdr:rowOff>57150</xdr:rowOff>
                  </from>
                  <to>
                    <xdr:col>9</xdr:col>
                    <xdr:colOff>866775</xdr:colOff>
                    <xdr:row>377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4" r:id="rId374" name="Group Box 372">
              <controlPr defaultSize="0" autoFill="0" autoPict="0">
                <anchor moveWithCells="1">
                  <from>
                    <xdr:col>7</xdr:col>
                    <xdr:colOff>19050</xdr:colOff>
                    <xdr:row>377</xdr:row>
                    <xdr:rowOff>9525</xdr:rowOff>
                  </from>
                  <to>
                    <xdr:col>9</xdr:col>
                    <xdr:colOff>1123950</xdr:colOff>
                    <xdr:row>377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5" r:id="rId375" name="Option Button 373">
              <controlPr defaultSize="0" autoFill="0" autoLine="0" autoPict="0">
                <anchor moveWithCells="1">
                  <from>
                    <xdr:col>7</xdr:col>
                    <xdr:colOff>342900</xdr:colOff>
                    <xdr:row>378</xdr:row>
                    <xdr:rowOff>66675</xdr:rowOff>
                  </from>
                  <to>
                    <xdr:col>7</xdr:col>
                    <xdr:colOff>866775</xdr:colOff>
                    <xdr:row>378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6" r:id="rId376" name="Option Button 374">
              <controlPr defaultSize="0" autoFill="0" autoLine="0" autoPict="0">
                <anchor moveWithCells="1">
                  <from>
                    <xdr:col>8</xdr:col>
                    <xdr:colOff>361950</xdr:colOff>
                    <xdr:row>378</xdr:row>
                    <xdr:rowOff>57150</xdr:rowOff>
                  </from>
                  <to>
                    <xdr:col>8</xdr:col>
                    <xdr:colOff>885825</xdr:colOff>
                    <xdr:row>378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7" r:id="rId377" name="Option Button 375">
              <controlPr defaultSize="0" autoFill="0" autoLine="0" autoPict="0">
                <anchor moveWithCells="1">
                  <from>
                    <xdr:col>9</xdr:col>
                    <xdr:colOff>333375</xdr:colOff>
                    <xdr:row>378</xdr:row>
                    <xdr:rowOff>57150</xdr:rowOff>
                  </from>
                  <to>
                    <xdr:col>9</xdr:col>
                    <xdr:colOff>866775</xdr:colOff>
                    <xdr:row>378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8" r:id="rId378" name="Group Box 376">
              <controlPr defaultSize="0" autoFill="0" autoPict="0">
                <anchor moveWithCells="1">
                  <from>
                    <xdr:col>7</xdr:col>
                    <xdr:colOff>19050</xdr:colOff>
                    <xdr:row>378</xdr:row>
                    <xdr:rowOff>9525</xdr:rowOff>
                  </from>
                  <to>
                    <xdr:col>9</xdr:col>
                    <xdr:colOff>1123950</xdr:colOff>
                    <xdr:row>378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9" r:id="rId379" name="Option Button 377">
              <controlPr defaultSize="0" autoFill="0" autoLine="0" autoPict="0">
                <anchor moveWithCells="1">
                  <from>
                    <xdr:col>7</xdr:col>
                    <xdr:colOff>342900</xdr:colOff>
                    <xdr:row>379</xdr:row>
                    <xdr:rowOff>66675</xdr:rowOff>
                  </from>
                  <to>
                    <xdr:col>7</xdr:col>
                    <xdr:colOff>866775</xdr:colOff>
                    <xdr:row>379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50" r:id="rId380" name="Option Button 378">
              <controlPr defaultSize="0" autoFill="0" autoLine="0" autoPict="0">
                <anchor moveWithCells="1">
                  <from>
                    <xdr:col>8</xdr:col>
                    <xdr:colOff>361950</xdr:colOff>
                    <xdr:row>379</xdr:row>
                    <xdr:rowOff>57150</xdr:rowOff>
                  </from>
                  <to>
                    <xdr:col>8</xdr:col>
                    <xdr:colOff>885825</xdr:colOff>
                    <xdr:row>379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51" r:id="rId381" name="Option Button 379">
              <controlPr defaultSize="0" autoFill="0" autoLine="0" autoPict="0">
                <anchor moveWithCells="1">
                  <from>
                    <xdr:col>9</xdr:col>
                    <xdr:colOff>333375</xdr:colOff>
                    <xdr:row>379</xdr:row>
                    <xdr:rowOff>57150</xdr:rowOff>
                  </from>
                  <to>
                    <xdr:col>9</xdr:col>
                    <xdr:colOff>866775</xdr:colOff>
                    <xdr:row>379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52" r:id="rId382" name="Group Box 380">
              <controlPr defaultSize="0" autoFill="0" autoPict="0">
                <anchor moveWithCells="1">
                  <from>
                    <xdr:col>7</xdr:col>
                    <xdr:colOff>19050</xdr:colOff>
                    <xdr:row>379</xdr:row>
                    <xdr:rowOff>9525</xdr:rowOff>
                  </from>
                  <to>
                    <xdr:col>9</xdr:col>
                    <xdr:colOff>1123950</xdr:colOff>
                    <xdr:row>379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53" r:id="rId383" name="Option Button 381">
              <controlPr defaultSize="0" autoFill="0" autoLine="0" autoPict="0">
                <anchor moveWithCells="1">
                  <from>
                    <xdr:col>7</xdr:col>
                    <xdr:colOff>342900</xdr:colOff>
                    <xdr:row>380</xdr:row>
                    <xdr:rowOff>66675</xdr:rowOff>
                  </from>
                  <to>
                    <xdr:col>7</xdr:col>
                    <xdr:colOff>866775</xdr:colOff>
                    <xdr:row>380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54" r:id="rId384" name="Option Button 382">
              <controlPr defaultSize="0" autoFill="0" autoLine="0" autoPict="0">
                <anchor moveWithCells="1">
                  <from>
                    <xdr:col>8</xdr:col>
                    <xdr:colOff>361950</xdr:colOff>
                    <xdr:row>380</xdr:row>
                    <xdr:rowOff>57150</xdr:rowOff>
                  </from>
                  <to>
                    <xdr:col>8</xdr:col>
                    <xdr:colOff>885825</xdr:colOff>
                    <xdr:row>380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55" r:id="rId385" name="Option Button 383">
              <controlPr defaultSize="0" autoFill="0" autoLine="0" autoPict="0">
                <anchor moveWithCells="1">
                  <from>
                    <xdr:col>9</xdr:col>
                    <xdr:colOff>333375</xdr:colOff>
                    <xdr:row>380</xdr:row>
                    <xdr:rowOff>57150</xdr:rowOff>
                  </from>
                  <to>
                    <xdr:col>9</xdr:col>
                    <xdr:colOff>866775</xdr:colOff>
                    <xdr:row>380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56" r:id="rId386" name="Group Box 384">
              <controlPr defaultSize="0" autoFill="0" autoPict="0">
                <anchor moveWithCells="1">
                  <from>
                    <xdr:col>7</xdr:col>
                    <xdr:colOff>19050</xdr:colOff>
                    <xdr:row>380</xdr:row>
                    <xdr:rowOff>9525</xdr:rowOff>
                  </from>
                  <to>
                    <xdr:col>9</xdr:col>
                    <xdr:colOff>1123950</xdr:colOff>
                    <xdr:row>380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57" r:id="rId387" name="Option Button 385">
              <controlPr defaultSize="0" autoFill="0" autoLine="0" autoPict="0">
                <anchor moveWithCells="1">
                  <from>
                    <xdr:col>7</xdr:col>
                    <xdr:colOff>342900</xdr:colOff>
                    <xdr:row>382</xdr:row>
                    <xdr:rowOff>66675</xdr:rowOff>
                  </from>
                  <to>
                    <xdr:col>7</xdr:col>
                    <xdr:colOff>866775</xdr:colOff>
                    <xdr:row>382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58" r:id="rId388" name="Option Button 386">
              <controlPr defaultSize="0" autoFill="0" autoLine="0" autoPict="0">
                <anchor moveWithCells="1">
                  <from>
                    <xdr:col>8</xdr:col>
                    <xdr:colOff>361950</xdr:colOff>
                    <xdr:row>382</xdr:row>
                    <xdr:rowOff>57150</xdr:rowOff>
                  </from>
                  <to>
                    <xdr:col>8</xdr:col>
                    <xdr:colOff>885825</xdr:colOff>
                    <xdr:row>382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59" r:id="rId389" name="Option Button 387">
              <controlPr defaultSize="0" autoFill="0" autoLine="0" autoPict="0">
                <anchor moveWithCells="1">
                  <from>
                    <xdr:col>9</xdr:col>
                    <xdr:colOff>333375</xdr:colOff>
                    <xdr:row>382</xdr:row>
                    <xdr:rowOff>57150</xdr:rowOff>
                  </from>
                  <to>
                    <xdr:col>9</xdr:col>
                    <xdr:colOff>866775</xdr:colOff>
                    <xdr:row>382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0" r:id="rId390" name="Group Box 388">
              <controlPr defaultSize="0" autoFill="0" autoPict="0">
                <anchor moveWithCells="1">
                  <from>
                    <xdr:col>7</xdr:col>
                    <xdr:colOff>19050</xdr:colOff>
                    <xdr:row>382</xdr:row>
                    <xdr:rowOff>9525</xdr:rowOff>
                  </from>
                  <to>
                    <xdr:col>9</xdr:col>
                    <xdr:colOff>1123950</xdr:colOff>
                    <xdr:row>382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1" r:id="rId391" name="Option Button 389">
              <controlPr defaultSize="0" autoFill="0" autoLine="0" autoPict="0">
                <anchor moveWithCells="1">
                  <from>
                    <xdr:col>7</xdr:col>
                    <xdr:colOff>342900</xdr:colOff>
                    <xdr:row>384</xdr:row>
                    <xdr:rowOff>66675</xdr:rowOff>
                  </from>
                  <to>
                    <xdr:col>7</xdr:col>
                    <xdr:colOff>866775</xdr:colOff>
                    <xdr:row>384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2" r:id="rId392" name="Option Button 390">
              <controlPr defaultSize="0" autoFill="0" autoLine="0" autoPict="0">
                <anchor moveWithCells="1">
                  <from>
                    <xdr:col>8</xdr:col>
                    <xdr:colOff>361950</xdr:colOff>
                    <xdr:row>384</xdr:row>
                    <xdr:rowOff>57150</xdr:rowOff>
                  </from>
                  <to>
                    <xdr:col>8</xdr:col>
                    <xdr:colOff>885825</xdr:colOff>
                    <xdr:row>384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3" r:id="rId393" name="Option Button 391">
              <controlPr defaultSize="0" autoFill="0" autoLine="0" autoPict="0">
                <anchor moveWithCells="1">
                  <from>
                    <xdr:col>9</xdr:col>
                    <xdr:colOff>333375</xdr:colOff>
                    <xdr:row>384</xdr:row>
                    <xdr:rowOff>57150</xdr:rowOff>
                  </from>
                  <to>
                    <xdr:col>9</xdr:col>
                    <xdr:colOff>866775</xdr:colOff>
                    <xdr:row>384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4" r:id="rId394" name="Group Box 392">
              <controlPr defaultSize="0" autoFill="0" autoPict="0">
                <anchor moveWithCells="1">
                  <from>
                    <xdr:col>7</xdr:col>
                    <xdr:colOff>19050</xdr:colOff>
                    <xdr:row>384</xdr:row>
                    <xdr:rowOff>9525</xdr:rowOff>
                  </from>
                  <to>
                    <xdr:col>9</xdr:col>
                    <xdr:colOff>1123950</xdr:colOff>
                    <xdr:row>384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5" r:id="rId395" name="Option Button 393">
              <controlPr defaultSize="0" autoFill="0" autoLine="0" autoPict="0">
                <anchor moveWithCells="1">
                  <from>
                    <xdr:col>7</xdr:col>
                    <xdr:colOff>342900</xdr:colOff>
                    <xdr:row>381</xdr:row>
                    <xdr:rowOff>66675</xdr:rowOff>
                  </from>
                  <to>
                    <xdr:col>7</xdr:col>
                    <xdr:colOff>866775</xdr:colOff>
                    <xdr:row>381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6" r:id="rId396" name="Option Button 394">
              <controlPr defaultSize="0" autoFill="0" autoLine="0" autoPict="0">
                <anchor moveWithCells="1">
                  <from>
                    <xdr:col>8</xdr:col>
                    <xdr:colOff>361950</xdr:colOff>
                    <xdr:row>381</xdr:row>
                    <xdr:rowOff>57150</xdr:rowOff>
                  </from>
                  <to>
                    <xdr:col>8</xdr:col>
                    <xdr:colOff>885825</xdr:colOff>
                    <xdr:row>381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7" r:id="rId397" name="Option Button 395">
              <controlPr defaultSize="0" autoFill="0" autoLine="0" autoPict="0">
                <anchor moveWithCells="1">
                  <from>
                    <xdr:col>9</xdr:col>
                    <xdr:colOff>333375</xdr:colOff>
                    <xdr:row>381</xdr:row>
                    <xdr:rowOff>57150</xdr:rowOff>
                  </from>
                  <to>
                    <xdr:col>9</xdr:col>
                    <xdr:colOff>866775</xdr:colOff>
                    <xdr:row>381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8" r:id="rId398" name="Group Box 396">
              <controlPr defaultSize="0" autoFill="0" autoPict="0">
                <anchor moveWithCells="1">
                  <from>
                    <xdr:col>7</xdr:col>
                    <xdr:colOff>19050</xdr:colOff>
                    <xdr:row>381</xdr:row>
                    <xdr:rowOff>9525</xdr:rowOff>
                  </from>
                  <to>
                    <xdr:col>9</xdr:col>
                    <xdr:colOff>1123950</xdr:colOff>
                    <xdr:row>381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9" r:id="rId399" name="Option Button 397">
              <controlPr defaultSize="0" autoFill="0" autoLine="0" autoPict="0">
                <anchor moveWithCells="1">
                  <from>
                    <xdr:col>7</xdr:col>
                    <xdr:colOff>342900</xdr:colOff>
                    <xdr:row>383</xdr:row>
                    <xdr:rowOff>57150</xdr:rowOff>
                  </from>
                  <to>
                    <xdr:col>7</xdr:col>
                    <xdr:colOff>866775</xdr:colOff>
                    <xdr:row>383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70" r:id="rId400" name="Option Button 398">
              <controlPr defaultSize="0" autoFill="0" autoLine="0" autoPict="0">
                <anchor moveWithCells="1">
                  <from>
                    <xdr:col>8</xdr:col>
                    <xdr:colOff>361950</xdr:colOff>
                    <xdr:row>383</xdr:row>
                    <xdr:rowOff>47625</xdr:rowOff>
                  </from>
                  <to>
                    <xdr:col>8</xdr:col>
                    <xdr:colOff>885825</xdr:colOff>
                    <xdr:row>383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71" r:id="rId401" name="Option Button 399">
              <controlPr defaultSize="0" autoFill="0" autoLine="0" autoPict="0">
                <anchor moveWithCells="1">
                  <from>
                    <xdr:col>9</xdr:col>
                    <xdr:colOff>333375</xdr:colOff>
                    <xdr:row>383</xdr:row>
                    <xdr:rowOff>47625</xdr:rowOff>
                  </from>
                  <to>
                    <xdr:col>9</xdr:col>
                    <xdr:colOff>866775</xdr:colOff>
                    <xdr:row>383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72" r:id="rId402" name="Group Box 400">
              <controlPr defaultSize="0" autoFill="0" autoPict="0">
                <anchor moveWithCells="1">
                  <from>
                    <xdr:col>7</xdr:col>
                    <xdr:colOff>19050</xdr:colOff>
                    <xdr:row>383</xdr:row>
                    <xdr:rowOff>0</xdr:rowOff>
                  </from>
                  <to>
                    <xdr:col>9</xdr:col>
                    <xdr:colOff>1123950</xdr:colOff>
                    <xdr:row>383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74" r:id="rId403" name="Option Button 402">
              <controlPr defaultSize="0" autoFill="0" autoLine="0" autoPict="0">
                <anchor moveWithCells="1">
                  <from>
                    <xdr:col>7</xdr:col>
                    <xdr:colOff>342900</xdr:colOff>
                    <xdr:row>387</xdr:row>
                    <xdr:rowOff>57150</xdr:rowOff>
                  </from>
                  <to>
                    <xdr:col>7</xdr:col>
                    <xdr:colOff>866775</xdr:colOff>
                    <xdr:row>387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75" r:id="rId404" name="Option Button 403">
              <controlPr defaultSize="0" autoFill="0" autoLine="0" autoPict="0">
                <anchor moveWithCells="1">
                  <from>
                    <xdr:col>8</xdr:col>
                    <xdr:colOff>361950</xdr:colOff>
                    <xdr:row>387</xdr:row>
                    <xdr:rowOff>47625</xdr:rowOff>
                  </from>
                  <to>
                    <xdr:col>8</xdr:col>
                    <xdr:colOff>885825</xdr:colOff>
                    <xdr:row>387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76" r:id="rId405" name="Option Button 404">
              <controlPr defaultSize="0" autoFill="0" autoLine="0" autoPict="0">
                <anchor moveWithCells="1">
                  <from>
                    <xdr:col>9</xdr:col>
                    <xdr:colOff>333375</xdr:colOff>
                    <xdr:row>387</xdr:row>
                    <xdr:rowOff>47625</xdr:rowOff>
                  </from>
                  <to>
                    <xdr:col>9</xdr:col>
                    <xdr:colOff>866775</xdr:colOff>
                    <xdr:row>387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77" r:id="rId406" name="Group Box 405">
              <controlPr defaultSize="0" autoFill="0" autoPict="0">
                <anchor moveWithCells="1">
                  <from>
                    <xdr:col>7</xdr:col>
                    <xdr:colOff>19050</xdr:colOff>
                    <xdr:row>387</xdr:row>
                    <xdr:rowOff>0</xdr:rowOff>
                  </from>
                  <to>
                    <xdr:col>9</xdr:col>
                    <xdr:colOff>1123950</xdr:colOff>
                    <xdr:row>387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78" r:id="rId407" name="Option Button 406">
              <controlPr defaultSize="0" autoFill="0" autoLine="0" autoPict="0">
                <anchor moveWithCells="1">
                  <from>
                    <xdr:col>7</xdr:col>
                    <xdr:colOff>342900</xdr:colOff>
                    <xdr:row>388</xdr:row>
                    <xdr:rowOff>66675</xdr:rowOff>
                  </from>
                  <to>
                    <xdr:col>7</xdr:col>
                    <xdr:colOff>866775</xdr:colOff>
                    <xdr:row>388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79" r:id="rId408" name="Option Button 407">
              <controlPr defaultSize="0" autoFill="0" autoLine="0" autoPict="0">
                <anchor moveWithCells="1">
                  <from>
                    <xdr:col>8</xdr:col>
                    <xdr:colOff>361950</xdr:colOff>
                    <xdr:row>388</xdr:row>
                    <xdr:rowOff>57150</xdr:rowOff>
                  </from>
                  <to>
                    <xdr:col>8</xdr:col>
                    <xdr:colOff>885825</xdr:colOff>
                    <xdr:row>388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0" r:id="rId409" name="Option Button 408">
              <controlPr defaultSize="0" autoFill="0" autoLine="0" autoPict="0">
                <anchor moveWithCells="1">
                  <from>
                    <xdr:col>9</xdr:col>
                    <xdr:colOff>333375</xdr:colOff>
                    <xdr:row>388</xdr:row>
                    <xdr:rowOff>57150</xdr:rowOff>
                  </from>
                  <to>
                    <xdr:col>9</xdr:col>
                    <xdr:colOff>866775</xdr:colOff>
                    <xdr:row>388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" r:id="rId410" name="Group Box 409">
              <controlPr defaultSize="0" autoFill="0" autoPict="0">
                <anchor moveWithCells="1">
                  <from>
                    <xdr:col>7</xdr:col>
                    <xdr:colOff>19050</xdr:colOff>
                    <xdr:row>388</xdr:row>
                    <xdr:rowOff>9525</xdr:rowOff>
                  </from>
                  <to>
                    <xdr:col>9</xdr:col>
                    <xdr:colOff>1123950</xdr:colOff>
                    <xdr:row>388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" r:id="rId411" name="Option Button 410">
              <controlPr defaultSize="0" autoFill="0" autoLine="0" autoPict="0">
                <anchor moveWithCells="1">
                  <from>
                    <xdr:col>7</xdr:col>
                    <xdr:colOff>342900</xdr:colOff>
                    <xdr:row>389</xdr:row>
                    <xdr:rowOff>66675</xdr:rowOff>
                  </from>
                  <to>
                    <xdr:col>7</xdr:col>
                    <xdr:colOff>866775</xdr:colOff>
                    <xdr:row>389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3" r:id="rId412" name="Option Button 411">
              <controlPr defaultSize="0" autoFill="0" autoLine="0" autoPict="0">
                <anchor moveWithCells="1">
                  <from>
                    <xdr:col>8</xdr:col>
                    <xdr:colOff>361950</xdr:colOff>
                    <xdr:row>389</xdr:row>
                    <xdr:rowOff>57150</xdr:rowOff>
                  </from>
                  <to>
                    <xdr:col>8</xdr:col>
                    <xdr:colOff>885825</xdr:colOff>
                    <xdr:row>389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4" r:id="rId413" name="Option Button 412">
              <controlPr defaultSize="0" autoFill="0" autoLine="0" autoPict="0">
                <anchor moveWithCells="1">
                  <from>
                    <xdr:col>9</xdr:col>
                    <xdr:colOff>333375</xdr:colOff>
                    <xdr:row>389</xdr:row>
                    <xdr:rowOff>57150</xdr:rowOff>
                  </from>
                  <to>
                    <xdr:col>9</xdr:col>
                    <xdr:colOff>866775</xdr:colOff>
                    <xdr:row>389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5" r:id="rId414" name="Group Box 413">
              <controlPr defaultSize="0" autoFill="0" autoPict="0">
                <anchor moveWithCells="1">
                  <from>
                    <xdr:col>7</xdr:col>
                    <xdr:colOff>19050</xdr:colOff>
                    <xdr:row>389</xdr:row>
                    <xdr:rowOff>9525</xdr:rowOff>
                  </from>
                  <to>
                    <xdr:col>9</xdr:col>
                    <xdr:colOff>1123950</xdr:colOff>
                    <xdr:row>389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6" r:id="rId415" name="Option Button 414">
              <controlPr defaultSize="0" autoFill="0" autoLine="0" autoPict="0">
                <anchor moveWithCells="1">
                  <from>
                    <xdr:col>7</xdr:col>
                    <xdr:colOff>342900</xdr:colOff>
                    <xdr:row>390</xdr:row>
                    <xdr:rowOff>66675</xdr:rowOff>
                  </from>
                  <to>
                    <xdr:col>7</xdr:col>
                    <xdr:colOff>866775</xdr:colOff>
                    <xdr:row>390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7" r:id="rId416" name="Option Button 415">
              <controlPr defaultSize="0" autoFill="0" autoLine="0" autoPict="0">
                <anchor moveWithCells="1">
                  <from>
                    <xdr:col>8</xdr:col>
                    <xdr:colOff>361950</xdr:colOff>
                    <xdr:row>390</xdr:row>
                    <xdr:rowOff>57150</xdr:rowOff>
                  </from>
                  <to>
                    <xdr:col>8</xdr:col>
                    <xdr:colOff>885825</xdr:colOff>
                    <xdr:row>390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8" r:id="rId417" name="Option Button 416">
              <controlPr defaultSize="0" autoFill="0" autoLine="0" autoPict="0">
                <anchor moveWithCells="1">
                  <from>
                    <xdr:col>9</xdr:col>
                    <xdr:colOff>333375</xdr:colOff>
                    <xdr:row>390</xdr:row>
                    <xdr:rowOff>57150</xdr:rowOff>
                  </from>
                  <to>
                    <xdr:col>9</xdr:col>
                    <xdr:colOff>866775</xdr:colOff>
                    <xdr:row>390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9" r:id="rId418" name="Group Box 417">
              <controlPr defaultSize="0" autoFill="0" autoPict="0">
                <anchor moveWithCells="1">
                  <from>
                    <xdr:col>7</xdr:col>
                    <xdr:colOff>19050</xdr:colOff>
                    <xdr:row>390</xdr:row>
                    <xdr:rowOff>9525</xdr:rowOff>
                  </from>
                  <to>
                    <xdr:col>9</xdr:col>
                    <xdr:colOff>1123950</xdr:colOff>
                    <xdr:row>390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0" r:id="rId419" name="Option Button 418">
              <controlPr defaultSize="0" autoFill="0" autoLine="0" autoPict="0">
                <anchor moveWithCells="1">
                  <from>
                    <xdr:col>7</xdr:col>
                    <xdr:colOff>342900</xdr:colOff>
                    <xdr:row>391</xdr:row>
                    <xdr:rowOff>66675</xdr:rowOff>
                  </from>
                  <to>
                    <xdr:col>7</xdr:col>
                    <xdr:colOff>866775</xdr:colOff>
                    <xdr:row>391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1" r:id="rId420" name="Option Button 419">
              <controlPr defaultSize="0" autoFill="0" autoLine="0" autoPict="0">
                <anchor moveWithCells="1">
                  <from>
                    <xdr:col>8</xdr:col>
                    <xdr:colOff>361950</xdr:colOff>
                    <xdr:row>391</xdr:row>
                    <xdr:rowOff>57150</xdr:rowOff>
                  </from>
                  <to>
                    <xdr:col>8</xdr:col>
                    <xdr:colOff>885825</xdr:colOff>
                    <xdr:row>391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2" r:id="rId421" name="Option Button 420">
              <controlPr defaultSize="0" autoFill="0" autoLine="0" autoPict="0">
                <anchor moveWithCells="1">
                  <from>
                    <xdr:col>9</xdr:col>
                    <xdr:colOff>333375</xdr:colOff>
                    <xdr:row>391</xdr:row>
                    <xdr:rowOff>57150</xdr:rowOff>
                  </from>
                  <to>
                    <xdr:col>9</xdr:col>
                    <xdr:colOff>866775</xdr:colOff>
                    <xdr:row>391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3" r:id="rId422" name="Group Box 421">
              <controlPr defaultSize="0" autoFill="0" autoPict="0">
                <anchor moveWithCells="1">
                  <from>
                    <xdr:col>7</xdr:col>
                    <xdr:colOff>19050</xdr:colOff>
                    <xdr:row>391</xdr:row>
                    <xdr:rowOff>9525</xdr:rowOff>
                  </from>
                  <to>
                    <xdr:col>9</xdr:col>
                    <xdr:colOff>1123950</xdr:colOff>
                    <xdr:row>391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4" r:id="rId423" name="Option Button 422">
              <controlPr defaultSize="0" autoFill="0" autoLine="0" autoPict="0">
                <anchor moveWithCells="1">
                  <from>
                    <xdr:col>7</xdr:col>
                    <xdr:colOff>342900</xdr:colOff>
                    <xdr:row>392</xdr:row>
                    <xdr:rowOff>66675</xdr:rowOff>
                  </from>
                  <to>
                    <xdr:col>7</xdr:col>
                    <xdr:colOff>866775</xdr:colOff>
                    <xdr:row>392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5" r:id="rId424" name="Option Button 423">
              <controlPr defaultSize="0" autoFill="0" autoLine="0" autoPict="0">
                <anchor moveWithCells="1">
                  <from>
                    <xdr:col>8</xdr:col>
                    <xdr:colOff>361950</xdr:colOff>
                    <xdr:row>392</xdr:row>
                    <xdr:rowOff>57150</xdr:rowOff>
                  </from>
                  <to>
                    <xdr:col>8</xdr:col>
                    <xdr:colOff>885825</xdr:colOff>
                    <xdr:row>392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6" r:id="rId425" name="Option Button 424">
              <controlPr defaultSize="0" autoFill="0" autoLine="0" autoPict="0">
                <anchor moveWithCells="1">
                  <from>
                    <xdr:col>9</xdr:col>
                    <xdr:colOff>333375</xdr:colOff>
                    <xdr:row>392</xdr:row>
                    <xdr:rowOff>57150</xdr:rowOff>
                  </from>
                  <to>
                    <xdr:col>9</xdr:col>
                    <xdr:colOff>866775</xdr:colOff>
                    <xdr:row>392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7" r:id="rId426" name="Group Box 425">
              <controlPr defaultSize="0" autoFill="0" autoPict="0">
                <anchor moveWithCells="1">
                  <from>
                    <xdr:col>7</xdr:col>
                    <xdr:colOff>19050</xdr:colOff>
                    <xdr:row>392</xdr:row>
                    <xdr:rowOff>9525</xdr:rowOff>
                  </from>
                  <to>
                    <xdr:col>9</xdr:col>
                    <xdr:colOff>1123950</xdr:colOff>
                    <xdr:row>392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8" r:id="rId427" name="Option Button 426">
              <controlPr defaultSize="0" autoFill="0" autoLine="0" autoPict="0">
                <anchor moveWithCells="1">
                  <from>
                    <xdr:col>7</xdr:col>
                    <xdr:colOff>342900</xdr:colOff>
                    <xdr:row>394</xdr:row>
                    <xdr:rowOff>66675</xdr:rowOff>
                  </from>
                  <to>
                    <xdr:col>7</xdr:col>
                    <xdr:colOff>866775</xdr:colOff>
                    <xdr:row>394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9" r:id="rId428" name="Option Button 427">
              <controlPr defaultSize="0" autoFill="0" autoLine="0" autoPict="0">
                <anchor moveWithCells="1">
                  <from>
                    <xdr:col>8</xdr:col>
                    <xdr:colOff>361950</xdr:colOff>
                    <xdr:row>394</xdr:row>
                    <xdr:rowOff>57150</xdr:rowOff>
                  </from>
                  <to>
                    <xdr:col>8</xdr:col>
                    <xdr:colOff>885825</xdr:colOff>
                    <xdr:row>394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0" r:id="rId429" name="Option Button 428">
              <controlPr defaultSize="0" autoFill="0" autoLine="0" autoPict="0">
                <anchor moveWithCells="1">
                  <from>
                    <xdr:col>9</xdr:col>
                    <xdr:colOff>333375</xdr:colOff>
                    <xdr:row>394</xdr:row>
                    <xdr:rowOff>57150</xdr:rowOff>
                  </from>
                  <to>
                    <xdr:col>9</xdr:col>
                    <xdr:colOff>866775</xdr:colOff>
                    <xdr:row>394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1" r:id="rId430" name="Group Box 429">
              <controlPr defaultSize="0" autoFill="0" autoPict="0">
                <anchor moveWithCells="1">
                  <from>
                    <xdr:col>7</xdr:col>
                    <xdr:colOff>19050</xdr:colOff>
                    <xdr:row>394</xdr:row>
                    <xdr:rowOff>9525</xdr:rowOff>
                  </from>
                  <to>
                    <xdr:col>9</xdr:col>
                    <xdr:colOff>1123950</xdr:colOff>
                    <xdr:row>394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2" r:id="rId431" name="Option Button 430">
              <controlPr defaultSize="0" autoFill="0" autoLine="0" autoPict="0">
                <anchor moveWithCells="1">
                  <from>
                    <xdr:col>7</xdr:col>
                    <xdr:colOff>342900</xdr:colOff>
                    <xdr:row>396</xdr:row>
                    <xdr:rowOff>66675</xdr:rowOff>
                  </from>
                  <to>
                    <xdr:col>7</xdr:col>
                    <xdr:colOff>866775</xdr:colOff>
                    <xdr:row>396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3" r:id="rId432" name="Option Button 431">
              <controlPr defaultSize="0" autoFill="0" autoLine="0" autoPict="0">
                <anchor moveWithCells="1">
                  <from>
                    <xdr:col>8</xdr:col>
                    <xdr:colOff>361950</xdr:colOff>
                    <xdr:row>396</xdr:row>
                    <xdr:rowOff>57150</xdr:rowOff>
                  </from>
                  <to>
                    <xdr:col>8</xdr:col>
                    <xdr:colOff>885825</xdr:colOff>
                    <xdr:row>396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4" r:id="rId433" name="Option Button 432">
              <controlPr defaultSize="0" autoFill="0" autoLine="0" autoPict="0">
                <anchor moveWithCells="1">
                  <from>
                    <xdr:col>9</xdr:col>
                    <xdr:colOff>333375</xdr:colOff>
                    <xdr:row>396</xdr:row>
                    <xdr:rowOff>57150</xdr:rowOff>
                  </from>
                  <to>
                    <xdr:col>9</xdr:col>
                    <xdr:colOff>866775</xdr:colOff>
                    <xdr:row>396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5" r:id="rId434" name="Group Box 433">
              <controlPr defaultSize="0" autoFill="0" autoPict="0">
                <anchor moveWithCells="1">
                  <from>
                    <xdr:col>7</xdr:col>
                    <xdr:colOff>19050</xdr:colOff>
                    <xdr:row>396</xdr:row>
                    <xdr:rowOff>9525</xdr:rowOff>
                  </from>
                  <to>
                    <xdr:col>9</xdr:col>
                    <xdr:colOff>1123950</xdr:colOff>
                    <xdr:row>396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6" r:id="rId435" name="Option Button 434">
              <controlPr defaultSize="0" autoFill="0" autoLine="0" autoPict="0">
                <anchor moveWithCells="1">
                  <from>
                    <xdr:col>7</xdr:col>
                    <xdr:colOff>342900</xdr:colOff>
                    <xdr:row>393</xdr:row>
                    <xdr:rowOff>66675</xdr:rowOff>
                  </from>
                  <to>
                    <xdr:col>7</xdr:col>
                    <xdr:colOff>866775</xdr:colOff>
                    <xdr:row>393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7" r:id="rId436" name="Option Button 435">
              <controlPr defaultSize="0" autoFill="0" autoLine="0" autoPict="0">
                <anchor moveWithCells="1">
                  <from>
                    <xdr:col>8</xdr:col>
                    <xdr:colOff>361950</xdr:colOff>
                    <xdr:row>393</xdr:row>
                    <xdr:rowOff>57150</xdr:rowOff>
                  </from>
                  <to>
                    <xdr:col>8</xdr:col>
                    <xdr:colOff>885825</xdr:colOff>
                    <xdr:row>393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8" r:id="rId437" name="Option Button 436">
              <controlPr defaultSize="0" autoFill="0" autoLine="0" autoPict="0">
                <anchor moveWithCells="1">
                  <from>
                    <xdr:col>9</xdr:col>
                    <xdr:colOff>333375</xdr:colOff>
                    <xdr:row>393</xdr:row>
                    <xdr:rowOff>57150</xdr:rowOff>
                  </from>
                  <to>
                    <xdr:col>9</xdr:col>
                    <xdr:colOff>866775</xdr:colOff>
                    <xdr:row>393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09" r:id="rId438" name="Group Box 437">
              <controlPr defaultSize="0" autoFill="0" autoPict="0">
                <anchor moveWithCells="1">
                  <from>
                    <xdr:col>7</xdr:col>
                    <xdr:colOff>19050</xdr:colOff>
                    <xdr:row>393</xdr:row>
                    <xdr:rowOff>9525</xdr:rowOff>
                  </from>
                  <to>
                    <xdr:col>9</xdr:col>
                    <xdr:colOff>1123950</xdr:colOff>
                    <xdr:row>393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0" r:id="rId439" name="Option Button 438">
              <controlPr defaultSize="0" autoFill="0" autoLine="0" autoPict="0">
                <anchor moveWithCells="1">
                  <from>
                    <xdr:col>7</xdr:col>
                    <xdr:colOff>342900</xdr:colOff>
                    <xdr:row>395</xdr:row>
                    <xdr:rowOff>57150</xdr:rowOff>
                  </from>
                  <to>
                    <xdr:col>7</xdr:col>
                    <xdr:colOff>866775</xdr:colOff>
                    <xdr:row>395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1" r:id="rId440" name="Option Button 439">
              <controlPr defaultSize="0" autoFill="0" autoLine="0" autoPict="0">
                <anchor moveWithCells="1">
                  <from>
                    <xdr:col>8</xdr:col>
                    <xdr:colOff>361950</xdr:colOff>
                    <xdr:row>395</xdr:row>
                    <xdr:rowOff>47625</xdr:rowOff>
                  </from>
                  <to>
                    <xdr:col>8</xdr:col>
                    <xdr:colOff>885825</xdr:colOff>
                    <xdr:row>395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2" r:id="rId441" name="Option Button 440">
              <controlPr defaultSize="0" autoFill="0" autoLine="0" autoPict="0">
                <anchor moveWithCells="1">
                  <from>
                    <xdr:col>9</xdr:col>
                    <xdr:colOff>333375</xdr:colOff>
                    <xdr:row>395</xdr:row>
                    <xdr:rowOff>47625</xdr:rowOff>
                  </from>
                  <to>
                    <xdr:col>9</xdr:col>
                    <xdr:colOff>866775</xdr:colOff>
                    <xdr:row>395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3" r:id="rId442" name="Group Box 441">
              <controlPr defaultSize="0" autoFill="0" autoPict="0">
                <anchor moveWithCells="1">
                  <from>
                    <xdr:col>7</xdr:col>
                    <xdr:colOff>19050</xdr:colOff>
                    <xdr:row>395</xdr:row>
                    <xdr:rowOff>0</xdr:rowOff>
                  </from>
                  <to>
                    <xdr:col>9</xdr:col>
                    <xdr:colOff>1123950</xdr:colOff>
                    <xdr:row>395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4" r:id="rId443" name="Option Button 442">
              <controlPr defaultSize="0" autoFill="0" autoLine="0" autoPict="0">
                <anchor moveWithCells="1">
                  <from>
                    <xdr:col>7</xdr:col>
                    <xdr:colOff>342900</xdr:colOff>
                    <xdr:row>399</xdr:row>
                    <xdr:rowOff>57150</xdr:rowOff>
                  </from>
                  <to>
                    <xdr:col>7</xdr:col>
                    <xdr:colOff>866775</xdr:colOff>
                    <xdr:row>399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5" r:id="rId444" name="Option Button 443">
              <controlPr defaultSize="0" autoFill="0" autoLine="0" autoPict="0">
                <anchor moveWithCells="1">
                  <from>
                    <xdr:col>8</xdr:col>
                    <xdr:colOff>361950</xdr:colOff>
                    <xdr:row>399</xdr:row>
                    <xdr:rowOff>47625</xdr:rowOff>
                  </from>
                  <to>
                    <xdr:col>8</xdr:col>
                    <xdr:colOff>885825</xdr:colOff>
                    <xdr:row>399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6" r:id="rId445" name="Option Button 444">
              <controlPr defaultSize="0" autoFill="0" autoLine="0" autoPict="0">
                <anchor moveWithCells="1">
                  <from>
                    <xdr:col>9</xdr:col>
                    <xdr:colOff>333375</xdr:colOff>
                    <xdr:row>399</xdr:row>
                    <xdr:rowOff>47625</xdr:rowOff>
                  </from>
                  <to>
                    <xdr:col>9</xdr:col>
                    <xdr:colOff>866775</xdr:colOff>
                    <xdr:row>399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7" r:id="rId446" name="Group Box 445">
              <controlPr defaultSize="0" autoFill="0" autoPict="0">
                <anchor moveWithCells="1">
                  <from>
                    <xdr:col>7</xdr:col>
                    <xdr:colOff>19050</xdr:colOff>
                    <xdr:row>399</xdr:row>
                    <xdr:rowOff>0</xdr:rowOff>
                  </from>
                  <to>
                    <xdr:col>9</xdr:col>
                    <xdr:colOff>1123950</xdr:colOff>
                    <xdr:row>399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8" r:id="rId447" name="Option Button 446">
              <controlPr defaultSize="0" autoFill="0" autoLine="0" autoPict="0">
                <anchor moveWithCells="1">
                  <from>
                    <xdr:col>7</xdr:col>
                    <xdr:colOff>342900</xdr:colOff>
                    <xdr:row>400</xdr:row>
                    <xdr:rowOff>66675</xdr:rowOff>
                  </from>
                  <to>
                    <xdr:col>7</xdr:col>
                    <xdr:colOff>866775</xdr:colOff>
                    <xdr:row>400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19" r:id="rId448" name="Option Button 447">
              <controlPr defaultSize="0" autoFill="0" autoLine="0" autoPict="0">
                <anchor moveWithCells="1">
                  <from>
                    <xdr:col>8</xdr:col>
                    <xdr:colOff>361950</xdr:colOff>
                    <xdr:row>400</xdr:row>
                    <xdr:rowOff>57150</xdr:rowOff>
                  </from>
                  <to>
                    <xdr:col>8</xdr:col>
                    <xdr:colOff>885825</xdr:colOff>
                    <xdr:row>400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20" r:id="rId449" name="Option Button 448">
              <controlPr defaultSize="0" autoFill="0" autoLine="0" autoPict="0">
                <anchor moveWithCells="1">
                  <from>
                    <xdr:col>9</xdr:col>
                    <xdr:colOff>333375</xdr:colOff>
                    <xdr:row>400</xdr:row>
                    <xdr:rowOff>57150</xdr:rowOff>
                  </from>
                  <to>
                    <xdr:col>9</xdr:col>
                    <xdr:colOff>866775</xdr:colOff>
                    <xdr:row>400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21" r:id="rId450" name="Group Box 449">
              <controlPr defaultSize="0" autoFill="0" autoPict="0">
                <anchor moveWithCells="1">
                  <from>
                    <xdr:col>7</xdr:col>
                    <xdr:colOff>19050</xdr:colOff>
                    <xdr:row>400</xdr:row>
                    <xdr:rowOff>9525</xdr:rowOff>
                  </from>
                  <to>
                    <xdr:col>9</xdr:col>
                    <xdr:colOff>1123950</xdr:colOff>
                    <xdr:row>400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22" r:id="rId451" name="Option Button 450">
              <controlPr defaultSize="0" autoFill="0" autoLine="0" autoPict="0">
                <anchor moveWithCells="1">
                  <from>
                    <xdr:col>7</xdr:col>
                    <xdr:colOff>342900</xdr:colOff>
                    <xdr:row>401</xdr:row>
                    <xdr:rowOff>66675</xdr:rowOff>
                  </from>
                  <to>
                    <xdr:col>7</xdr:col>
                    <xdr:colOff>866775</xdr:colOff>
                    <xdr:row>401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23" r:id="rId452" name="Option Button 451">
              <controlPr defaultSize="0" autoFill="0" autoLine="0" autoPict="0">
                <anchor moveWithCells="1">
                  <from>
                    <xdr:col>8</xdr:col>
                    <xdr:colOff>361950</xdr:colOff>
                    <xdr:row>401</xdr:row>
                    <xdr:rowOff>57150</xdr:rowOff>
                  </from>
                  <to>
                    <xdr:col>8</xdr:col>
                    <xdr:colOff>885825</xdr:colOff>
                    <xdr:row>401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24" r:id="rId453" name="Option Button 452">
              <controlPr defaultSize="0" autoFill="0" autoLine="0" autoPict="0">
                <anchor moveWithCells="1">
                  <from>
                    <xdr:col>9</xdr:col>
                    <xdr:colOff>333375</xdr:colOff>
                    <xdr:row>401</xdr:row>
                    <xdr:rowOff>57150</xdr:rowOff>
                  </from>
                  <to>
                    <xdr:col>9</xdr:col>
                    <xdr:colOff>866775</xdr:colOff>
                    <xdr:row>401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25" r:id="rId454" name="Group Box 453">
              <controlPr defaultSize="0" autoFill="0" autoPict="0">
                <anchor moveWithCells="1">
                  <from>
                    <xdr:col>7</xdr:col>
                    <xdr:colOff>19050</xdr:colOff>
                    <xdr:row>401</xdr:row>
                    <xdr:rowOff>9525</xdr:rowOff>
                  </from>
                  <to>
                    <xdr:col>9</xdr:col>
                    <xdr:colOff>1123950</xdr:colOff>
                    <xdr:row>401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26" r:id="rId455" name="Option Button 454">
              <controlPr defaultSize="0" autoFill="0" autoLine="0" autoPict="0">
                <anchor moveWithCells="1">
                  <from>
                    <xdr:col>7</xdr:col>
                    <xdr:colOff>342900</xdr:colOff>
                    <xdr:row>402</xdr:row>
                    <xdr:rowOff>66675</xdr:rowOff>
                  </from>
                  <to>
                    <xdr:col>7</xdr:col>
                    <xdr:colOff>866775</xdr:colOff>
                    <xdr:row>402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27" r:id="rId456" name="Option Button 455">
              <controlPr defaultSize="0" autoFill="0" autoLine="0" autoPict="0">
                <anchor moveWithCells="1">
                  <from>
                    <xdr:col>8</xdr:col>
                    <xdr:colOff>361950</xdr:colOff>
                    <xdr:row>402</xdr:row>
                    <xdr:rowOff>57150</xdr:rowOff>
                  </from>
                  <to>
                    <xdr:col>8</xdr:col>
                    <xdr:colOff>885825</xdr:colOff>
                    <xdr:row>402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28" r:id="rId457" name="Option Button 456">
              <controlPr defaultSize="0" autoFill="0" autoLine="0" autoPict="0">
                <anchor moveWithCells="1">
                  <from>
                    <xdr:col>9</xdr:col>
                    <xdr:colOff>333375</xdr:colOff>
                    <xdr:row>402</xdr:row>
                    <xdr:rowOff>57150</xdr:rowOff>
                  </from>
                  <to>
                    <xdr:col>9</xdr:col>
                    <xdr:colOff>866775</xdr:colOff>
                    <xdr:row>402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29" r:id="rId458" name="Group Box 457">
              <controlPr defaultSize="0" autoFill="0" autoPict="0">
                <anchor moveWithCells="1">
                  <from>
                    <xdr:col>7</xdr:col>
                    <xdr:colOff>19050</xdr:colOff>
                    <xdr:row>402</xdr:row>
                    <xdr:rowOff>9525</xdr:rowOff>
                  </from>
                  <to>
                    <xdr:col>9</xdr:col>
                    <xdr:colOff>1123950</xdr:colOff>
                    <xdr:row>402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30" r:id="rId459" name="Option Button 458">
              <controlPr defaultSize="0" autoFill="0" autoLine="0" autoPict="0">
                <anchor moveWithCells="1">
                  <from>
                    <xdr:col>7</xdr:col>
                    <xdr:colOff>342900</xdr:colOff>
                    <xdr:row>403</xdr:row>
                    <xdr:rowOff>66675</xdr:rowOff>
                  </from>
                  <to>
                    <xdr:col>7</xdr:col>
                    <xdr:colOff>866775</xdr:colOff>
                    <xdr:row>403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31" r:id="rId460" name="Option Button 459">
              <controlPr defaultSize="0" autoFill="0" autoLine="0" autoPict="0">
                <anchor moveWithCells="1">
                  <from>
                    <xdr:col>8</xdr:col>
                    <xdr:colOff>361950</xdr:colOff>
                    <xdr:row>403</xdr:row>
                    <xdr:rowOff>57150</xdr:rowOff>
                  </from>
                  <to>
                    <xdr:col>8</xdr:col>
                    <xdr:colOff>885825</xdr:colOff>
                    <xdr:row>403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32" r:id="rId461" name="Option Button 460">
              <controlPr defaultSize="0" autoFill="0" autoLine="0" autoPict="0">
                <anchor moveWithCells="1">
                  <from>
                    <xdr:col>9</xdr:col>
                    <xdr:colOff>333375</xdr:colOff>
                    <xdr:row>403</xdr:row>
                    <xdr:rowOff>57150</xdr:rowOff>
                  </from>
                  <to>
                    <xdr:col>9</xdr:col>
                    <xdr:colOff>866775</xdr:colOff>
                    <xdr:row>403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33" r:id="rId462" name="Group Box 461">
              <controlPr defaultSize="0" autoFill="0" autoPict="0">
                <anchor moveWithCells="1">
                  <from>
                    <xdr:col>7</xdr:col>
                    <xdr:colOff>19050</xdr:colOff>
                    <xdr:row>403</xdr:row>
                    <xdr:rowOff>9525</xdr:rowOff>
                  </from>
                  <to>
                    <xdr:col>9</xdr:col>
                    <xdr:colOff>1123950</xdr:colOff>
                    <xdr:row>403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34" r:id="rId463" name="Option Button 462">
              <controlPr defaultSize="0" autoFill="0" autoLine="0" autoPict="0">
                <anchor moveWithCells="1">
                  <from>
                    <xdr:col>7</xdr:col>
                    <xdr:colOff>342900</xdr:colOff>
                    <xdr:row>404</xdr:row>
                    <xdr:rowOff>66675</xdr:rowOff>
                  </from>
                  <to>
                    <xdr:col>7</xdr:col>
                    <xdr:colOff>866775</xdr:colOff>
                    <xdr:row>404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35" r:id="rId464" name="Option Button 463">
              <controlPr defaultSize="0" autoFill="0" autoLine="0" autoPict="0">
                <anchor moveWithCells="1">
                  <from>
                    <xdr:col>8</xdr:col>
                    <xdr:colOff>361950</xdr:colOff>
                    <xdr:row>404</xdr:row>
                    <xdr:rowOff>57150</xdr:rowOff>
                  </from>
                  <to>
                    <xdr:col>8</xdr:col>
                    <xdr:colOff>885825</xdr:colOff>
                    <xdr:row>404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36" r:id="rId465" name="Option Button 464">
              <controlPr defaultSize="0" autoFill="0" autoLine="0" autoPict="0">
                <anchor moveWithCells="1">
                  <from>
                    <xdr:col>9</xdr:col>
                    <xdr:colOff>333375</xdr:colOff>
                    <xdr:row>404</xdr:row>
                    <xdr:rowOff>57150</xdr:rowOff>
                  </from>
                  <to>
                    <xdr:col>9</xdr:col>
                    <xdr:colOff>866775</xdr:colOff>
                    <xdr:row>404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37" r:id="rId466" name="Group Box 465">
              <controlPr defaultSize="0" autoFill="0" autoPict="0">
                <anchor moveWithCells="1">
                  <from>
                    <xdr:col>7</xdr:col>
                    <xdr:colOff>19050</xdr:colOff>
                    <xdr:row>404</xdr:row>
                    <xdr:rowOff>9525</xdr:rowOff>
                  </from>
                  <to>
                    <xdr:col>9</xdr:col>
                    <xdr:colOff>1123950</xdr:colOff>
                    <xdr:row>404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38" r:id="rId467" name="Option Button 466">
              <controlPr defaultSize="0" autoFill="0" autoLine="0" autoPict="0">
                <anchor moveWithCells="1">
                  <from>
                    <xdr:col>7</xdr:col>
                    <xdr:colOff>342900</xdr:colOff>
                    <xdr:row>406</xdr:row>
                    <xdr:rowOff>66675</xdr:rowOff>
                  </from>
                  <to>
                    <xdr:col>7</xdr:col>
                    <xdr:colOff>866775</xdr:colOff>
                    <xdr:row>406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39" r:id="rId468" name="Option Button 467">
              <controlPr defaultSize="0" autoFill="0" autoLine="0" autoPict="0">
                <anchor moveWithCells="1">
                  <from>
                    <xdr:col>8</xdr:col>
                    <xdr:colOff>361950</xdr:colOff>
                    <xdr:row>406</xdr:row>
                    <xdr:rowOff>57150</xdr:rowOff>
                  </from>
                  <to>
                    <xdr:col>8</xdr:col>
                    <xdr:colOff>885825</xdr:colOff>
                    <xdr:row>406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40" r:id="rId469" name="Option Button 468">
              <controlPr defaultSize="0" autoFill="0" autoLine="0" autoPict="0">
                <anchor moveWithCells="1">
                  <from>
                    <xdr:col>9</xdr:col>
                    <xdr:colOff>333375</xdr:colOff>
                    <xdr:row>406</xdr:row>
                    <xdr:rowOff>57150</xdr:rowOff>
                  </from>
                  <to>
                    <xdr:col>9</xdr:col>
                    <xdr:colOff>866775</xdr:colOff>
                    <xdr:row>406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41" r:id="rId470" name="Group Box 469">
              <controlPr defaultSize="0" autoFill="0" autoPict="0">
                <anchor moveWithCells="1">
                  <from>
                    <xdr:col>7</xdr:col>
                    <xdr:colOff>19050</xdr:colOff>
                    <xdr:row>406</xdr:row>
                    <xdr:rowOff>9525</xdr:rowOff>
                  </from>
                  <to>
                    <xdr:col>9</xdr:col>
                    <xdr:colOff>1123950</xdr:colOff>
                    <xdr:row>406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42" r:id="rId471" name="Option Button 470">
              <controlPr defaultSize="0" autoFill="0" autoLine="0" autoPict="0">
                <anchor moveWithCells="1">
                  <from>
                    <xdr:col>7</xdr:col>
                    <xdr:colOff>342900</xdr:colOff>
                    <xdr:row>408</xdr:row>
                    <xdr:rowOff>66675</xdr:rowOff>
                  </from>
                  <to>
                    <xdr:col>7</xdr:col>
                    <xdr:colOff>866775</xdr:colOff>
                    <xdr:row>408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43" r:id="rId472" name="Option Button 471">
              <controlPr defaultSize="0" autoFill="0" autoLine="0" autoPict="0">
                <anchor moveWithCells="1">
                  <from>
                    <xdr:col>8</xdr:col>
                    <xdr:colOff>361950</xdr:colOff>
                    <xdr:row>408</xdr:row>
                    <xdr:rowOff>57150</xdr:rowOff>
                  </from>
                  <to>
                    <xdr:col>8</xdr:col>
                    <xdr:colOff>885825</xdr:colOff>
                    <xdr:row>408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44" r:id="rId473" name="Option Button 472">
              <controlPr defaultSize="0" autoFill="0" autoLine="0" autoPict="0">
                <anchor moveWithCells="1">
                  <from>
                    <xdr:col>9</xdr:col>
                    <xdr:colOff>333375</xdr:colOff>
                    <xdr:row>408</xdr:row>
                    <xdr:rowOff>57150</xdr:rowOff>
                  </from>
                  <to>
                    <xdr:col>9</xdr:col>
                    <xdr:colOff>866775</xdr:colOff>
                    <xdr:row>408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45" r:id="rId474" name="Group Box 473">
              <controlPr defaultSize="0" autoFill="0" autoPict="0">
                <anchor moveWithCells="1">
                  <from>
                    <xdr:col>7</xdr:col>
                    <xdr:colOff>19050</xdr:colOff>
                    <xdr:row>408</xdr:row>
                    <xdr:rowOff>9525</xdr:rowOff>
                  </from>
                  <to>
                    <xdr:col>9</xdr:col>
                    <xdr:colOff>1123950</xdr:colOff>
                    <xdr:row>408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46" r:id="rId475" name="Option Button 474">
              <controlPr defaultSize="0" autoFill="0" autoLine="0" autoPict="0">
                <anchor moveWithCells="1">
                  <from>
                    <xdr:col>7</xdr:col>
                    <xdr:colOff>342900</xdr:colOff>
                    <xdr:row>405</xdr:row>
                    <xdr:rowOff>66675</xdr:rowOff>
                  </from>
                  <to>
                    <xdr:col>7</xdr:col>
                    <xdr:colOff>866775</xdr:colOff>
                    <xdr:row>405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47" r:id="rId476" name="Option Button 475">
              <controlPr defaultSize="0" autoFill="0" autoLine="0" autoPict="0">
                <anchor moveWithCells="1">
                  <from>
                    <xdr:col>8</xdr:col>
                    <xdr:colOff>361950</xdr:colOff>
                    <xdr:row>405</xdr:row>
                    <xdr:rowOff>57150</xdr:rowOff>
                  </from>
                  <to>
                    <xdr:col>8</xdr:col>
                    <xdr:colOff>885825</xdr:colOff>
                    <xdr:row>405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48" r:id="rId477" name="Option Button 476">
              <controlPr defaultSize="0" autoFill="0" autoLine="0" autoPict="0">
                <anchor moveWithCells="1">
                  <from>
                    <xdr:col>9</xdr:col>
                    <xdr:colOff>333375</xdr:colOff>
                    <xdr:row>405</xdr:row>
                    <xdr:rowOff>57150</xdr:rowOff>
                  </from>
                  <to>
                    <xdr:col>9</xdr:col>
                    <xdr:colOff>866775</xdr:colOff>
                    <xdr:row>405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49" r:id="rId478" name="Group Box 477">
              <controlPr defaultSize="0" autoFill="0" autoPict="0">
                <anchor moveWithCells="1">
                  <from>
                    <xdr:col>7</xdr:col>
                    <xdr:colOff>19050</xdr:colOff>
                    <xdr:row>405</xdr:row>
                    <xdr:rowOff>9525</xdr:rowOff>
                  </from>
                  <to>
                    <xdr:col>9</xdr:col>
                    <xdr:colOff>1123950</xdr:colOff>
                    <xdr:row>405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50" r:id="rId479" name="Option Button 478">
              <controlPr defaultSize="0" autoFill="0" autoLine="0" autoPict="0">
                <anchor moveWithCells="1">
                  <from>
                    <xdr:col>7</xdr:col>
                    <xdr:colOff>342900</xdr:colOff>
                    <xdr:row>407</xdr:row>
                    <xdr:rowOff>57150</xdr:rowOff>
                  </from>
                  <to>
                    <xdr:col>7</xdr:col>
                    <xdr:colOff>866775</xdr:colOff>
                    <xdr:row>407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51" r:id="rId480" name="Option Button 479">
              <controlPr defaultSize="0" autoFill="0" autoLine="0" autoPict="0">
                <anchor moveWithCells="1">
                  <from>
                    <xdr:col>8</xdr:col>
                    <xdr:colOff>361950</xdr:colOff>
                    <xdr:row>407</xdr:row>
                    <xdr:rowOff>47625</xdr:rowOff>
                  </from>
                  <to>
                    <xdr:col>8</xdr:col>
                    <xdr:colOff>885825</xdr:colOff>
                    <xdr:row>407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52" r:id="rId481" name="Option Button 480">
              <controlPr defaultSize="0" autoFill="0" autoLine="0" autoPict="0">
                <anchor moveWithCells="1">
                  <from>
                    <xdr:col>9</xdr:col>
                    <xdr:colOff>333375</xdr:colOff>
                    <xdr:row>407</xdr:row>
                    <xdr:rowOff>47625</xdr:rowOff>
                  </from>
                  <to>
                    <xdr:col>9</xdr:col>
                    <xdr:colOff>866775</xdr:colOff>
                    <xdr:row>407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53" r:id="rId482" name="Group Box 481">
              <controlPr defaultSize="0" autoFill="0" autoPict="0">
                <anchor moveWithCells="1">
                  <from>
                    <xdr:col>7</xdr:col>
                    <xdr:colOff>19050</xdr:colOff>
                    <xdr:row>407</xdr:row>
                    <xdr:rowOff>0</xdr:rowOff>
                  </from>
                  <to>
                    <xdr:col>9</xdr:col>
                    <xdr:colOff>1123950</xdr:colOff>
                    <xdr:row>407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54" r:id="rId483" name="Option Button 482">
              <controlPr defaultSize="0" autoFill="0" autoLine="0" autoPict="0">
                <anchor moveWithCells="1">
                  <from>
                    <xdr:col>7</xdr:col>
                    <xdr:colOff>342900</xdr:colOff>
                    <xdr:row>411</xdr:row>
                    <xdr:rowOff>57150</xdr:rowOff>
                  </from>
                  <to>
                    <xdr:col>7</xdr:col>
                    <xdr:colOff>866775</xdr:colOff>
                    <xdr:row>411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55" r:id="rId484" name="Option Button 483">
              <controlPr defaultSize="0" autoFill="0" autoLine="0" autoPict="0">
                <anchor moveWithCells="1">
                  <from>
                    <xdr:col>8</xdr:col>
                    <xdr:colOff>361950</xdr:colOff>
                    <xdr:row>411</xdr:row>
                    <xdr:rowOff>47625</xdr:rowOff>
                  </from>
                  <to>
                    <xdr:col>8</xdr:col>
                    <xdr:colOff>885825</xdr:colOff>
                    <xdr:row>411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56" r:id="rId485" name="Option Button 484">
              <controlPr defaultSize="0" autoFill="0" autoLine="0" autoPict="0">
                <anchor moveWithCells="1">
                  <from>
                    <xdr:col>9</xdr:col>
                    <xdr:colOff>333375</xdr:colOff>
                    <xdr:row>411</xdr:row>
                    <xdr:rowOff>47625</xdr:rowOff>
                  </from>
                  <to>
                    <xdr:col>9</xdr:col>
                    <xdr:colOff>866775</xdr:colOff>
                    <xdr:row>411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57" r:id="rId486" name="Group Box 485">
              <controlPr defaultSize="0" autoFill="0" autoPict="0">
                <anchor moveWithCells="1">
                  <from>
                    <xdr:col>7</xdr:col>
                    <xdr:colOff>19050</xdr:colOff>
                    <xdr:row>411</xdr:row>
                    <xdr:rowOff>0</xdr:rowOff>
                  </from>
                  <to>
                    <xdr:col>9</xdr:col>
                    <xdr:colOff>1123950</xdr:colOff>
                    <xdr:row>411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58" r:id="rId487" name="Option Button 486">
              <controlPr defaultSize="0" autoFill="0" autoLine="0" autoPict="0">
                <anchor moveWithCells="1">
                  <from>
                    <xdr:col>7</xdr:col>
                    <xdr:colOff>342900</xdr:colOff>
                    <xdr:row>412</xdr:row>
                    <xdr:rowOff>66675</xdr:rowOff>
                  </from>
                  <to>
                    <xdr:col>7</xdr:col>
                    <xdr:colOff>866775</xdr:colOff>
                    <xdr:row>412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59" r:id="rId488" name="Option Button 487">
              <controlPr defaultSize="0" autoFill="0" autoLine="0" autoPict="0">
                <anchor moveWithCells="1">
                  <from>
                    <xdr:col>8</xdr:col>
                    <xdr:colOff>361950</xdr:colOff>
                    <xdr:row>412</xdr:row>
                    <xdr:rowOff>57150</xdr:rowOff>
                  </from>
                  <to>
                    <xdr:col>8</xdr:col>
                    <xdr:colOff>885825</xdr:colOff>
                    <xdr:row>412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60" r:id="rId489" name="Option Button 488">
              <controlPr defaultSize="0" autoFill="0" autoLine="0" autoPict="0">
                <anchor moveWithCells="1">
                  <from>
                    <xdr:col>9</xdr:col>
                    <xdr:colOff>333375</xdr:colOff>
                    <xdr:row>412</xdr:row>
                    <xdr:rowOff>57150</xdr:rowOff>
                  </from>
                  <to>
                    <xdr:col>9</xdr:col>
                    <xdr:colOff>866775</xdr:colOff>
                    <xdr:row>412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61" r:id="rId490" name="Group Box 489">
              <controlPr defaultSize="0" autoFill="0" autoPict="0">
                <anchor moveWithCells="1">
                  <from>
                    <xdr:col>7</xdr:col>
                    <xdr:colOff>19050</xdr:colOff>
                    <xdr:row>412</xdr:row>
                    <xdr:rowOff>9525</xdr:rowOff>
                  </from>
                  <to>
                    <xdr:col>9</xdr:col>
                    <xdr:colOff>1123950</xdr:colOff>
                    <xdr:row>412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62" r:id="rId491" name="Option Button 490">
              <controlPr defaultSize="0" autoFill="0" autoLine="0" autoPict="0">
                <anchor moveWithCells="1">
                  <from>
                    <xdr:col>7</xdr:col>
                    <xdr:colOff>342900</xdr:colOff>
                    <xdr:row>413</xdr:row>
                    <xdr:rowOff>66675</xdr:rowOff>
                  </from>
                  <to>
                    <xdr:col>7</xdr:col>
                    <xdr:colOff>866775</xdr:colOff>
                    <xdr:row>413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63" r:id="rId492" name="Option Button 491">
              <controlPr defaultSize="0" autoFill="0" autoLine="0" autoPict="0">
                <anchor moveWithCells="1">
                  <from>
                    <xdr:col>8</xdr:col>
                    <xdr:colOff>361950</xdr:colOff>
                    <xdr:row>413</xdr:row>
                    <xdr:rowOff>57150</xdr:rowOff>
                  </from>
                  <to>
                    <xdr:col>8</xdr:col>
                    <xdr:colOff>885825</xdr:colOff>
                    <xdr:row>413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64" r:id="rId493" name="Option Button 492">
              <controlPr defaultSize="0" autoFill="0" autoLine="0" autoPict="0">
                <anchor moveWithCells="1">
                  <from>
                    <xdr:col>9</xdr:col>
                    <xdr:colOff>333375</xdr:colOff>
                    <xdr:row>413</xdr:row>
                    <xdr:rowOff>57150</xdr:rowOff>
                  </from>
                  <to>
                    <xdr:col>9</xdr:col>
                    <xdr:colOff>866775</xdr:colOff>
                    <xdr:row>413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65" r:id="rId494" name="Group Box 493">
              <controlPr defaultSize="0" autoFill="0" autoPict="0">
                <anchor moveWithCells="1">
                  <from>
                    <xdr:col>7</xdr:col>
                    <xdr:colOff>19050</xdr:colOff>
                    <xdr:row>413</xdr:row>
                    <xdr:rowOff>9525</xdr:rowOff>
                  </from>
                  <to>
                    <xdr:col>9</xdr:col>
                    <xdr:colOff>1123950</xdr:colOff>
                    <xdr:row>413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66" r:id="rId495" name="Option Button 494">
              <controlPr defaultSize="0" autoFill="0" autoLine="0" autoPict="0">
                <anchor moveWithCells="1">
                  <from>
                    <xdr:col>7</xdr:col>
                    <xdr:colOff>342900</xdr:colOff>
                    <xdr:row>414</xdr:row>
                    <xdr:rowOff>66675</xdr:rowOff>
                  </from>
                  <to>
                    <xdr:col>7</xdr:col>
                    <xdr:colOff>866775</xdr:colOff>
                    <xdr:row>414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67" r:id="rId496" name="Option Button 495">
              <controlPr defaultSize="0" autoFill="0" autoLine="0" autoPict="0">
                <anchor moveWithCells="1">
                  <from>
                    <xdr:col>8</xdr:col>
                    <xdr:colOff>361950</xdr:colOff>
                    <xdr:row>414</xdr:row>
                    <xdr:rowOff>57150</xdr:rowOff>
                  </from>
                  <to>
                    <xdr:col>8</xdr:col>
                    <xdr:colOff>885825</xdr:colOff>
                    <xdr:row>414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68" r:id="rId497" name="Option Button 496">
              <controlPr defaultSize="0" autoFill="0" autoLine="0" autoPict="0">
                <anchor moveWithCells="1">
                  <from>
                    <xdr:col>9</xdr:col>
                    <xdr:colOff>333375</xdr:colOff>
                    <xdr:row>414</xdr:row>
                    <xdr:rowOff>57150</xdr:rowOff>
                  </from>
                  <to>
                    <xdr:col>9</xdr:col>
                    <xdr:colOff>866775</xdr:colOff>
                    <xdr:row>414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69" r:id="rId498" name="Group Box 497">
              <controlPr defaultSize="0" autoFill="0" autoPict="0">
                <anchor moveWithCells="1">
                  <from>
                    <xdr:col>7</xdr:col>
                    <xdr:colOff>19050</xdr:colOff>
                    <xdr:row>414</xdr:row>
                    <xdr:rowOff>9525</xdr:rowOff>
                  </from>
                  <to>
                    <xdr:col>9</xdr:col>
                    <xdr:colOff>1123950</xdr:colOff>
                    <xdr:row>414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70" r:id="rId499" name="Option Button 498">
              <controlPr defaultSize="0" autoFill="0" autoLine="0" autoPict="0">
                <anchor moveWithCells="1">
                  <from>
                    <xdr:col>7</xdr:col>
                    <xdr:colOff>342900</xdr:colOff>
                    <xdr:row>415</xdr:row>
                    <xdr:rowOff>66675</xdr:rowOff>
                  </from>
                  <to>
                    <xdr:col>7</xdr:col>
                    <xdr:colOff>866775</xdr:colOff>
                    <xdr:row>415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71" r:id="rId500" name="Option Button 499">
              <controlPr defaultSize="0" autoFill="0" autoLine="0" autoPict="0">
                <anchor moveWithCells="1">
                  <from>
                    <xdr:col>8</xdr:col>
                    <xdr:colOff>361950</xdr:colOff>
                    <xdr:row>415</xdr:row>
                    <xdr:rowOff>57150</xdr:rowOff>
                  </from>
                  <to>
                    <xdr:col>8</xdr:col>
                    <xdr:colOff>885825</xdr:colOff>
                    <xdr:row>415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72" r:id="rId501" name="Option Button 500">
              <controlPr defaultSize="0" autoFill="0" autoLine="0" autoPict="0">
                <anchor moveWithCells="1">
                  <from>
                    <xdr:col>9</xdr:col>
                    <xdr:colOff>333375</xdr:colOff>
                    <xdr:row>415</xdr:row>
                    <xdr:rowOff>57150</xdr:rowOff>
                  </from>
                  <to>
                    <xdr:col>9</xdr:col>
                    <xdr:colOff>866775</xdr:colOff>
                    <xdr:row>415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73" r:id="rId502" name="Group Box 501">
              <controlPr defaultSize="0" autoFill="0" autoPict="0">
                <anchor moveWithCells="1">
                  <from>
                    <xdr:col>7</xdr:col>
                    <xdr:colOff>19050</xdr:colOff>
                    <xdr:row>415</xdr:row>
                    <xdr:rowOff>9525</xdr:rowOff>
                  </from>
                  <to>
                    <xdr:col>9</xdr:col>
                    <xdr:colOff>1123950</xdr:colOff>
                    <xdr:row>415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74" r:id="rId503" name="Option Button 502">
              <controlPr defaultSize="0" autoFill="0" autoLine="0" autoPict="0">
                <anchor moveWithCells="1">
                  <from>
                    <xdr:col>7</xdr:col>
                    <xdr:colOff>342900</xdr:colOff>
                    <xdr:row>416</xdr:row>
                    <xdr:rowOff>66675</xdr:rowOff>
                  </from>
                  <to>
                    <xdr:col>7</xdr:col>
                    <xdr:colOff>866775</xdr:colOff>
                    <xdr:row>416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75" r:id="rId504" name="Option Button 503">
              <controlPr defaultSize="0" autoFill="0" autoLine="0" autoPict="0">
                <anchor moveWithCells="1">
                  <from>
                    <xdr:col>8</xdr:col>
                    <xdr:colOff>361950</xdr:colOff>
                    <xdr:row>416</xdr:row>
                    <xdr:rowOff>57150</xdr:rowOff>
                  </from>
                  <to>
                    <xdr:col>8</xdr:col>
                    <xdr:colOff>885825</xdr:colOff>
                    <xdr:row>416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76" r:id="rId505" name="Option Button 504">
              <controlPr defaultSize="0" autoFill="0" autoLine="0" autoPict="0">
                <anchor moveWithCells="1">
                  <from>
                    <xdr:col>9</xdr:col>
                    <xdr:colOff>333375</xdr:colOff>
                    <xdr:row>416</xdr:row>
                    <xdr:rowOff>57150</xdr:rowOff>
                  </from>
                  <to>
                    <xdr:col>9</xdr:col>
                    <xdr:colOff>866775</xdr:colOff>
                    <xdr:row>416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77" r:id="rId506" name="Group Box 505">
              <controlPr defaultSize="0" autoFill="0" autoPict="0">
                <anchor moveWithCells="1">
                  <from>
                    <xdr:col>7</xdr:col>
                    <xdr:colOff>19050</xdr:colOff>
                    <xdr:row>416</xdr:row>
                    <xdr:rowOff>9525</xdr:rowOff>
                  </from>
                  <to>
                    <xdr:col>9</xdr:col>
                    <xdr:colOff>1123950</xdr:colOff>
                    <xdr:row>416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78" r:id="rId507" name="Option Button 506">
              <controlPr defaultSize="0" autoFill="0" autoLine="0" autoPict="0">
                <anchor moveWithCells="1">
                  <from>
                    <xdr:col>7</xdr:col>
                    <xdr:colOff>342900</xdr:colOff>
                    <xdr:row>418</xdr:row>
                    <xdr:rowOff>66675</xdr:rowOff>
                  </from>
                  <to>
                    <xdr:col>7</xdr:col>
                    <xdr:colOff>866775</xdr:colOff>
                    <xdr:row>418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79" r:id="rId508" name="Option Button 507">
              <controlPr defaultSize="0" autoFill="0" autoLine="0" autoPict="0">
                <anchor moveWithCells="1">
                  <from>
                    <xdr:col>8</xdr:col>
                    <xdr:colOff>361950</xdr:colOff>
                    <xdr:row>418</xdr:row>
                    <xdr:rowOff>57150</xdr:rowOff>
                  </from>
                  <to>
                    <xdr:col>8</xdr:col>
                    <xdr:colOff>885825</xdr:colOff>
                    <xdr:row>418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0" r:id="rId509" name="Option Button 508">
              <controlPr defaultSize="0" autoFill="0" autoLine="0" autoPict="0">
                <anchor moveWithCells="1">
                  <from>
                    <xdr:col>9</xdr:col>
                    <xdr:colOff>333375</xdr:colOff>
                    <xdr:row>418</xdr:row>
                    <xdr:rowOff>57150</xdr:rowOff>
                  </from>
                  <to>
                    <xdr:col>9</xdr:col>
                    <xdr:colOff>866775</xdr:colOff>
                    <xdr:row>418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1" r:id="rId510" name="Group Box 509">
              <controlPr defaultSize="0" autoFill="0" autoPict="0">
                <anchor moveWithCells="1">
                  <from>
                    <xdr:col>7</xdr:col>
                    <xdr:colOff>19050</xdr:colOff>
                    <xdr:row>418</xdr:row>
                    <xdr:rowOff>9525</xdr:rowOff>
                  </from>
                  <to>
                    <xdr:col>9</xdr:col>
                    <xdr:colOff>1123950</xdr:colOff>
                    <xdr:row>418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2" r:id="rId511" name="Option Button 510">
              <controlPr defaultSize="0" autoFill="0" autoLine="0" autoPict="0">
                <anchor moveWithCells="1">
                  <from>
                    <xdr:col>7</xdr:col>
                    <xdr:colOff>342900</xdr:colOff>
                    <xdr:row>420</xdr:row>
                    <xdr:rowOff>66675</xdr:rowOff>
                  </from>
                  <to>
                    <xdr:col>7</xdr:col>
                    <xdr:colOff>866775</xdr:colOff>
                    <xdr:row>420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3" r:id="rId512" name="Option Button 511">
              <controlPr defaultSize="0" autoFill="0" autoLine="0" autoPict="0">
                <anchor moveWithCells="1">
                  <from>
                    <xdr:col>8</xdr:col>
                    <xdr:colOff>361950</xdr:colOff>
                    <xdr:row>420</xdr:row>
                    <xdr:rowOff>57150</xdr:rowOff>
                  </from>
                  <to>
                    <xdr:col>8</xdr:col>
                    <xdr:colOff>885825</xdr:colOff>
                    <xdr:row>420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" r:id="rId513" name="Option Button 512">
              <controlPr defaultSize="0" autoFill="0" autoLine="0" autoPict="0">
                <anchor moveWithCells="1">
                  <from>
                    <xdr:col>9</xdr:col>
                    <xdr:colOff>333375</xdr:colOff>
                    <xdr:row>420</xdr:row>
                    <xdr:rowOff>57150</xdr:rowOff>
                  </from>
                  <to>
                    <xdr:col>9</xdr:col>
                    <xdr:colOff>866775</xdr:colOff>
                    <xdr:row>420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5" r:id="rId514" name="Group Box 513">
              <controlPr defaultSize="0" autoFill="0" autoPict="0">
                <anchor moveWithCells="1">
                  <from>
                    <xdr:col>7</xdr:col>
                    <xdr:colOff>19050</xdr:colOff>
                    <xdr:row>420</xdr:row>
                    <xdr:rowOff>9525</xdr:rowOff>
                  </from>
                  <to>
                    <xdr:col>9</xdr:col>
                    <xdr:colOff>1123950</xdr:colOff>
                    <xdr:row>420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6" r:id="rId515" name="Option Button 514">
              <controlPr defaultSize="0" autoFill="0" autoLine="0" autoPict="0">
                <anchor moveWithCells="1">
                  <from>
                    <xdr:col>7</xdr:col>
                    <xdr:colOff>342900</xdr:colOff>
                    <xdr:row>417</xdr:row>
                    <xdr:rowOff>66675</xdr:rowOff>
                  </from>
                  <to>
                    <xdr:col>7</xdr:col>
                    <xdr:colOff>866775</xdr:colOff>
                    <xdr:row>417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7" r:id="rId516" name="Option Button 515">
              <controlPr defaultSize="0" autoFill="0" autoLine="0" autoPict="0">
                <anchor moveWithCells="1">
                  <from>
                    <xdr:col>8</xdr:col>
                    <xdr:colOff>361950</xdr:colOff>
                    <xdr:row>417</xdr:row>
                    <xdr:rowOff>57150</xdr:rowOff>
                  </from>
                  <to>
                    <xdr:col>8</xdr:col>
                    <xdr:colOff>885825</xdr:colOff>
                    <xdr:row>417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8" r:id="rId517" name="Option Button 516">
              <controlPr defaultSize="0" autoFill="0" autoLine="0" autoPict="0">
                <anchor moveWithCells="1">
                  <from>
                    <xdr:col>9</xdr:col>
                    <xdr:colOff>333375</xdr:colOff>
                    <xdr:row>417</xdr:row>
                    <xdr:rowOff>57150</xdr:rowOff>
                  </from>
                  <to>
                    <xdr:col>9</xdr:col>
                    <xdr:colOff>866775</xdr:colOff>
                    <xdr:row>417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9" r:id="rId518" name="Group Box 517">
              <controlPr defaultSize="0" autoFill="0" autoPict="0">
                <anchor moveWithCells="1">
                  <from>
                    <xdr:col>7</xdr:col>
                    <xdr:colOff>19050</xdr:colOff>
                    <xdr:row>417</xdr:row>
                    <xdr:rowOff>9525</xdr:rowOff>
                  </from>
                  <to>
                    <xdr:col>9</xdr:col>
                    <xdr:colOff>1123950</xdr:colOff>
                    <xdr:row>417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90" r:id="rId519" name="Option Button 518">
              <controlPr defaultSize="0" autoFill="0" autoLine="0" autoPict="0">
                <anchor moveWithCells="1">
                  <from>
                    <xdr:col>7</xdr:col>
                    <xdr:colOff>342900</xdr:colOff>
                    <xdr:row>419</xdr:row>
                    <xdr:rowOff>57150</xdr:rowOff>
                  </from>
                  <to>
                    <xdr:col>7</xdr:col>
                    <xdr:colOff>866775</xdr:colOff>
                    <xdr:row>419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91" r:id="rId520" name="Option Button 519">
              <controlPr defaultSize="0" autoFill="0" autoLine="0" autoPict="0">
                <anchor moveWithCells="1">
                  <from>
                    <xdr:col>8</xdr:col>
                    <xdr:colOff>361950</xdr:colOff>
                    <xdr:row>419</xdr:row>
                    <xdr:rowOff>47625</xdr:rowOff>
                  </from>
                  <to>
                    <xdr:col>8</xdr:col>
                    <xdr:colOff>885825</xdr:colOff>
                    <xdr:row>419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92" r:id="rId521" name="Option Button 520">
              <controlPr defaultSize="0" autoFill="0" autoLine="0" autoPict="0">
                <anchor moveWithCells="1">
                  <from>
                    <xdr:col>9</xdr:col>
                    <xdr:colOff>333375</xdr:colOff>
                    <xdr:row>419</xdr:row>
                    <xdr:rowOff>47625</xdr:rowOff>
                  </from>
                  <to>
                    <xdr:col>9</xdr:col>
                    <xdr:colOff>866775</xdr:colOff>
                    <xdr:row>419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93" r:id="rId522" name="Group Box 521">
              <controlPr defaultSize="0" autoFill="0" autoPict="0">
                <anchor moveWithCells="1">
                  <from>
                    <xdr:col>7</xdr:col>
                    <xdr:colOff>19050</xdr:colOff>
                    <xdr:row>419</xdr:row>
                    <xdr:rowOff>0</xdr:rowOff>
                  </from>
                  <to>
                    <xdr:col>9</xdr:col>
                    <xdr:colOff>1123950</xdr:colOff>
                    <xdr:row>419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94" r:id="rId523" name="Option Button 522">
              <controlPr defaultSize="0" autoFill="0" autoLine="0" autoPict="0">
                <anchor moveWithCells="1">
                  <from>
                    <xdr:col>7</xdr:col>
                    <xdr:colOff>342900</xdr:colOff>
                    <xdr:row>423</xdr:row>
                    <xdr:rowOff>57150</xdr:rowOff>
                  </from>
                  <to>
                    <xdr:col>7</xdr:col>
                    <xdr:colOff>866775</xdr:colOff>
                    <xdr:row>423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95" r:id="rId524" name="Option Button 523">
              <controlPr defaultSize="0" autoFill="0" autoLine="0" autoPict="0">
                <anchor moveWithCells="1">
                  <from>
                    <xdr:col>8</xdr:col>
                    <xdr:colOff>361950</xdr:colOff>
                    <xdr:row>423</xdr:row>
                    <xdr:rowOff>47625</xdr:rowOff>
                  </from>
                  <to>
                    <xdr:col>8</xdr:col>
                    <xdr:colOff>885825</xdr:colOff>
                    <xdr:row>423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96" r:id="rId525" name="Option Button 524">
              <controlPr defaultSize="0" autoFill="0" autoLine="0" autoPict="0">
                <anchor moveWithCells="1">
                  <from>
                    <xdr:col>9</xdr:col>
                    <xdr:colOff>333375</xdr:colOff>
                    <xdr:row>423</xdr:row>
                    <xdr:rowOff>47625</xdr:rowOff>
                  </from>
                  <to>
                    <xdr:col>9</xdr:col>
                    <xdr:colOff>866775</xdr:colOff>
                    <xdr:row>423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97" r:id="rId526" name="Group Box 525">
              <controlPr defaultSize="0" autoFill="0" autoPict="0">
                <anchor moveWithCells="1">
                  <from>
                    <xdr:col>7</xdr:col>
                    <xdr:colOff>19050</xdr:colOff>
                    <xdr:row>423</xdr:row>
                    <xdr:rowOff>0</xdr:rowOff>
                  </from>
                  <to>
                    <xdr:col>9</xdr:col>
                    <xdr:colOff>1123950</xdr:colOff>
                    <xdr:row>423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98" r:id="rId527" name="Option Button 526">
              <controlPr defaultSize="0" autoFill="0" autoLine="0" autoPict="0">
                <anchor moveWithCells="1">
                  <from>
                    <xdr:col>7</xdr:col>
                    <xdr:colOff>342900</xdr:colOff>
                    <xdr:row>424</xdr:row>
                    <xdr:rowOff>66675</xdr:rowOff>
                  </from>
                  <to>
                    <xdr:col>7</xdr:col>
                    <xdr:colOff>866775</xdr:colOff>
                    <xdr:row>424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99" r:id="rId528" name="Option Button 527">
              <controlPr defaultSize="0" autoFill="0" autoLine="0" autoPict="0">
                <anchor moveWithCells="1">
                  <from>
                    <xdr:col>8</xdr:col>
                    <xdr:colOff>361950</xdr:colOff>
                    <xdr:row>424</xdr:row>
                    <xdr:rowOff>57150</xdr:rowOff>
                  </from>
                  <to>
                    <xdr:col>8</xdr:col>
                    <xdr:colOff>885825</xdr:colOff>
                    <xdr:row>424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00" r:id="rId529" name="Option Button 528">
              <controlPr defaultSize="0" autoFill="0" autoLine="0" autoPict="0">
                <anchor moveWithCells="1">
                  <from>
                    <xdr:col>9</xdr:col>
                    <xdr:colOff>333375</xdr:colOff>
                    <xdr:row>424</xdr:row>
                    <xdr:rowOff>57150</xdr:rowOff>
                  </from>
                  <to>
                    <xdr:col>9</xdr:col>
                    <xdr:colOff>866775</xdr:colOff>
                    <xdr:row>424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01" r:id="rId530" name="Group Box 529">
              <controlPr defaultSize="0" autoFill="0" autoPict="0">
                <anchor moveWithCells="1">
                  <from>
                    <xdr:col>7</xdr:col>
                    <xdr:colOff>19050</xdr:colOff>
                    <xdr:row>424</xdr:row>
                    <xdr:rowOff>9525</xdr:rowOff>
                  </from>
                  <to>
                    <xdr:col>9</xdr:col>
                    <xdr:colOff>1123950</xdr:colOff>
                    <xdr:row>424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02" r:id="rId531" name="Option Button 530">
              <controlPr defaultSize="0" autoFill="0" autoLine="0" autoPict="0">
                <anchor moveWithCells="1">
                  <from>
                    <xdr:col>7</xdr:col>
                    <xdr:colOff>342900</xdr:colOff>
                    <xdr:row>425</xdr:row>
                    <xdr:rowOff>66675</xdr:rowOff>
                  </from>
                  <to>
                    <xdr:col>7</xdr:col>
                    <xdr:colOff>866775</xdr:colOff>
                    <xdr:row>425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03" r:id="rId532" name="Option Button 531">
              <controlPr defaultSize="0" autoFill="0" autoLine="0" autoPict="0">
                <anchor moveWithCells="1">
                  <from>
                    <xdr:col>8</xdr:col>
                    <xdr:colOff>361950</xdr:colOff>
                    <xdr:row>425</xdr:row>
                    <xdr:rowOff>57150</xdr:rowOff>
                  </from>
                  <to>
                    <xdr:col>8</xdr:col>
                    <xdr:colOff>885825</xdr:colOff>
                    <xdr:row>425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04" r:id="rId533" name="Option Button 532">
              <controlPr defaultSize="0" autoFill="0" autoLine="0" autoPict="0">
                <anchor moveWithCells="1">
                  <from>
                    <xdr:col>9</xdr:col>
                    <xdr:colOff>333375</xdr:colOff>
                    <xdr:row>425</xdr:row>
                    <xdr:rowOff>57150</xdr:rowOff>
                  </from>
                  <to>
                    <xdr:col>9</xdr:col>
                    <xdr:colOff>866775</xdr:colOff>
                    <xdr:row>425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05" r:id="rId534" name="Group Box 533">
              <controlPr defaultSize="0" autoFill="0" autoPict="0">
                <anchor moveWithCells="1">
                  <from>
                    <xdr:col>7</xdr:col>
                    <xdr:colOff>19050</xdr:colOff>
                    <xdr:row>425</xdr:row>
                    <xdr:rowOff>9525</xdr:rowOff>
                  </from>
                  <to>
                    <xdr:col>9</xdr:col>
                    <xdr:colOff>1123950</xdr:colOff>
                    <xdr:row>425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06" r:id="rId535" name="Option Button 534">
              <controlPr defaultSize="0" autoFill="0" autoLine="0" autoPict="0">
                <anchor moveWithCells="1">
                  <from>
                    <xdr:col>7</xdr:col>
                    <xdr:colOff>342900</xdr:colOff>
                    <xdr:row>426</xdr:row>
                    <xdr:rowOff>66675</xdr:rowOff>
                  </from>
                  <to>
                    <xdr:col>7</xdr:col>
                    <xdr:colOff>866775</xdr:colOff>
                    <xdr:row>426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07" r:id="rId536" name="Option Button 535">
              <controlPr defaultSize="0" autoFill="0" autoLine="0" autoPict="0">
                <anchor moveWithCells="1">
                  <from>
                    <xdr:col>8</xdr:col>
                    <xdr:colOff>361950</xdr:colOff>
                    <xdr:row>426</xdr:row>
                    <xdr:rowOff>57150</xdr:rowOff>
                  </from>
                  <to>
                    <xdr:col>8</xdr:col>
                    <xdr:colOff>885825</xdr:colOff>
                    <xdr:row>426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08" r:id="rId537" name="Option Button 536">
              <controlPr defaultSize="0" autoFill="0" autoLine="0" autoPict="0">
                <anchor moveWithCells="1">
                  <from>
                    <xdr:col>9</xdr:col>
                    <xdr:colOff>333375</xdr:colOff>
                    <xdr:row>426</xdr:row>
                    <xdr:rowOff>57150</xdr:rowOff>
                  </from>
                  <to>
                    <xdr:col>9</xdr:col>
                    <xdr:colOff>866775</xdr:colOff>
                    <xdr:row>426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09" r:id="rId538" name="Group Box 537">
              <controlPr defaultSize="0" autoFill="0" autoPict="0">
                <anchor moveWithCells="1">
                  <from>
                    <xdr:col>7</xdr:col>
                    <xdr:colOff>19050</xdr:colOff>
                    <xdr:row>426</xdr:row>
                    <xdr:rowOff>9525</xdr:rowOff>
                  </from>
                  <to>
                    <xdr:col>9</xdr:col>
                    <xdr:colOff>1123950</xdr:colOff>
                    <xdr:row>426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10" r:id="rId539" name="Option Button 538">
              <controlPr defaultSize="0" autoFill="0" autoLine="0" autoPict="0">
                <anchor moveWithCells="1">
                  <from>
                    <xdr:col>7</xdr:col>
                    <xdr:colOff>342900</xdr:colOff>
                    <xdr:row>427</xdr:row>
                    <xdr:rowOff>66675</xdr:rowOff>
                  </from>
                  <to>
                    <xdr:col>7</xdr:col>
                    <xdr:colOff>866775</xdr:colOff>
                    <xdr:row>427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11" r:id="rId540" name="Option Button 539">
              <controlPr defaultSize="0" autoFill="0" autoLine="0" autoPict="0">
                <anchor moveWithCells="1">
                  <from>
                    <xdr:col>8</xdr:col>
                    <xdr:colOff>361950</xdr:colOff>
                    <xdr:row>427</xdr:row>
                    <xdr:rowOff>57150</xdr:rowOff>
                  </from>
                  <to>
                    <xdr:col>8</xdr:col>
                    <xdr:colOff>885825</xdr:colOff>
                    <xdr:row>427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12" r:id="rId541" name="Option Button 540">
              <controlPr defaultSize="0" autoFill="0" autoLine="0" autoPict="0">
                <anchor moveWithCells="1">
                  <from>
                    <xdr:col>9</xdr:col>
                    <xdr:colOff>333375</xdr:colOff>
                    <xdr:row>427</xdr:row>
                    <xdr:rowOff>57150</xdr:rowOff>
                  </from>
                  <to>
                    <xdr:col>9</xdr:col>
                    <xdr:colOff>866775</xdr:colOff>
                    <xdr:row>427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13" r:id="rId542" name="Group Box 541">
              <controlPr defaultSize="0" autoFill="0" autoPict="0">
                <anchor moveWithCells="1">
                  <from>
                    <xdr:col>7</xdr:col>
                    <xdr:colOff>19050</xdr:colOff>
                    <xdr:row>427</xdr:row>
                    <xdr:rowOff>9525</xdr:rowOff>
                  </from>
                  <to>
                    <xdr:col>9</xdr:col>
                    <xdr:colOff>1123950</xdr:colOff>
                    <xdr:row>427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14" r:id="rId543" name="Option Button 542">
              <controlPr defaultSize="0" autoFill="0" autoLine="0" autoPict="0">
                <anchor moveWithCells="1">
                  <from>
                    <xdr:col>7</xdr:col>
                    <xdr:colOff>342900</xdr:colOff>
                    <xdr:row>428</xdr:row>
                    <xdr:rowOff>66675</xdr:rowOff>
                  </from>
                  <to>
                    <xdr:col>7</xdr:col>
                    <xdr:colOff>866775</xdr:colOff>
                    <xdr:row>428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15" r:id="rId544" name="Option Button 543">
              <controlPr defaultSize="0" autoFill="0" autoLine="0" autoPict="0">
                <anchor moveWithCells="1">
                  <from>
                    <xdr:col>8</xdr:col>
                    <xdr:colOff>361950</xdr:colOff>
                    <xdr:row>428</xdr:row>
                    <xdr:rowOff>57150</xdr:rowOff>
                  </from>
                  <to>
                    <xdr:col>8</xdr:col>
                    <xdr:colOff>885825</xdr:colOff>
                    <xdr:row>428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16" r:id="rId545" name="Option Button 544">
              <controlPr defaultSize="0" autoFill="0" autoLine="0" autoPict="0">
                <anchor moveWithCells="1">
                  <from>
                    <xdr:col>9</xdr:col>
                    <xdr:colOff>333375</xdr:colOff>
                    <xdr:row>428</xdr:row>
                    <xdr:rowOff>57150</xdr:rowOff>
                  </from>
                  <to>
                    <xdr:col>9</xdr:col>
                    <xdr:colOff>866775</xdr:colOff>
                    <xdr:row>428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17" r:id="rId546" name="Group Box 545">
              <controlPr defaultSize="0" autoFill="0" autoPict="0">
                <anchor moveWithCells="1">
                  <from>
                    <xdr:col>7</xdr:col>
                    <xdr:colOff>19050</xdr:colOff>
                    <xdr:row>428</xdr:row>
                    <xdr:rowOff>9525</xdr:rowOff>
                  </from>
                  <to>
                    <xdr:col>9</xdr:col>
                    <xdr:colOff>1123950</xdr:colOff>
                    <xdr:row>428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18" r:id="rId547" name="Option Button 546">
              <controlPr defaultSize="0" autoFill="0" autoLine="0" autoPict="0">
                <anchor moveWithCells="1">
                  <from>
                    <xdr:col>7</xdr:col>
                    <xdr:colOff>342900</xdr:colOff>
                    <xdr:row>430</xdr:row>
                    <xdr:rowOff>66675</xdr:rowOff>
                  </from>
                  <to>
                    <xdr:col>7</xdr:col>
                    <xdr:colOff>866775</xdr:colOff>
                    <xdr:row>430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19" r:id="rId548" name="Option Button 547">
              <controlPr defaultSize="0" autoFill="0" autoLine="0" autoPict="0">
                <anchor moveWithCells="1">
                  <from>
                    <xdr:col>8</xdr:col>
                    <xdr:colOff>361950</xdr:colOff>
                    <xdr:row>430</xdr:row>
                    <xdr:rowOff>57150</xdr:rowOff>
                  </from>
                  <to>
                    <xdr:col>8</xdr:col>
                    <xdr:colOff>885825</xdr:colOff>
                    <xdr:row>430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20" r:id="rId549" name="Option Button 548">
              <controlPr defaultSize="0" autoFill="0" autoLine="0" autoPict="0">
                <anchor moveWithCells="1">
                  <from>
                    <xdr:col>9</xdr:col>
                    <xdr:colOff>333375</xdr:colOff>
                    <xdr:row>430</xdr:row>
                    <xdr:rowOff>57150</xdr:rowOff>
                  </from>
                  <to>
                    <xdr:col>9</xdr:col>
                    <xdr:colOff>866775</xdr:colOff>
                    <xdr:row>430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21" r:id="rId550" name="Group Box 549">
              <controlPr defaultSize="0" autoFill="0" autoPict="0">
                <anchor moveWithCells="1">
                  <from>
                    <xdr:col>7</xdr:col>
                    <xdr:colOff>19050</xdr:colOff>
                    <xdr:row>430</xdr:row>
                    <xdr:rowOff>9525</xdr:rowOff>
                  </from>
                  <to>
                    <xdr:col>9</xdr:col>
                    <xdr:colOff>1123950</xdr:colOff>
                    <xdr:row>430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22" r:id="rId551" name="Option Button 550">
              <controlPr defaultSize="0" autoFill="0" autoLine="0" autoPict="0">
                <anchor moveWithCells="1">
                  <from>
                    <xdr:col>7</xdr:col>
                    <xdr:colOff>342900</xdr:colOff>
                    <xdr:row>432</xdr:row>
                    <xdr:rowOff>66675</xdr:rowOff>
                  </from>
                  <to>
                    <xdr:col>7</xdr:col>
                    <xdr:colOff>866775</xdr:colOff>
                    <xdr:row>432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23" r:id="rId552" name="Option Button 551">
              <controlPr defaultSize="0" autoFill="0" autoLine="0" autoPict="0">
                <anchor moveWithCells="1">
                  <from>
                    <xdr:col>8</xdr:col>
                    <xdr:colOff>361950</xdr:colOff>
                    <xdr:row>432</xdr:row>
                    <xdr:rowOff>57150</xdr:rowOff>
                  </from>
                  <to>
                    <xdr:col>8</xdr:col>
                    <xdr:colOff>885825</xdr:colOff>
                    <xdr:row>432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24" r:id="rId553" name="Option Button 552">
              <controlPr defaultSize="0" autoFill="0" autoLine="0" autoPict="0">
                <anchor moveWithCells="1">
                  <from>
                    <xdr:col>9</xdr:col>
                    <xdr:colOff>333375</xdr:colOff>
                    <xdr:row>432</xdr:row>
                    <xdr:rowOff>57150</xdr:rowOff>
                  </from>
                  <to>
                    <xdr:col>9</xdr:col>
                    <xdr:colOff>866775</xdr:colOff>
                    <xdr:row>432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25" r:id="rId554" name="Group Box 553">
              <controlPr defaultSize="0" autoFill="0" autoPict="0">
                <anchor moveWithCells="1">
                  <from>
                    <xdr:col>7</xdr:col>
                    <xdr:colOff>19050</xdr:colOff>
                    <xdr:row>432</xdr:row>
                    <xdr:rowOff>9525</xdr:rowOff>
                  </from>
                  <to>
                    <xdr:col>9</xdr:col>
                    <xdr:colOff>1123950</xdr:colOff>
                    <xdr:row>432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26" r:id="rId555" name="Option Button 554">
              <controlPr defaultSize="0" autoFill="0" autoLine="0" autoPict="0">
                <anchor moveWithCells="1">
                  <from>
                    <xdr:col>7</xdr:col>
                    <xdr:colOff>342900</xdr:colOff>
                    <xdr:row>429</xdr:row>
                    <xdr:rowOff>66675</xdr:rowOff>
                  </from>
                  <to>
                    <xdr:col>7</xdr:col>
                    <xdr:colOff>866775</xdr:colOff>
                    <xdr:row>429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27" r:id="rId556" name="Option Button 555">
              <controlPr defaultSize="0" autoFill="0" autoLine="0" autoPict="0">
                <anchor moveWithCells="1">
                  <from>
                    <xdr:col>8</xdr:col>
                    <xdr:colOff>361950</xdr:colOff>
                    <xdr:row>429</xdr:row>
                    <xdr:rowOff>57150</xdr:rowOff>
                  </from>
                  <to>
                    <xdr:col>8</xdr:col>
                    <xdr:colOff>885825</xdr:colOff>
                    <xdr:row>429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28" r:id="rId557" name="Option Button 556">
              <controlPr defaultSize="0" autoFill="0" autoLine="0" autoPict="0">
                <anchor moveWithCells="1">
                  <from>
                    <xdr:col>9</xdr:col>
                    <xdr:colOff>333375</xdr:colOff>
                    <xdr:row>429</xdr:row>
                    <xdr:rowOff>57150</xdr:rowOff>
                  </from>
                  <to>
                    <xdr:col>9</xdr:col>
                    <xdr:colOff>866775</xdr:colOff>
                    <xdr:row>429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29" r:id="rId558" name="Group Box 557">
              <controlPr defaultSize="0" autoFill="0" autoPict="0">
                <anchor moveWithCells="1">
                  <from>
                    <xdr:col>7</xdr:col>
                    <xdr:colOff>19050</xdr:colOff>
                    <xdr:row>429</xdr:row>
                    <xdr:rowOff>9525</xdr:rowOff>
                  </from>
                  <to>
                    <xdr:col>9</xdr:col>
                    <xdr:colOff>1123950</xdr:colOff>
                    <xdr:row>429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30" r:id="rId559" name="Option Button 558">
              <controlPr defaultSize="0" autoFill="0" autoLine="0" autoPict="0">
                <anchor moveWithCells="1">
                  <from>
                    <xdr:col>7</xdr:col>
                    <xdr:colOff>342900</xdr:colOff>
                    <xdr:row>431</xdr:row>
                    <xdr:rowOff>57150</xdr:rowOff>
                  </from>
                  <to>
                    <xdr:col>7</xdr:col>
                    <xdr:colOff>866775</xdr:colOff>
                    <xdr:row>431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31" r:id="rId560" name="Option Button 559">
              <controlPr defaultSize="0" autoFill="0" autoLine="0" autoPict="0">
                <anchor moveWithCells="1">
                  <from>
                    <xdr:col>8</xdr:col>
                    <xdr:colOff>361950</xdr:colOff>
                    <xdr:row>431</xdr:row>
                    <xdr:rowOff>47625</xdr:rowOff>
                  </from>
                  <to>
                    <xdr:col>8</xdr:col>
                    <xdr:colOff>885825</xdr:colOff>
                    <xdr:row>431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32" r:id="rId561" name="Option Button 560">
              <controlPr defaultSize="0" autoFill="0" autoLine="0" autoPict="0">
                <anchor moveWithCells="1">
                  <from>
                    <xdr:col>9</xdr:col>
                    <xdr:colOff>333375</xdr:colOff>
                    <xdr:row>431</xdr:row>
                    <xdr:rowOff>47625</xdr:rowOff>
                  </from>
                  <to>
                    <xdr:col>9</xdr:col>
                    <xdr:colOff>866775</xdr:colOff>
                    <xdr:row>431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33" r:id="rId562" name="Group Box 561">
              <controlPr defaultSize="0" autoFill="0" autoPict="0">
                <anchor moveWithCells="1">
                  <from>
                    <xdr:col>7</xdr:col>
                    <xdr:colOff>19050</xdr:colOff>
                    <xdr:row>431</xdr:row>
                    <xdr:rowOff>0</xdr:rowOff>
                  </from>
                  <to>
                    <xdr:col>9</xdr:col>
                    <xdr:colOff>1123950</xdr:colOff>
                    <xdr:row>431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34" r:id="rId563" name="Option Button 562">
              <controlPr defaultSize="0" autoFill="0" autoLine="0" autoPict="0">
                <anchor moveWithCells="1">
                  <from>
                    <xdr:col>7</xdr:col>
                    <xdr:colOff>342900</xdr:colOff>
                    <xdr:row>435</xdr:row>
                    <xdr:rowOff>57150</xdr:rowOff>
                  </from>
                  <to>
                    <xdr:col>7</xdr:col>
                    <xdr:colOff>866775</xdr:colOff>
                    <xdr:row>435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35" r:id="rId564" name="Option Button 563">
              <controlPr defaultSize="0" autoFill="0" autoLine="0" autoPict="0">
                <anchor moveWithCells="1">
                  <from>
                    <xdr:col>8</xdr:col>
                    <xdr:colOff>361950</xdr:colOff>
                    <xdr:row>435</xdr:row>
                    <xdr:rowOff>47625</xdr:rowOff>
                  </from>
                  <to>
                    <xdr:col>8</xdr:col>
                    <xdr:colOff>885825</xdr:colOff>
                    <xdr:row>435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36" r:id="rId565" name="Option Button 564">
              <controlPr defaultSize="0" autoFill="0" autoLine="0" autoPict="0">
                <anchor moveWithCells="1">
                  <from>
                    <xdr:col>9</xdr:col>
                    <xdr:colOff>333375</xdr:colOff>
                    <xdr:row>435</xdr:row>
                    <xdr:rowOff>47625</xdr:rowOff>
                  </from>
                  <to>
                    <xdr:col>9</xdr:col>
                    <xdr:colOff>866775</xdr:colOff>
                    <xdr:row>435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37" r:id="rId566" name="Group Box 565">
              <controlPr defaultSize="0" autoFill="0" autoPict="0">
                <anchor moveWithCells="1">
                  <from>
                    <xdr:col>7</xdr:col>
                    <xdr:colOff>19050</xdr:colOff>
                    <xdr:row>435</xdr:row>
                    <xdr:rowOff>0</xdr:rowOff>
                  </from>
                  <to>
                    <xdr:col>9</xdr:col>
                    <xdr:colOff>1123950</xdr:colOff>
                    <xdr:row>435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38" r:id="rId567" name="Option Button 566">
              <controlPr defaultSize="0" autoFill="0" autoLine="0" autoPict="0">
                <anchor moveWithCells="1">
                  <from>
                    <xdr:col>7</xdr:col>
                    <xdr:colOff>342900</xdr:colOff>
                    <xdr:row>436</xdr:row>
                    <xdr:rowOff>66675</xdr:rowOff>
                  </from>
                  <to>
                    <xdr:col>7</xdr:col>
                    <xdr:colOff>866775</xdr:colOff>
                    <xdr:row>436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39" r:id="rId568" name="Option Button 567">
              <controlPr defaultSize="0" autoFill="0" autoLine="0" autoPict="0">
                <anchor moveWithCells="1">
                  <from>
                    <xdr:col>8</xdr:col>
                    <xdr:colOff>361950</xdr:colOff>
                    <xdr:row>436</xdr:row>
                    <xdr:rowOff>57150</xdr:rowOff>
                  </from>
                  <to>
                    <xdr:col>8</xdr:col>
                    <xdr:colOff>885825</xdr:colOff>
                    <xdr:row>436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40" r:id="rId569" name="Option Button 568">
              <controlPr defaultSize="0" autoFill="0" autoLine="0" autoPict="0">
                <anchor moveWithCells="1">
                  <from>
                    <xdr:col>9</xdr:col>
                    <xdr:colOff>333375</xdr:colOff>
                    <xdr:row>436</xdr:row>
                    <xdr:rowOff>57150</xdr:rowOff>
                  </from>
                  <to>
                    <xdr:col>9</xdr:col>
                    <xdr:colOff>866775</xdr:colOff>
                    <xdr:row>436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41" r:id="rId570" name="Group Box 569">
              <controlPr defaultSize="0" autoFill="0" autoPict="0">
                <anchor moveWithCells="1">
                  <from>
                    <xdr:col>7</xdr:col>
                    <xdr:colOff>19050</xdr:colOff>
                    <xdr:row>436</xdr:row>
                    <xdr:rowOff>9525</xdr:rowOff>
                  </from>
                  <to>
                    <xdr:col>9</xdr:col>
                    <xdr:colOff>1123950</xdr:colOff>
                    <xdr:row>436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42" r:id="rId571" name="Option Button 570">
              <controlPr defaultSize="0" autoFill="0" autoLine="0" autoPict="0">
                <anchor moveWithCells="1">
                  <from>
                    <xdr:col>7</xdr:col>
                    <xdr:colOff>342900</xdr:colOff>
                    <xdr:row>437</xdr:row>
                    <xdr:rowOff>66675</xdr:rowOff>
                  </from>
                  <to>
                    <xdr:col>7</xdr:col>
                    <xdr:colOff>866775</xdr:colOff>
                    <xdr:row>437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43" r:id="rId572" name="Option Button 571">
              <controlPr defaultSize="0" autoFill="0" autoLine="0" autoPict="0">
                <anchor moveWithCells="1">
                  <from>
                    <xdr:col>8</xdr:col>
                    <xdr:colOff>361950</xdr:colOff>
                    <xdr:row>437</xdr:row>
                    <xdr:rowOff>57150</xdr:rowOff>
                  </from>
                  <to>
                    <xdr:col>8</xdr:col>
                    <xdr:colOff>885825</xdr:colOff>
                    <xdr:row>437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44" r:id="rId573" name="Option Button 572">
              <controlPr defaultSize="0" autoFill="0" autoLine="0" autoPict="0">
                <anchor moveWithCells="1">
                  <from>
                    <xdr:col>9</xdr:col>
                    <xdr:colOff>333375</xdr:colOff>
                    <xdr:row>437</xdr:row>
                    <xdr:rowOff>57150</xdr:rowOff>
                  </from>
                  <to>
                    <xdr:col>9</xdr:col>
                    <xdr:colOff>866775</xdr:colOff>
                    <xdr:row>437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45" r:id="rId574" name="Group Box 573">
              <controlPr defaultSize="0" autoFill="0" autoPict="0">
                <anchor moveWithCells="1">
                  <from>
                    <xdr:col>7</xdr:col>
                    <xdr:colOff>19050</xdr:colOff>
                    <xdr:row>437</xdr:row>
                    <xdr:rowOff>9525</xdr:rowOff>
                  </from>
                  <to>
                    <xdr:col>9</xdr:col>
                    <xdr:colOff>1123950</xdr:colOff>
                    <xdr:row>437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46" r:id="rId575" name="Option Button 574">
              <controlPr defaultSize="0" autoFill="0" autoLine="0" autoPict="0">
                <anchor moveWithCells="1">
                  <from>
                    <xdr:col>7</xdr:col>
                    <xdr:colOff>342900</xdr:colOff>
                    <xdr:row>438</xdr:row>
                    <xdr:rowOff>66675</xdr:rowOff>
                  </from>
                  <to>
                    <xdr:col>7</xdr:col>
                    <xdr:colOff>866775</xdr:colOff>
                    <xdr:row>438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47" r:id="rId576" name="Option Button 575">
              <controlPr defaultSize="0" autoFill="0" autoLine="0" autoPict="0">
                <anchor moveWithCells="1">
                  <from>
                    <xdr:col>8</xdr:col>
                    <xdr:colOff>361950</xdr:colOff>
                    <xdr:row>438</xdr:row>
                    <xdr:rowOff>57150</xdr:rowOff>
                  </from>
                  <to>
                    <xdr:col>8</xdr:col>
                    <xdr:colOff>885825</xdr:colOff>
                    <xdr:row>438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48" r:id="rId577" name="Option Button 576">
              <controlPr defaultSize="0" autoFill="0" autoLine="0" autoPict="0">
                <anchor moveWithCells="1">
                  <from>
                    <xdr:col>9</xdr:col>
                    <xdr:colOff>333375</xdr:colOff>
                    <xdr:row>438</xdr:row>
                    <xdr:rowOff>57150</xdr:rowOff>
                  </from>
                  <to>
                    <xdr:col>9</xdr:col>
                    <xdr:colOff>866775</xdr:colOff>
                    <xdr:row>438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49" r:id="rId578" name="Group Box 577">
              <controlPr defaultSize="0" autoFill="0" autoPict="0">
                <anchor moveWithCells="1">
                  <from>
                    <xdr:col>7</xdr:col>
                    <xdr:colOff>19050</xdr:colOff>
                    <xdr:row>438</xdr:row>
                    <xdr:rowOff>9525</xdr:rowOff>
                  </from>
                  <to>
                    <xdr:col>9</xdr:col>
                    <xdr:colOff>1123950</xdr:colOff>
                    <xdr:row>438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50" r:id="rId579" name="Option Button 578">
              <controlPr defaultSize="0" autoFill="0" autoLine="0" autoPict="0">
                <anchor moveWithCells="1">
                  <from>
                    <xdr:col>7</xdr:col>
                    <xdr:colOff>342900</xdr:colOff>
                    <xdr:row>439</xdr:row>
                    <xdr:rowOff>66675</xdr:rowOff>
                  </from>
                  <to>
                    <xdr:col>7</xdr:col>
                    <xdr:colOff>866775</xdr:colOff>
                    <xdr:row>439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51" r:id="rId580" name="Option Button 579">
              <controlPr defaultSize="0" autoFill="0" autoLine="0" autoPict="0">
                <anchor moveWithCells="1">
                  <from>
                    <xdr:col>8</xdr:col>
                    <xdr:colOff>361950</xdr:colOff>
                    <xdr:row>439</xdr:row>
                    <xdr:rowOff>57150</xdr:rowOff>
                  </from>
                  <to>
                    <xdr:col>8</xdr:col>
                    <xdr:colOff>885825</xdr:colOff>
                    <xdr:row>439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52" r:id="rId581" name="Option Button 580">
              <controlPr defaultSize="0" autoFill="0" autoLine="0" autoPict="0">
                <anchor moveWithCells="1">
                  <from>
                    <xdr:col>9</xdr:col>
                    <xdr:colOff>333375</xdr:colOff>
                    <xdr:row>439</xdr:row>
                    <xdr:rowOff>57150</xdr:rowOff>
                  </from>
                  <to>
                    <xdr:col>9</xdr:col>
                    <xdr:colOff>866775</xdr:colOff>
                    <xdr:row>439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53" r:id="rId582" name="Group Box 581">
              <controlPr defaultSize="0" autoFill="0" autoPict="0">
                <anchor moveWithCells="1">
                  <from>
                    <xdr:col>7</xdr:col>
                    <xdr:colOff>19050</xdr:colOff>
                    <xdr:row>439</xdr:row>
                    <xdr:rowOff>9525</xdr:rowOff>
                  </from>
                  <to>
                    <xdr:col>9</xdr:col>
                    <xdr:colOff>1123950</xdr:colOff>
                    <xdr:row>439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54" r:id="rId583" name="Option Button 582">
              <controlPr defaultSize="0" autoFill="0" autoLine="0" autoPict="0">
                <anchor moveWithCells="1">
                  <from>
                    <xdr:col>7</xdr:col>
                    <xdr:colOff>342900</xdr:colOff>
                    <xdr:row>440</xdr:row>
                    <xdr:rowOff>66675</xdr:rowOff>
                  </from>
                  <to>
                    <xdr:col>7</xdr:col>
                    <xdr:colOff>866775</xdr:colOff>
                    <xdr:row>440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55" r:id="rId584" name="Option Button 583">
              <controlPr defaultSize="0" autoFill="0" autoLine="0" autoPict="0">
                <anchor moveWithCells="1">
                  <from>
                    <xdr:col>8</xdr:col>
                    <xdr:colOff>361950</xdr:colOff>
                    <xdr:row>440</xdr:row>
                    <xdr:rowOff>57150</xdr:rowOff>
                  </from>
                  <to>
                    <xdr:col>8</xdr:col>
                    <xdr:colOff>885825</xdr:colOff>
                    <xdr:row>440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56" r:id="rId585" name="Option Button 584">
              <controlPr defaultSize="0" autoFill="0" autoLine="0" autoPict="0">
                <anchor moveWithCells="1">
                  <from>
                    <xdr:col>9</xdr:col>
                    <xdr:colOff>333375</xdr:colOff>
                    <xdr:row>440</xdr:row>
                    <xdr:rowOff>57150</xdr:rowOff>
                  </from>
                  <to>
                    <xdr:col>9</xdr:col>
                    <xdr:colOff>866775</xdr:colOff>
                    <xdr:row>440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57" r:id="rId586" name="Group Box 585">
              <controlPr defaultSize="0" autoFill="0" autoPict="0">
                <anchor moveWithCells="1">
                  <from>
                    <xdr:col>7</xdr:col>
                    <xdr:colOff>19050</xdr:colOff>
                    <xdr:row>440</xdr:row>
                    <xdr:rowOff>9525</xdr:rowOff>
                  </from>
                  <to>
                    <xdr:col>9</xdr:col>
                    <xdr:colOff>1123950</xdr:colOff>
                    <xdr:row>440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58" r:id="rId587" name="Option Button 586">
              <controlPr defaultSize="0" autoFill="0" autoLine="0" autoPict="0">
                <anchor moveWithCells="1">
                  <from>
                    <xdr:col>7</xdr:col>
                    <xdr:colOff>342900</xdr:colOff>
                    <xdr:row>442</xdr:row>
                    <xdr:rowOff>66675</xdr:rowOff>
                  </from>
                  <to>
                    <xdr:col>7</xdr:col>
                    <xdr:colOff>866775</xdr:colOff>
                    <xdr:row>442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59" r:id="rId588" name="Option Button 587">
              <controlPr defaultSize="0" autoFill="0" autoLine="0" autoPict="0">
                <anchor moveWithCells="1">
                  <from>
                    <xdr:col>8</xdr:col>
                    <xdr:colOff>361950</xdr:colOff>
                    <xdr:row>442</xdr:row>
                    <xdr:rowOff>57150</xdr:rowOff>
                  </from>
                  <to>
                    <xdr:col>8</xdr:col>
                    <xdr:colOff>885825</xdr:colOff>
                    <xdr:row>442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60" r:id="rId589" name="Option Button 588">
              <controlPr defaultSize="0" autoFill="0" autoLine="0" autoPict="0">
                <anchor moveWithCells="1">
                  <from>
                    <xdr:col>9</xdr:col>
                    <xdr:colOff>333375</xdr:colOff>
                    <xdr:row>442</xdr:row>
                    <xdr:rowOff>57150</xdr:rowOff>
                  </from>
                  <to>
                    <xdr:col>9</xdr:col>
                    <xdr:colOff>866775</xdr:colOff>
                    <xdr:row>442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61" r:id="rId590" name="Group Box 589">
              <controlPr defaultSize="0" autoFill="0" autoPict="0">
                <anchor moveWithCells="1">
                  <from>
                    <xdr:col>7</xdr:col>
                    <xdr:colOff>19050</xdr:colOff>
                    <xdr:row>442</xdr:row>
                    <xdr:rowOff>9525</xdr:rowOff>
                  </from>
                  <to>
                    <xdr:col>9</xdr:col>
                    <xdr:colOff>1123950</xdr:colOff>
                    <xdr:row>442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62" r:id="rId591" name="Option Button 590">
              <controlPr defaultSize="0" autoFill="0" autoLine="0" autoPict="0">
                <anchor moveWithCells="1">
                  <from>
                    <xdr:col>7</xdr:col>
                    <xdr:colOff>342900</xdr:colOff>
                    <xdr:row>444</xdr:row>
                    <xdr:rowOff>66675</xdr:rowOff>
                  </from>
                  <to>
                    <xdr:col>7</xdr:col>
                    <xdr:colOff>866775</xdr:colOff>
                    <xdr:row>444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63" r:id="rId592" name="Option Button 591">
              <controlPr defaultSize="0" autoFill="0" autoLine="0" autoPict="0">
                <anchor moveWithCells="1">
                  <from>
                    <xdr:col>8</xdr:col>
                    <xdr:colOff>361950</xdr:colOff>
                    <xdr:row>444</xdr:row>
                    <xdr:rowOff>57150</xdr:rowOff>
                  </from>
                  <to>
                    <xdr:col>8</xdr:col>
                    <xdr:colOff>885825</xdr:colOff>
                    <xdr:row>444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64" r:id="rId593" name="Option Button 592">
              <controlPr defaultSize="0" autoFill="0" autoLine="0" autoPict="0">
                <anchor moveWithCells="1">
                  <from>
                    <xdr:col>9</xdr:col>
                    <xdr:colOff>333375</xdr:colOff>
                    <xdr:row>444</xdr:row>
                    <xdr:rowOff>57150</xdr:rowOff>
                  </from>
                  <to>
                    <xdr:col>9</xdr:col>
                    <xdr:colOff>866775</xdr:colOff>
                    <xdr:row>444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65" r:id="rId594" name="Group Box 593">
              <controlPr defaultSize="0" autoFill="0" autoPict="0">
                <anchor moveWithCells="1">
                  <from>
                    <xdr:col>7</xdr:col>
                    <xdr:colOff>19050</xdr:colOff>
                    <xdr:row>444</xdr:row>
                    <xdr:rowOff>9525</xdr:rowOff>
                  </from>
                  <to>
                    <xdr:col>9</xdr:col>
                    <xdr:colOff>1123950</xdr:colOff>
                    <xdr:row>444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66" r:id="rId595" name="Option Button 594">
              <controlPr defaultSize="0" autoFill="0" autoLine="0" autoPict="0">
                <anchor moveWithCells="1">
                  <from>
                    <xdr:col>7</xdr:col>
                    <xdr:colOff>342900</xdr:colOff>
                    <xdr:row>441</xdr:row>
                    <xdr:rowOff>66675</xdr:rowOff>
                  </from>
                  <to>
                    <xdr:col>7</xdr:col>
                    <xdr:colOff>866775</xdr:colOff>
                    <xdr:row>441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67" r:id="rId596" name="Option Button 595">
              <controlPr defaultSize="0" autoFill="0" autoLine="0" autoPict="0">
                <anchor moveWithCells="1">
                  <from>
                    <xdr:col>8</xdr:col>
                    <xdr:colOff>361950</xdr:colOff>
                    <xdr:row>441</xdr:row>
                    <xdr:rowOff>57150</xdr:rowOff>
                  </from>
                  <to>
                    <xdr:col>8</xdr:col>
                    <xdr:colOff>885825</xdr:colOff>
                    <xdr:row>441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68" r:id="rId597" name="Option Button 596">
              <controlPr defaultSize="0" autoFill="0" autoLine="0" autoPict="0">
                <anchor moveWithCells="1">
                  <from>
                    <xdr:col>9</xdr:col>
                    <xdr:colOff>333375</xdr:colOff>
                    <xdr:row>441</xdr:row>
                    <xdr:rowOff>57150</xdr:rowOff>
                  </from>
                  <to>
                    <xdr:col>9</xdr:col>
                    <xdr:colOff>866775</xdr:colOff>
                    <xdr:row>441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69" r:id="rId598" name="Group Box 597">
              <controlPr defaultSize="0" autoFill="0" autoPict="0">
                <anchor moveWithCells="1">
                  <from>
                    <xdr:col>7</xdr:col>
                    <xdr:colOff>19050</xdr:colOff>
                    <xdr:row>441</xdr:row>
                    <xdr:rowOff>9525</xdr:rowOff>
                  </from>
                  <to>
                    <xdr:col>9</xdr:col>
                    <xdr:colOff>1123950</xdr:colOff>
                    <xdr:row>441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0" r:id="rId599" name="Option Button 598">
              <controlPr defaultSize="0" autoFill="0" autoLine="0" autoPict="0">
                <anchor moveWithCells="1">
                  <from>
                    <xdr:col>7</xdr:col>
                    <xdr:colOff>342900</xdr:colOff>
                    <xdr:row>443</xdr:row>
                    <xdr:rowOff>57150</xdr:rowOff>
                  </from>
                  <to>
                    <xdr:col>7</xdr:col>
                    <xdr:colOff>866775</xdr:colOff>
                    <xdr:row>443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1" r:id="rId600" name="Option Button 599">
              <controlPr defaultSize="0" autoFill="0" autoLine="0" autoPict="0">
                <anchor moveWithCells="1">
                  <from>
                    <xdr:col>8</xdr:col>
                    <xdr:colOff>361950</xdr:colOff>
                    <xdr:row>443</xdr:row>
                    <xdr:rowOff>47625</xdr:rowOff>
                  </from>
                  <to>
                    <xdr:col>8</xdr:col>
                    <xdr:colOff>885825</xdr:colOff>
                    <xdr:row>443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2" r:id="rId601" name="Option Button 600">
              <controlPr defaultSize="0" autoFill="0" autoLine="0" autoPict="0">
                <anchor moveWithCells="1">
                  <from>
                    <xdr:col>9</xdr:col>
                    <xdr:colOff>333375</xdr:colOff>
                    <xdr:row>443</xdr:row>
                    <xdr:rowOff>47625</xdr:rowOff>
                  </from>
                  <to>
                    <xdr:col>9</xdr:col>
                    <xdr:colOff>866775</xdr:colOff>
                    <xdr:row>443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3" r:id="rId602" name="Group Box 601">
              <controlPr defaultSize="0" autoFill="0" autoPict="0">
                <anchor moveWithCells="1">
                  <from>
                    <xdr:col>7</xdr:col>
                    <xdr:colOff>19050</xdr:colOff>
                    <xdr:row>443</xdr:row>
                    <xdr:rowOff>0</xdr:rowOff>
                  </from>
                  <to>
                    <xdr:col>9</xdr:col>
                    <xdr:colOff>1123950</xdr:colOff>
                    <xdr:row>443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4" r:id="rId603" name="Option Button 602">
              <controlPr defaultSize="0" autoFill="0" autoLine="0" autoPict="0">
                <anchor moveWithCells="1">
                  <from>
                    <xdr:col>7</xdr:col>
                    <xdr:colOff>342900</xdr:colOff>
                    <xdr:row>447</xdr:row>
                    <xdr:rowOff>57150</xdr:rowOff>
                  </from>
                  <to>
                    <xdr:col>7</xdr:col>
                    <xdr:colOff>866775</xdr:colOff>
                    <xdr:row>447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5" r:id="rId604" name="Option Button 603">
              <controlPr defaultSize="0" autoFill="0" autoLine="0" autoPict="0">
                <anchor moveWithCells="1">
                  <from>
                    <xdr:col>8</xdr:col>
                    <xdr:colOff>361950</xdr:colOff>
                    <xdr:row>447</xdr:row>
                    <xdr:rowOff>47625</xdr:rowOff>
                  </from>
                  <to>
                    <xdr:col>8</xdr:col>
                    <xdr:colOff>885825</xdr:colOff>
                    <xdr:row>447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6" r:id="rId605" name="Option Button 604">
              <controlPr defaultSize="0" autoFill="0" autoLine="0" autoPict="0">
                <anchor moveWithCells="1">
                  <from>
                    <xdr:col>9</xdr:col>
                    <xdr:colOff>333375</xdr:colOff>
                    <xdr:row>447</xdr:row>
                    <xdr:rowOff>47625</xdr:rowOff>
                  </from>
                  <to>
                    <xdr:col>9</xdr:col>
                    <xdr:colOff>866775</xdr:colOff>
                    <xdr:row>447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7" r:id="rId606" name="Group Box 605">
              <controlPr defaultSize="0" autoFill="0" autoPict="0">
                <anchor moveWithCells="1">
                  <from>
                    <xdr:col>7</xdr:col>
                    <xdr:colOff>19050</xdr:colOff>
                    <xdr:row>447</xdr:row>
                    <xdr:rowOff>0</xdr:rowOff>
                  </from>
                  <to>
                    <xdr:col>9</xdr:col>
                    <xdr:colOff>1123950</xdr:colOff>
                    <xdr:row>447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8" r:id="rId607" name="Option Button 606">
              <controlPr defaultSize="0" autoFill="0" autoLine="0" autoPict="0">
                <anchor moveWithCells="1">
                  <from>
                    <xdr:col>7</xdr:col>
                    <xdr:colOff>342900</xdr:colOff>
                    <xdr:row>448</xdr:row>
                    <xdr:rowOff>66675</xdr:rowOff>
                  </from>
                  <to>
                    <xdr:col>7</xdr:col>
                    <xdr:colOff>866775</xdr:colOff>
                    <xdr:row>448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9" r:id="rId608" name="Option Button 607">
              <controlPr defaultSize="0" autoFill="0" autoLine="0" autoPict="0">
                <anchor moveWithCells="1">
                  <from>
                    <xdr:col>8</xdr:col>
                    <xdr:colOff>361950</xdr:colOff>
                    <xdr:row>448</xdr:row>
                    <xdr:rowOff>57150</xdr:rowOff>
                  </from>
                  <to>
                    <xdr:col>8</xdr:col>
                    <xdr:colOff>885825</xdr:colOff>
                    <xdr:row>448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0" r:id="rId609" name="Option Button 608">
              <controlPr defaultSize="0" autoFill="0" autoLine="0" autoPict="0">
                <anchor moveWithCells="1">
                  <from>
                    <xdr:col>9</xdr:col>
                    <xdr:colOff>333375</xdr:colOff>
                    <xdr:row>448</xdr:row>
                    <xdr:rowOff>57150</xdr:rowOff>
                  </from>
                  <to>
                    <xdr:col>9</xdr:col>
                    <xdr:colOff>866775</xdr:colOff>
                    <xdr:row>448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1" r:id="rId610" name="Group Box 609">
              <controlPr defaultSize="0" autoFill="0" autoPict="0">
                <anchor moveWithCells="1">
                  <from>
                    <xdr:col>7</xdr:col>
                    <xdr:colOff>19050</xdr:colOff>
                    <xdr:row>448</xdr:row>
                    <xdr:rowOff>9525</xdr:rowOff>
                  </from>
                  <to>
                    <xdr:col>9</xdr:col>
                    <xdr:colOff>1123950</xdr:colOff>
                    <xdr:row>448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2" r:id="rId611" name="Option Button 610">
              <controlPr defaultSize="0" autoFill="0" autoLine="0" autoPict="0">
                <anchor moveWithCells="1">
                  <from>
                    <xdr:col>7</xdr:col>
                    <xdr:colOff>342900</xdr:colOff>
                    <xdr:row>449</xdr:row>
                    <xdr:rowOff>66675</xdr:rowOff>
                  </from>
                  <to>
                    <xdr:col>7</xdr:col>
                    <xdr:colOff>866775</xdr:colOff>
                    <xdr:row>449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3" r:id="rId612" name="Option Button 611">
              <controlPr defaultSize="0" autoFill="0" autoLine="0" autoPict="0">
                <anchor moveWithCells="1">
                  <from>
                    <xdr:col>8</xdr:col>
                    <xdr:colOff>361950</xdr:colOff>
                    <xdr:row>449</xdr:row>
                    <xdr:rowOff>57150</xdr:rowOff>
                  </from>
                  <to>
                    <xdr:col>8</xdr:col>
                    <xdr:colOff>885825</xdr:colOff>
                    <xdr:row>449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4" r:id="rId613" name="Option Button 612">
              <controlPr defaultSize="0" autoFill="0" autoLine="0" autoPict="0">
                <anchor moveWithCells="1">
                  <from>
                    <xdr:col>9</xdr:col>
                    <xdr:colOff>333375</xdr:colOff>
                    <xdr:row>449</xdr:row>
                    <xdr:rowOff>57150</xdr:rowOff>
                  </from>
                  <to>
                    <xdr:col>9</xdr:col>
                    <xdr:colOff>866775</xdr:colOff>
                    <xdr:row>449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5" r:id="rId614" name="Group Box 613">
              <controlPr defaultSize="0" autoFill="0" autoPict="0">
                <anchor moveWithCells="1">
                  <from>
                    <xdr:col>7</xdr:col>
                    <xdr:colOff>19050</xdr:colOff>
                    <xdr:row>449</xdr:row>
                    <xdr:rowOff>9525</xdr:rowOff>
                  </from>
                  <to>
                    <xdr:col>9</xdr:col>
                    <xdr:colOff>1123950</xdr:colOff>
                    <xdr:row>449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" r:id="rId615" name="Option Button 614">
              <controlPr defaultSize="0" autoFill="0" autoLine="0" autoPict="0">
                <anchor moveWithCells="1">
                  <from>
                    <xdr:col>7</xdr:col>
                    <xdr:colOff>342900</xdr:colOff>
                    <xdr:row>450</xdr:row>
                    <xdr:rowOff>66675</xdr:rowOff>
                  </from>
                  <to>
                    <xdr:col>7</xdr:col>
                    <xdr:colOff>866775</xdr:colOff>
                    <xdr:row>450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" r:id="rId616" name="Option Button 615">
              <controlPr defaultSize="0" autoFill="0" autoLine="0" autoPict="0">
                <anchor moveWithCells="1">
                  <from>
                    <xdr:col>8</xdr:col>
                    <xdr:colOff>361950</xdr:colOff>
                    <xdr:row>450</xdr:row>
                    <xdr:rowOff>57150</xdr:rowOff>
                  </from>
                  <to>
                    <xdr:col>8</xdr:col>
                    <xdr:colOff>885825</xdr:colOff>
                    <xdr:row>450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8" r:id="rId617" name="Option Button 616">
              <controlPr defaultSize="0" autoFill="0" autoLine="0" autoPict="0">
                <anchor moveWithCells="1">
                  <from>
                    <xdr:col>9</xdr:col>
                    <xdr:colOff>333375</xdr:colOff>
                    <xdr:row>450</xdr:row>
                    <xdr:rowOff>57150</xdr:rowOff>
                  </from>
                  <to>
                    <xdr:col>9</xdr:col>
                    <xdr:colOff>866775</xdr:colOff>
                    <xdr:row>450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9" r:id="rId618" name="Group Box 617">
              <controlPr defaultSize="0" autoFill="0" autoPict="0">
                <anchor moveWithCells="1">
                  <from>
                    <xdr:col>7</xdr:col>
                    <xdr:colOff>19050</xdr:colOff>
                    <xdr:row>450</xdr:row>
                    <xdr:rowOff>9525</xdr:rowOff>
                  </from>
                  <to>
                    <xdr:col>9</xdr:col>
                    <xdr:colOff>1123950</xdr:colOff>
                    <xdr:row>450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90" r:id="rId619" name="Option Button 618">
              <controlPr defaultSize="0" autoFill="0" autoLine="0" autoPict="0">
                <anchor moveWithCells="1">
                  <from>
                    <xdr:col>7</xdr:col>
                    <xdr:colOff>342900</xdr:colOff>
                    <xdr:row>451</xdr:row>
                    <xdr:rowOff>66675</xdr:rowOff>
                  </from>
                  <to>
                    <xdr:col>7</xdr:col>
                    <xdr:colOff>866775</xdr:colOff>
                    <xdr:row>451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91" r:id="rId620" name="Option Button 619">
              <controlPr defaultSize="0" autoFill="0" autoLine="0" autoPict="0">
                <anchor moveWithCells="1">
                  <from>
                    <xdr:col>8</xdr:col>
                    <xdr:colOff>361950</xdr:colOff>
                    <xdr:row>451</xdr:row>
                    <xdr:rowOff>57150</xdr:rowOff>
                  </from>
                  <to>
                    <xdr:col>8</xdr:col>
                    <xdr:colOff>885825</xdr:colOff>
                    <xdr:row>451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92" r:id="rId621" name="Option Button 620">
              <controlPr defaultSize="0" autoFill="0" autoLine="0" autoPict="0">
                <anchor moveWithCells="1">
                  <from>
                    <xdr:col>9</xdr:col>
                    <xdr:colOff>333375</xdr:colOff>
                    <xdr:row>451</xdr:row>
                    <xdr:rowOff>57150</xdr:rowOff>
                  </from>
                  <to>
                    <xdr:col>9</xdr:col>
                    <xdr:colOff>866775</xdr:colOff>
                    <xdr:row>451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93" r:id="rId622" name="Group Box 621">
              <controlPr defaultSize="0" autoFill="0" autoPict="0">
                <anchor moveWithCells="1">
                  <from>
                    <xdr:col>7</xdr:col>
                    <xdr:colOff>19050</xdr:colOff>
                    <xdr:row>451</xdr:row>
                    <xdr:rowOff>9525</xdr:rowOff>
                  </from>
                  <to>
                    <xdr:col>9</xdr:col>
                    <xdr:colOff>1123950</xdr:colOff>
                    <xdr:row>451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94" r:id="rId623" name="Option Button 622">
              <controlPr defaultSize="0" autoFill="0" autoLine="0" autoPict="0">
                <anchor moveWithCells="1">
                  <from>
                    <xdr:col>7</xdr:col>
                    <xdr:colOff>342900</xdr:colOff>
                    <xdr:row>452</xdr:row>
                    <xdr:rowOff>66675</xdr:rowOff>
                  </from>
                  <to>
                    <xdr:col>7</xdr:col>
                    <xdr:colOff>866775</xdr:colOff>
                    <xdr:row>452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95" r:id="rId624" name="Option Button 623">
              <controlPr defaultSize="0" autoFill="0" autoLine="0" autoPict="0">
                <anchor moveWithCells="1">
                  <from>
                    <xdr:col>8</xdr:col>
                    <xdr:colOff>361950</xdr:colOff>
                    <xdr:row>452</xdr:row>
                    <xdr:rowOff>57150</xdr:rowOff>
                  </from>
                  <to>
                    <xdr:col>8</xdr:col>
                    <xdr:colOff>885825</xdr:colOff>
                    <xdr:row>452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96" r:id="rId625" name="Option Button 624">
              <controlPr defaultSize="0" autoFill="0" autoLine="0" autoPict="0">
                <anchor moveWithCells="1">
                  <from>
                    <xdr:col>9</xdr:col>
                    <xdr:colOff>333375</xdr:colOff>
                    <xdr:row>452</xdr:row>
                    <xdr:rowOff>57150</xdr:rowOff>
                  </from>
                  <to>
                    <xdr:col>9</xdr:col>
                    <xdr:colOff>866775</xdr:colOff>
                    <xdr:row>452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97" r:id="rId626" name="Group Box 625">
              <controlPr defaultSize="0" autoFill="0" autoPict="0">
                <anchor moveWithCells="1">
                  <from>
                    <xdr:col>7</xdr:col>
                    <xdr:colOff>19050</xdr:colOff>
                    <xdr:row>452</xdr:row>
                    <xdr:rowOff>9525</xdr:rowOff>
                  </from>
                  <to>
                    <xdr:col>9</xdr:col>
                    <xdr:colOff>1123950</xdr:colOff>
                    <xdr:row>452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98" r:id="rId627" name="Option Button 626">
              <controlPr defaultSize="0" autoFill="0" autoLine="0" autoPict="0">
                <anchor moveWithCells="1">
                  <from>
                    <xdr:col>7</xdr:col>
                    <xdr:colOff>342900</xdr:colOff>
                    <xdr:row>454</xdr:row>
                    <xdr:rowOff>66675</xdr:rowOff>
                  </from>
                  <to>
                    <xdr:col>7</xdr:col>
                    <xdr:colOff>866775</xdr:colOff>
                    <xdr:row>454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99" r:id="rId628" name="Option Button 627">
              <controlPr defaultSize="0" autoFill="0" autoLine="0" autoPict="0">
                <anchor moveWithCells="1">
                  <from>
                    <xdr:col>8</xdr:col>
                    <xdr:colOff>361950</xdr:colOff>
                    <xdr:row>454</xdr:row>
                    <xdr:rowOff>57150</xdr:rowOff>
                  </from>
                  <to>
                    <xdr:col>8</xdr:col>
                    <xdr:colOff>885825</xdr:colOff>
                    <xdr:row>454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00" r:id="rId629" name="Option Button 628">
              <controlPr defaultSize="0" autoFill="0" autoLine="0" autoPict="0">
                <anchor moveWithCells="1">
                  <from>
                    <xdr:col>9</xdr:col>
                    <xdr:colOff>333375</xdr:colOff>
                    <xdr:row>454</xdr:row>
                    <xdr:rowOff>57150</xdr:rowOff>
                  </from>
                  <to>
                    <xdr:col>9</xdr:col>
                    <xdr:colOff>866775</xdr:colOff>
                    <xdr:row>454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01" r:id="rId630" name="Group Box 629">
              <controlPr defaultSize="0" autoFill="0" autoPict="0">
                <anchor moveWithCells="1">
                  <from>
                    <xdr:col>7</xdr:col>
                    <xdr:colOff>19050</xdr:colOff>
                    <xdr:row>454</xdr:row>
                    <xdr:rowOff>9525</xdr:rowOff>
                  </from>
                  <to>
                    <xdr:col>9</xdr:col>
                    <xdr:colOff>1123950</xdr:colOff>
                    <xdr:row>454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02" r:id="rId631" name="Option Button 630">
              <controlPr defaultSize="0" autoFill="0" autoLine="0" autoPict="0">
                <anchor moveWithCells="1">
                  <from>
                    <xdr:col>7</xdr:col>
                    <xdr:colOff>342900</xdr:colOff>
                    <xdr:row>456</xdr:row>
                    <xdr:rowOff>66675</xdr:rowOff>
                  </from>
                  <to>
                    <xdr:col>7</xdr:col>
                    <xdr:colOff>866775</xdr:colOff>
                    <xdr:row>456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03" r:id="rId632" name="Option Button 631">
              <controlPr defaultSize="0" autoFill="0" autoLine="0" autoPict="0">
                <anchor moveWithCells="1">
                  <from>
                    <xdr:col>8</xdr:col>
                    <xdr:colOff>361950</xdr:colOff>
                    <xdr:row>456</xdr:row>
                    <xdr:rowOff>57150</xdr:rowOff>
                  </from>
                  <to>
                    <xdr:col>8</xdr:col>
                    <xdr:colOff>885825</xdr:colOff>
                    <xdr:row>456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04" r:id="rId633" name="Option Button 632">
              <controlPr defaultSize="0" autoFill="0" autoLine="0" autoPict="0">
                <anchor moveWithCells="1">
                  <from>
                    <xdr:col>9</xdr:col>
                    <xdr:colOff>333375</xdr:colOff>
                    <xdr:row>456</xdr:row>
                    <xdr:rowOff>57150</xdr:rowOff>
                  </from>
                  <to>
                    <xdr:col>9</xdr:col>
                    <xdr:colOff>866775</xdr:colOff>
                    <xdr:row>456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05" r:id="rId634" name="Group Box 633">
              <controlPr defaultSize="0" autoFill="0" autoPict="0">
                <anchor moveWithCells="1">
                  <from>
                    <xdr:col>7</xdr:col>
                    <xdr:colOff>19050</xdr:colOff>
                    <xdr:row>456</xdr:row>
                    <xdr:rowOff>9525</xdr:rowOff>
                  </from>
                  <to>
                    <xdr:col>9</xdr:col>
                    <xdr:colOff>1123950</xdr:colOff>
                    <xdr:row>456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06" r:id="rId635" name="Option Button 634">
              <controlPr defaultSize="0" autoFill="0" autoLine="0" autoPict="0">
                <anchor moveWithCells="1">
                  <from>
                    <xdr:col>7</xdr:col>
                    <xdr:colOff>342900</xdr:colOff>
                    <xdr:row>453</xdr:row>
                    <xdr:rowOff>66675</xdr:rowOff>
                  </from>
                  <to>
                    <xdr:col>7</xdr:col>
                    <xdr:colOff>866775</xdr:colOff>
                    <xdr:row>453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07" r:id="rId636" name="Option Button 635">
              <controlPr defaultSize="0" autoFill="0" autoLine="0" autoPict="0">
                <anchor moveWithCells="1">
                  <from>
                    <xdr:col>8</xdr:col>
                    <xdr:colOff>361950</xdr:colOff>
                    <xdr:row>453</xdr:row>
                    <xdr:rowOff>57150</xdr:rowOff>
                  </from>
                  <to>
                    <xdr:col>8</xdr:col>
                    <xdr:colOff>885825</xdr:colOff>
                    <xdr:row>453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08" r:id="rId637" name="Option Button 636">
              <controlPr defaultSize="0" autoFill="0" autoLine="0" autoPict="0">
                <anchor moveWithCells="1">
                  <from>
                    <xdr:col>9</xdr:col>
                    <xdr:colOff>333375</xdr:colOff>
                    <xdr:row>453</xdr:row>
                    <xdr:rowOff>57150</xdr:rowOff>
                  </from>
                  <to>
                    <xdr:col>9</xdr:col>
                    <xdr:colOff>866775</xdr:colOff>
                    <xdr:row>453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09" r:id="rId638" name="Group Box 637">
              <controlPr defaultSize="0" autoFill="0" autoPict="0">
                <anchor moveWithCells="1">
                  <from>
                    <xdr:col>7</xdr:col>
                    <xdr:colOff>19050</xdr:colOff>
                    <xdr:row>453</xdr:row>
                    <xdr:rowOff>9525</xdr:rowOff>
                  </from>
                  <to>
                    <xdr:col>9</xdr:col>
                    <xdr:colOff>1123950</xdr:colOff>
                    <xdr:row>453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10" r:id="rId639" name="Option Button 638">
              <controlPr defaultSize="0" autoFill="0" autoLine="0" autoPict="0">
                <anchor moveWithCells="1">
                  <from>
                    <xdr:col>7</xdr:col>
                    <xdr:colOff>342900</xdr:colOff>
                    <xdr:row>455</xdr:row>
                    <xdr:rowOff>57150</xdr:rowOff>
                  </from>
                  <to>
                    <xdr:col>7</xdr:col>
                    <xdr:colOff>866775</xdr:colOff>
                    <xdr:row>455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11" r:id="rId640" name="Option Button 639">
              <controlPr defaultSize="0" autoFill="0" autoLine="0" autoPict="0">
                <anchor moveWithCells="1">
                  <from>
                    <xdr:col>8</xdr:col>
                    <xdr:colOff>361950</xdr:colOff>
                    <xdr:row>455</xdr:row>
                    <xdr:rowOff>47625</xdr:rowOff>
                  </from>
                  <to>
                    <xdr:col>8</xdr:col>
                    <xdr:colOff>885825</xdr:colOff>
                    <xdr:row>455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12" r:id="rId641" name="Option Button 640">
              <controlPr defaultSize="0" autoFill="0" autoLine="0" autoPict="0">
                <anchor moveWithCells="1">
                  <from>
                    <xdr:col>9</xdr:col>
                    <xdr:colOff>333375</xdr:colOff>
                    <xdr:row>455</xdr:row>
                    <xdr:rowOff>47625</xdr:rowOff>
                  </from>
                  <to>
                    <xdr:col>9</xdr:col>
                    <xdr:colOff>866775</xdr:colOff>
                    <xdr:row>455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13" r:id="rId642" name="Group Box 641">
              <controlPr defaultSize="0" autoFill="0" autoPict="0">
                <anchor moveWithCells="1">
                  <from>
                    <xdr:col>7</xdr:col>
                    <xdr:colOff>19050</xdr:colOff>
                    <xdr:row>455</xdr:row>
                    <xdr:rowOff>0</xdr:rowOff>
                  </from>
                  <to>
                    <xdr:col>9</xdr:col>
                    <xdr:colOff>1123950</xdr:colOff>
                    <xdr:row>455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17" r:id="rId643" name="Button 645">
              <controlPr defaultSize="0" print="0" autoFill="0" autoPict="0" macro="[1]!Submit_Round25">
                <anchor moveWithCells="1" sizeWithCells="1">
                  <from>
                    <xdr:col>27</xdr:col>
                    <xdr:colOff>371475</xdr:colOff>
                    <xdr:row>290</xdr:row>
                    <xdr:rowOff>180975</xdr:rowOff>
                  </from>
                  <to>
                    <xdr:col>30</xdr:col>
                    <xdr:colOff>0</xdr:colOff>
                    <xdr:row>292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18" r:id="rId644" name="Button 646">
              <controlPr defaultSize="0" print="0" autoFill="0" autoPict="0" macro="[1]!Update_Round25">
                <anchor moveWithCells="1" sizeWithCells="1">
                  <from>
                    <xdr:col>28</xdr:col>
                    <xdr:colOff>0</xdr:colOff>
                    <xdr:row>293</xdr:row>
                    <xdr:rowOff>0</xdr:rowOff>
                  </from>
                  <to>
                    <xdr:col>30</xdr:col>
                    <xdr:colOff>0</xdr:colOff>
                    <xdr:row>294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19" r:id="rId645" name="Button 647">
              <controlPr defaultSize="0" print="0" autoFill="0" autoPict="0" macro="[1]!Submit_Round26">
                <anchor moveWithCells="1" sizeWithCells="1">
                  <from>
                    <xdr:col>28</xdr:col>
                    <xdr:colOff>0</xdr:colOff>
                    <xdr:row>303</xdr:row>
                    <xdr:rowOff>0</xdr:rowOff>
                  </from>
                  <to>
                    <xdr:col>30</xdr:col>
                    <xdr:colOff>0</xdr:colOff>
                    <xdr:row>304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20" r:id="rId646" name="Button 648">
              <controlPr defaultSize="0" print="0" autoFill="0" autoPict="0" macro="[1]!Update_Round26">
                <anchor moveWithCells="1" sizeWithCells="1">
                  <from>
                    <xdr:col>28</xdr:col>
                    <xdr:colOff>9525</xdr:colOff>
                    <xdr:row>305</xdr:row>
                    <xdr:rowOff>9525</xdr:rowOff>
                  </from>
                  <to>
                    <xdr:col>30</xdr:col>
                    <xdr:colOff>9525</xdr:colOff>
                    <xdr:row>306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21" r:id="rId647" name="Button 649">
              <controlPr defaultSize="0" print="0" autoFill="0" autoPict="0" macro="[1]!Submit_Round27">
                <anchor moveWithCells="1" sizeWithCells="1">
                  <from>
                    <xdr:col>28</xdr:col>
                    <xdr:colOff>0</xdr:colOff>
                    <xdr:row>315</xdr:row>
                    <xdr:rowOff>0</xdr:rowOff>
                  </from>
                  <to>
                    <xdr:col>30</xdr:col>
                    <xdr:colOff>0</xdr:colOff>
                    <xdr:row>316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22" r:id="rId648" name="Button 650">
              <controlPr defaultSize="0" print="0" autoFill="0" autoPict="0" macro="[1]!Update_Round27">
                <anchor moveWithCells="1" sizeWithCells="1">
                  <from>
                    <xdr:col>28</xdr:col>
                    <xdr:colOff>9525</xdr:colOff>
                    <xdr:row>317</xdr:row>
                    <xdr:rowOff>9525</xdr:rowOff>
                  </from>
                  <to>
                    <xdr:col>30</xdr:col>
                    <xdr:colOff>9525</xdr:colOff>
                    <xdr:row>318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23" r:id="rId649" name="Button 651">
              <controlPr defaultSize="0" print="0" autoFill="0" autoPict="0" macro="[1]!Submit_Round28">
                <anchor moveWithCells="1" sizeWithCells="1">
                  <from>
                    <xdr:col>27</xdr:col>
                    <xdr:colOff>371475</xdr:colOff>
                    <xdr:row>327</xdr:row>
                    <xdr:rowOff>0</xdr:rowOff>
                  </from>
                  <to>
                    <xdr:col>30</xdr:col>
                    <xdr:colOff>0</xdr:colOff>
                    <xdr:row>328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24" r:id="rId650" name="Button 652">
              <controlPr defaultSize="0" print="0" autoFill="0" autoPict="0" macro="[1]!Update_Round28">
                <anchor moveWithCells="1" sizeWithCells="1">
                  <from>
                    <xdr:col>28</xdr:col>
                    <xdr:colOff>0</xdr:colOff>
                    <xdr:row>329</xdr:row>
                    <xdr:rowOff>9525</xdr:rowOff>
                  </from>
                  <to>
                    <xdr:col>30</xdr:col>
                    <xdr:colOff>0</xdr:colOff>
                    <xdr:row>330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25" r:id="rId651" name="Button 653">
              <controlPr defaultSize="0" print="0" autoFill="0" autoPict="0" macro="[1]!Submit_Round29">
                <anchor moveWithCells="1" sizeWithCells="1">
                  <from>
                    <xdr:col>28</xdr:col>
                    <xdr:colOff>0</xdr:colOff>
                    <xdr:row>339</xdr:row>
                    <xdr:rowOff>0</xdr:rowOff>
                  </from>
                  <to>
                    <xdr:col>30</xdr:col>
                    <xdr:colOff>0</xdr:colOff>
                    <xdr:row>340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26" r:id="rId652" name="Button 654">
              <controlPr defaultSize="0" print="0" autoFill="0" autoPict="0" macro="[1]!Update_Round29">
                <anchor moveWithCells="1" sizeWithCells="1">
                  <from>
                    <xdr:col>28</xdr:col>
                    <xdr:colOff>9525</xdr:colOff>
                    <xdr:row>341</xdr:row>
                    <xdr:rowOff>9525</xdr:rowOff>
                  </from>
                  <to>
                    <xdr:col>30</xdr:col>
                    <xdr:colOff>9525</xdr:colOff>
                    <xdr:row>342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27" r:id="rId653" name="Button 655">
              <controlPr defaultSize="0" print="0" autoFill="0" autoPict="0" macro="[1]!Submit_Round30">
                <anchor moveWithCells="1" sizeWithCells="1">
                  <from>
                    <xdr:col>27</xdr:col>
                    <xdr:colOff>371475</xdr:colOff>
                    <xdr:row>350</xdr:row>
                    <xdr:rowOff>180975</xdr:rowOff>
                  </from>
                  <to>
                    <xdr:col>30</xdr:col>
                    <xdr:colOff>0</xdr:colOff>
                    <xdr:row>352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28" r:id="rId654" name="Button 656">
              <controlPr defaultSize="0" print="0" autoFill="0" autoPict="0" macro="[1]!Update_Round30">
                <anchor moveWithCells="1" sizeWithCells="1">
                  <from>
                    <xdr:col>28</xdr:col>
                    <xdr:colOff>0</xdr:colOff>
                    <xdr:row>353</xdr:row>
                    <xdr:rowOff>0</xdr:rowOff>
                  </from>
                  <to>
                    <xdr:col>30</xdr:col>
                    <xdr:colOff>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29" r:id="rId655" name="Button 657">
              <controlPr defaultSize="0" print="0" autoFill="0" autoPict="0" macro="[1]!Submit_Round31">
                <anchor moveWithCells="1" sizeWithCells="1">
                  <from>
                    <xdr:col>28</xdr:col>
                    <xdr:colOff>0</xdr:colOff>
                    <xdr:row>363</xdr:row>
                    <xdr:rowOff>0</xdr:rowOff>
                  </from>
                  <to>
                    <xdr:col>30</xdr:col>
                    <xdr:colOff>0</xdr:colOff>
                    <xdr:row>364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30" r:id="rId656" name="Button 658">
              <controlPr defaultSize="0" print="0" autoFill="0" autoPict="0" macro="[1]!Update_Round31">
                <anchor moveWithCells="1" sizeWithCells="1">
                  <from>
                    <xdr:col>28</xdr:col>
                    <xdr:colOff>9525</xdr:colOff>
                    <xdr:row>365</xdr:row>
                    <xdr:rowOff>9525</xdr:rowOff>
                  </from>
                  <to>
                    <xdr:col>30</xdr:col>
                    <xdr:colOff>9525</xdr:colOff>
                    <xdr:row>366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31" r:id="rId657" name="Button 659">
              <controlPr defaultSize="0" print="0" autoFill="0" autoPict="0" macro="[1]!Submit_Round32">
                <anchor moveWithCells="1" sizeWithCells="1">
                  <from>
                    <xdr:col>27</xdr:col>
                    <xdr:colOff>361950</xdr:colOff>
                    <xdr:row>375</xdr:row>
                    <xdr:rowOff>0</xdr:rowOff>
                  </from>
                  <to>
                    <xdr:col>30</xdr:col>
                    <xdr:colOff>0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32" r:id="rId658" name="Button 660">
              <controlPr defaultSize="0" print="0" autoFill="0" autoPict="0" macro="[1]!Update_Round32">
                <anchor moveWithCells="1" sizeWithCells="1">
                  <from>
                    <xdr:col>27</xdr:col>
                    <xdr:colOff>371475</xdr:colOff>
                    <xdr:row>377</xdr:row>
                    <xdr:rowOff>9525</xdr:rowOff>
                  </from>
                  <to>
                    <xdr:col>30</xdr:col>
                    <xdr:colOff>0</xdr:colOff>
                    <xdr:row>378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33" r:id="rId659" name="Button 661">
              <controlPr defaultSize="0" print="0" autoFill="0" autoPict="0" macro="[1]!Submit_Round33">
                <anchor moveWithCells="1" sizeWithCells="1">
                  <from>
                    <xdr:col>27</xdr:col>
                    <xdr:colOff>371475</xdr:colOff>
                    <xdr:row>387</xdr:row>
                    <xdr:rowOff>0</xdr:rowOff>
                  </from>
                  <to>
                    <xdr:col>30</xdr:col>
                    <xdr:colOff>0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34" r:id="rId660" name="Button 662">
              <controlPr defaultSize="0" print="0" autoFill="0" autoPict="0" macro="[1]!Update_Round33">
                <anchor moveWithCells="1" sizeWithCells="1">
                  <from>
                    <xdr:col>28</xdr:col>
                    <xdr:colOff>0</xdr:colOff>
                    <xdr:row>389</xdr:row>
                    <xdr:rowOff>9525</xdr:rowOff>
                  </from>
                  <to>
                    <xdr:col>30</xdr:col>
                    <xdr:colOff>0</xdr:colOff>
                    <xdr:row>390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35" r:id="rId661" name="Button 663">
              <controlPr defaultSize="0" print="0" autoFill="0" autoPict="0" macro="[1]!Submit_Round34">
                <anchor moveWithCells="1" sizeWithCells="1">
                  <from>
                    <xdr:col>27</xdr:col>
                    <xdr:colOff>371475</xdr:colOff>
                    <xdr:row>399</xdr:row>
                    <xdr:rowOff>0</xdr:rowOff>
                  </from>
                  <to>
                    <xdr:col>30</xdr:col>
                    <xdr:colOff>0</xdr:colOff>
                    <xdr:row>400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36" r:id="rId662" name="Button 664">
              <controlPr defaultSize="0" print="0" autoFill="0" autoPict="0" macro="[1]!Update_Round34">
                <anchor moveWithCells="1" sizeWithCells="1">
                  <from>
                    <xdr:col>28</xdr:col>
                    <xdr:colOff>0</xdr:colOff>
                    <xdr:row>401</xdr:row>
                    <xdr:rowOff>9525</xdr:rowOff>
                  </from>
                  <to>
                    <xdr:col>30</xdr:col>
                    <xdr:colOff>0</xdr:colOff>
                    <xdr:row>402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37" r:id="rId663" name="Button 665">
              <controlPr defaultSize="0" print="0" autoFill="0" autoPict="0" macro="[1]!Submit_Round35">
                <anchor moveWithCells="1" sizeWithCells="1">
                  <from>
                    <xdr:col>27</xdr:col>
                    <xdr:colOff>371475</xdr:colOff>
                    <xdr:row>411</xdr:row>
                    <xdr:rowOff>0</xdr:rowOff>
                  </from>
                  <to>
                    <xdr:col>30</xdr:col>
                    <xdr:colOff>0</xdr:colOff>
                    <xdr:row>412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38" r:id="rId664" name="Button 666">
              <controlPr defaultSize="0" print="0" autoFill="0" autoPict="0" macro="[1]!Update_Round35">
                <anchor moveWithCells="1" sizeWithCells="1">
                  <from>
                    <xdr:col>28</xdr:col>
                    <xdr:colOff>0</xdr:colOff>
                    <xdr:row>413</xdr:row>
                    <xdr:rowOff>9525</xdr:rowOff>
                  </from>
                  <to>
                    <xdr:col>30</xdr:col>
                    <xdr:colOff>0</xdr:colOff>
                    <xdr:row>414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39" r:id="rId665" name="Button 667">
              <controlPr defaultSize="0" print="0" autoFill="0" autoPict="0" macro="[1]!Submit_Round36">
                <anchor moveWithCells="1" sizeWithCells="1">
                  <from>
                    <xdr:col>27</xdr:col>
                    <xdr:colOff>371475</xdr:colOff>
                    <xdr:row>423</xdr:row>
                    <xdr:rowOff>0</xdr:rowOff>
                  </from>
                  <to>
                    <xdr:col>30</xdr:col>
                    <xdr:colOff>0</xdr:colOff>
                    <xdr:row>424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40" r:id="rId666" name="Button 668">
              <controlPr defaultSize="0" print="0" autoFill="0" autoPict="0" macro="[1]!Update_Round36">
                <anchor moveWithCells="1" sizeWithCells="1">
                  <from>
                    <xdr:col>28</xdr:col>
                    <xdr:colOff>0</xdr:colOff>
                    <xdr:row>425</xdr:row>
                    <xdr:rowOff>9525</xdr:rowOff>
                  </from>
                  <to>
                    <xdr:col>30</xdr:col>
                    <xdr:colOff>0</xdr:colOff>
                    <xdr:row>426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41" r:id="rId667" name="Button 669">
              <controlPr defaultSize="0" print="0" autoFill="0" autoPict="0" macro="[1]!Submit_Round37">
                <anchor moveWithCells="1" sizeWithCells="1">
                  <from>
                    <xdr:col>27</xdr:col>
                    <xdr:colOff>371475</xdr:colOff>
                    <xdr:row>434</xdr:row>
                    <xdr:rowOff>180975</xdr:rowOff>
                  </from>
                  <to>
                    <xdr:col>30</xdr:col>
                    <xdr:colOff>0</xdr:colOff>
                    <xdr:row>436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42" r:id="rId668" name="Button 670">
              <controlPr defaultSize="0" print="0" autoFill="0" autoPict="0" macro="[1]!Update_Round37">
                <anchor moveWithCells="1" sizeWithCells="1">
                  <from>
                    <xdr:col>28</xdr:col>
                    <xdr:colOff>0</xdr:colOff>
                    <xdr:row>437</xdr:row>
                    <xdr:rowOff>0</xdr:rowOff>
                  </from>
                  <to>
                    <xdr:col>30</xdr:col>
                    <xdr:colOff>0</xdr:colOff>
                    <xdr:row>438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43" r:id="rId669" name="Button 671">
              <controlPr defaultSize="0" print="0" autoFill="0" autoPict="0" macro="[1]!Submit_Round38">
                <anchor moveWithCells="1" sizeWithCells="1">
                  <from>
                    <xdr:col>27</xdr:col>
                    <xdr:colOff>371475</xdr:colOff>
                    <xdr:row>447</xdr:row>
                    <xdr:rowOff>0</xdr:rowOff>
                  </from>
                  <to>
                    <xdr:col>30</xdr:col>
                    <xdr:colOff>0</xdr:colOff>
                    <xdr:row>448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44" r:id="rId670" name="Button 672">
              <controlPr defaultSize="0" print="0" autoFill="0" autoPict="0" macro="[1]!Update_Round38">
                <anchor moveWithCells="1" sizeWithCells="1">
                  <from>
                    <xdr:col>28</xdr:col>
                    <xdr:colOff>0</xdr:colOff>
                    <xdr:row>449</xdr:row>
                    <xdr:rowOff>9525</xdr:rowOff>
                  </from>
                  <to>
                    <xdr:col>30</xdr:col>
                    <xdr:colOff>0</xdr:colOff>
                    <xdr:row>450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45" r:id="rId671" name="Option Button 673">
              <controlPr defaultSize="0" autoFill="0" autoLine="0" autoPict="0">
                <anchor moveWithCells="1">
                  <from>
                    <xdr:col>7</xdr:col>
                    <xdr:colOff>342900</xdr:colOff>
                    <xdr:row>255</xdr:row>
                    <xdr:rowOff>57150</xdr:rowOff>
                  </from>
                  <to>
                    <xdr:col>7</xdr:col>
                    <xdr:colOff>866775</xdr:colOff>
                    <xdr:row>255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46" r:id="rId672" name="Option Button 674">
              <controlPr defaultSize="0" autoFill="0" autoLine="0" autoPict="0">
                <anchor moveWithCells="1">
                  <from>
                    <xdr:col>8</xdr:col>
                    <xdr:colOff>361950</xdr:colOff>
                    <xdr:row>255</xdr:row>
                    <xdr:rowOff>47625</xdr:rowOff>
                  </from>
                  <to>
                    <xdr:col>8</xdr:col>
                    <xdr:colOff>885825</xdr:colOff>
                    <xdr:row>255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47" r:id="rId673" name="Option Button 675">
              <controlPr defaultSize="0" autoFill="0" autoLine="0" autoPict="0">
                <anchor moveWithCells="1">
                  <from>
                    <xdr:col>9</xdr:col>
                    <xdr:colOff>333375</xdr:colOff>
                    <xdr:row>255</xdr:row>
                    <xdr:rowOff>47625</xdr:rowOff>
                  </from>
                  <to>
                    <xdr:col>9</xdr:col>
                    <xdr:colOff>866775</xdr:colOff>
                    <xdr:row>255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48" r:id="rId674" name="Group Box 676">
              <controlPr defaultSize="0" autoFill="0" autoPict="0">
                <anchor moveWithCells="1">
                  <from>
                    <xdr:col>7</xdr:col>
                    <xdr:colOff>19050</xdr:colOff>
                    <xdr:row>255</xdr:row>
                    <xdr:rowOff>0</xdr:rowOff>
                  </from>
                  <to>
                    <xdr:col>9</xdr:col>
                    <xdr:colOff>1123950</xdr:colOff>
                    <xdr:row>255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49" r:id="rId675" name="Option Button 677">
              <controlPr defaultSize="0" autoFill="0" autoLine="0" autoPict="0">
                <anchor moveWithCells="1">
                  <from>
                    <xdr:col>7</xdr:col>
                    <xdr:colOff>342900</xdr:colOff>
                    <xdr:row>256</xdr:row>
                    <xdr:rowOff>66675</xdr:rowOff>
                  </from>
                  <to>
                    <xdr:col>7</xdr:col>
                    <xdr:colOff>866775</xdr:colOff>
                    <xdr:row>256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50" r:id="rId676" name="Option Button 678">
              <controlPr defaultSize="0" autoFill="0" autoLine="0" autoPict="0">
                <anchor moveWithCells="1">
                  <from>
                    <xdr:col>8</xdr:col>
                    <xdr:colOff>361950</xdr:colOff>
                    <xdr:row>256</xdr:row>
                    <xdr:rowOff>57150</xdr:rowOff>
                  </from>
                  <to>
                    <xdr:col>8</xdr:col>
                    <xdr:colOff>885825</xdr:colOff>
                    <xdr:row>256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51" r:id="rId677" name="Option Button 679">
              <controlPr defaultSize="0" autoFill="0" autoLine="0" autoPict="0">
                <anchor moveWithCells="1">
                  <from>
                    <xdr:col>9</xdr:col>
                    <xdr:colOff>333375</xdr:colOff>
                    <xdr:row>256</xdr:row>
                    <xdr:rowOff>57150</xdr:rowOff>
                  </from>
                  <to>
                    <xdr:col>9</xdr:col>
                    <xdr:colOff>866775</xdr:colOff>
                    <xdr:row>256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52" r:id="rId678" name="Group Box 680">
              <controlPr defaultSize="0" autoFill="0" autoPict="0">
                <anchor moveWithCells="1">
                  <from>
                    <xdr:col>7</xdr:col>
                    <xdr:colOff>19050</xdr:colOff>
                    <xdr:row>256</xdr:row>
                    <xdr:rowOff>9525</xdr:rowOff>
                  </from>
                  <to>
                    <xdr:col>9</xdr:col>
                    <xdr:colOff>1123950</xdr:colOff>
                    <xdr:row>256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53" r:id="rId679" name="Option Button 681">
              <controlPr defaultSize="0" autoFill="0" autoLine="0" autoPict="0">
                <anchor moveWithCells="1">
                  <from>
                    <xdr:col>7</xdr:col>
                    <xdr:colOff>342900</xdr:colOff>
                    <xdr:row>257</xdr:row>
                    <xdr:rowOff>66675</xdr:rowOff>
                  </from>
                  <to>
                    <xdr:col>7</xdr:col>
                    <xdr:colOff>866775</xdr:colOff>
                    <xdr:row>257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54" r:id="rId680" name="Option Button 682">
              <controlPr defaultSize="0" autoFill="0" autoLine="0" autoPict="0">
                <anchor moveWithCells="1">
                  <from>
                    <xdr:col>8</xdr:col>
                    <xdr:colOff>361950</xdr:colOff>
                    <xdr:row>257</xdr:row>
                    <xdr:rowOff>57150</xdr:rowOff>
                  </from>
                  <to>
                    <xdr:col>8</xdr:col>
                    <xdr:colOff>885825</xdr:colOff>
                    <xdr:row>257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55" r:id="rId681" name="Option Button 683">
              <controlPr defaultSize="0" autoFill="0" autoLine="0" autoPict="0">
                <anchor moveWithCells="1">
                  <from>
                    <xdr:col>9</xdr:col>
                    <xdr:colOff>333375</xdr:colOff>
                    <xdr:row>257</xdr:row>
                    <xdr:rowOff>57150</xdr:rowOff>
                  </from>
                  <to>
                    <xdr:col>9</xdr:col>
                    <xdr:colOff>866775</xdr:colOff>
                    <xdr:row>257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56" r:id="rId682" name="Group Box 684">
              <controlPr defaultSize="0" autoFill="0" autoPict="0">
                <anchor moveWithCells="1">
                  <from>
                    <xdr:col>7</xdr:col>
                    <xdr:colOff>19050</xdr:colOff>
                    <xdr:row>257</xdr:row>
                    <xdr:rowOff>9525</xdr:rowOff>
                  </from>
                  <to>
                    <xdr:col>9</xdr:col>
                    <xdr:colOff>1123950</xdr:colOff>
                    <xdr:row>257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57" r:id="rId683" name="Option Button 685">
              <controlPr defaultSize="0" autoFill="0" autoLine="0" autoPict="0">
                <anchor moveWithCells="1">
                  <from>
                    <xdr:col>7</xdr:col>
                    <xdr:colOff>342900</xdr:colOff>
                    <xdr:row>258</xdr:row>
                    <xdr:rowOff>66675</xdr:rowOff>
                  </from>
                  <to>
                    <xdr:col>7</xdr:col>
                    <xdr:colOff>866775</xdr:colOff>
                    <xdr:row>258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58" r:id="rId684" name="Option Button 686">
              <controlPr defaultSize="0" autoFill="0" autoLine="0" autoPict="0">
                <anchor moveWithCells="1">
                  <from>
                    <xdr:col>8</xdr:col>
                    <xdr:colOff>361950</xdr:colOff>
                    <xdr:row>258</xdr:row>
                    <xdr:rowOff>57150</xdr:rowOff>
                  </from>
                  <to>
                    <xdr:col>8</xdr:col>
                    <xdr:colOff>885825</xdr:colOff>
                    <xdr:row>258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59" r:id="rId685" name="Option Button 687">
              <controlPr defaultSize="0" autoFill="0" autoLine="0" autoPict="0">
                <anchor moveWithCells="1">
                  <from>
                    <xdr:col>9</xdr:col>
                    <xdr:colOff>333375</xdr:colOff>
                    <xdr:row>258</xdr:row>
                    <xdr:rowOff>57150</xdr:rowOff>
                  </from>
                  <to>
                    <xdr:col>9</xdr:col>
                    <xdr:colOff>866775</xdr:colOff>
                    <xdr:row>258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60" r:id="rId686" name="Group Box 688">
              <controlPr defaultSize="0" autoFill="0" autoPict="0">
                <anchor moveWithCells="1">
                  <from>
                    <xdr:col>7</xdr:col>
                    <xdr:colOff>19050</xdr:colOff>
                    <xdr:row>258</xdr:row>
                    <xdr:rowOff>9525</xdr:rowOff>
                  </from>
                  <to>
                    <xdr:col>9</xdr:col>
                    <xdr:colOff>1123950</xdr:colOff>
                    <xdr:row>258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61" r:id="rId687" name="Option Button 689">
              <controlPr defaultSize="0" autoFill="0" autoLine="0" autoPict="0">
                <anchor moveWithCells="1">
                  <from>
                    <xdr:col>7</xdr:col>
                    <xdr:colOff>342900</xdr:colOff>
                    <xdr:row>259</xdr:row>
                    <xdr:rowOff>66675</xdr:rowOff>
                  </from>
                  <to>
                    <xdr:col>7</xdr:col>
                    <xdr:colOff>866775</xdr:colOff>
                    <xdr:row>259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62" r:id="rId688" name="Option Button 690">
              <controlPr defaultSize="0" autoFill="0" autoLine="0" autoPict="0">
                <anchor moveWithCells="1">
                  <from>
                    <xdr:col>8</xdr:col>
                    <xdr:colOff>361950</xdr:colOff>
                    <xdr:row>259</xdr:row>
                    <xdr:rowOff>57150</xdr:rowOff>
                  </from>
                  <to>
                    <xdr:col>8</xdr:col>
                    <xdr:colOff>885825</xdr:colOff>
                    <xdr:row>259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63" r:id="rId689" name="Option Button 691">
              <controlPr defaultSize="0" autoFill="0" autoLine="0" autoPict="0">
                <anchor moveWithCells="1">
                  <from>
                    <xdr:col>9</xdr:col>
                    <xdr:colOff>333375</xdr:colOff>
                    <xdr:row>259</xdr:row>
                    <xdr:rowOff>57150</xdr:rowOff>
                  </from>
                  <to>
                    <xdr:col>9</xdr:col>
                    <xdr:colOff>866775</xdr:colOff>
                    <xdr:row>259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64" r:id="rId690" name="Group Box 692">
              <controlPr defaultSize="0" autoFill="0" autoPict="0">
                <anchor moveWithCells="1">
                  <from>
                    <xdr:col>7</xdr:col>
                    <xdr:colOff>19050</xdr:colOff>
                    <xdr:row>259</xdr:row>
                    <xdr:rowOff>9525</xdr:rowOff>
                  </from>
                  <to>
                    <xdr:col>9</xdr:col>
                    <xdr:colOff>1123950</xdr:colOff>
                    <xdr:row>259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65" r:id="rId691" name="Option Button 693">
              <controlPr defaultSize="0" autoFill="0" autoLine="0" autoPict="0">
                <anchor moveWithCells="1">
                  <from>
                    <xdr:col>7</xdr:col>
                    <xdr:colOff>342900</xdr:colOff>
                    <xdr:row>260</xdr:row>
                    <xdr:rowOff>66675</xdr:rowOff>
                  </from>
                  <to>
                    <xdr:col>7</xdr:col>
                    <xdr:colOff>866775</xdr:colOff>
                    <xdr:row>260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66" r:id="rId692" name="Option Button 694">
              <controlPr defaultSize="0" autoFill="0" autoLine="0" autoPict="0">
                <anchor moveWithCells="1">
                  <from>
                    <xdr:col>8</xdr:col>
                    <xdr:colOff>361950</xdr:colOff>
                    <xdr:row>260</xdr:row>
                    <xdr:rowOff>57150</xdr:rowOff>
                  </from>
                  <to>
                    <xdr:col>8</xdr:col>
                    <xdr:colOff>885825</xdr:colOff>
                    <xdr:row>260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67" r:id="rId693" name="Option Button 695">
              <controlPr defaultSize="0" autoFill="0" autoLine="0" autoPict="0">
                <anchor moveWithCells="1">
                  <from>
                    <xdr:col>9</xdr:col>
                    <xdr:colOff>333375</xdr:colOff>
                    <xdr:row>260</xdr:row>
                    <xdr:rowOff>57150</xdr:rowOff>
                  </from>
                  <to>
                    <xdr:col>9</xdr:col>
                    <xdr:colOff>866775</xdr:colOff>
                    <xdr:row>260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68" r:id="rId694" name="Group Box 696">
              <controlPr defaultSize="0" autoFill="0" autoPict="0">
                <anchor moveWithCells="1">
                  <from>
                    <xdr:col>7</xdr:col>
                    <xdr:colOff>19050</xdr:colOff>
                    <xdr:row>260</xdr:row>
                    <xdr:rowOff>9525</xdr:rowOff>
                  </from>
                  <to>
                    <xdr:col>9</xdr:col>
                    <xdr:colOff>1123950</xdr:colOff>
                    <xdr:row>260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69" r:id="rId695" name="Option Button 697">
              <controlPr defaultSize="0" autoFill="0" autoLine="0" autoPict="0">
                <anchor moveWithCells="1">
                  <from>
                    <xdr:col>7</xdr:col>
                    <xdr:colOff>342900</xdr:colOff>
                    <xdr:row>262</xdr:row>
                    <xdr:rowOff>66675</xdr:rowOff>
                  </from>
                  <to>
                    <xdr:col>7</xdr:col>
                    <xdr:colOff>866775</xdr:colOff>
                    <xdr:row>262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70" r:id="rId696" name="Option Button 698">
              <controlPr defaultSize="0" autoFill="0" autoLine="0" autoPict="0">
                <anchor moveWithCells="1">
                  <from>
                    <xdr:col>8</xdr:col>
                    <xdr:colOff>361950</xdr:colOff>
                    <xdr:row>262</xdr:row>
                    <xdr:rowOff>57150</xdr:rowOff>
                  </from>
                  <to>
                    <xdr:col>8</xdr:col>
                    <xdr:colOff>885825</xdr:colOff>
                    <xdr:row>262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71" r:id="rId697" name="Option Button 699">
              <controlPr defaultSize="0" autoFill="0" autoLine="0" autoPict="0">
                <anchor moveWithCells="1">
                  <from>
                    <xdr:col>9</xdr:col>
                    <xdr:colOff>333375</xdr:colOff>
                    <xdr:row>262</xdr:row>
                    <xdr:rowOff>57150</xdr:rowOff>
                  </from>
                  <to>
                    <xdr:col>9</xdr:col>
                    <xdr:colOff>866775</xdr:colOff>
                    <xdr:row>262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72" r:id="rId698" name="Group Box 700">
              <controlPr defaultSize="0" autoFill="0" autoPict="0">
                <anchor moveWithCells="1">
                  <from>
                    <xdr:col>7</xdr:col>
                    <xdr:colOff>19050</xdr:colOff>
                    <xdr:row>262</xdr:row>
                    <xdr:rowOff>9525</xdr:rowOff>
                  </from>
                  <to>
                    <xdr:col>9</xdr:col>
                    <xdr:colOff>1123950</xdr:colOff>
                    <xdr:row>262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73" r:id="rId699" name="Option Button 701">
              <controlPr defaultSize="0" autoFill="0" autoLine="0" autoPict="0">
                <anchor moveWithCells="1">
                  <from>
                    <xdr:col>7</xdr:col>
                    <xdr:colOff>342900</xdr:colOff>
                    <xdr:row>264</xdr:row>
                    <xdr:rowOff>66675</xdr:rowOff>
                  </from>
                  <to>
                    <xdr:col>7</xdr:col>
                    <xdr:colOff>866775</xdr:colOff>
                    <xdr:row>264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74" r:id="rId700" name="Option Button 702">
              <controlPr defaultSize="0" autoFill="0" autoLine="0" autoPict="0">
                <anchor moveWithCells="1">
                  <from>
                    <xdr:col>8</xdr:col>
                    <xdr:colOff>361950</xdr:colOff>
                    <xdr:row>264</xdr:row>
                    <xdr:rowOff>57150</xdr:rowOff>
                  </from>
                  <to>
                    <xdr:col>8</xdr:col>
                    <xdr:colOff>885825</xdr:colOff>
                    <xdr:row>264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75" r:id="rId701" name="Option Button 703">
              <controlPr defaultSize="0" autoFill="0" autoLine="0" autoPict="0">
                <anchor moveWithCells="1">
                  <from>
                    <xdr:col>9</xdr:col>
                    <xdr:colOff>333375</xdr:colOff>
                    <xdr:row>264</xdr:row>
                    <xdr:rowOff>57150</xdr:rowOff>
                  </from>
                  <to>
                    <xdr:col>9</xdr:col>
                    <xdr:colOff>866775</xdr:colOff>
                    <xdr:row>264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76" r:id="rId702" name="Group Box 704">
              <controlPr defaultSize="0" autoFill="0" autoPict="0">
                <anchor moveWithCells="1">
                  <from>
                    <xdr:col>7</xdr:col>
                    <xdr:colOff>19050</xdr:colOff>
                    <xdr:row>264</xdr:row>
                    <xdr:rowOff>9525</xdr:rowOff>
                  </from>
                  <to>
                    <xdr:col>9</xdr:col>
                    <xdr:colOff>1123950</xdr:colOff>
                    <xdr:row>264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77" r:id="rId703" name="Option Button 705">
              <controlPr defaultSize="0" autoFill="0" autoLine="0" autoPict="0">
                <anchor moveWithCells="1">
                  <from>
                    <xdr:col>7</xdr:col>
                    <xdr:colOff>342900</xdr:colOff>
                    <xdr:row>261</xdr:row>
                    <xdr:rowOff>66675</xdr:rowOff>
                  </from>
                  <to>
                    <xdr:col>7</xdr:col>
                    <xdr:colOff>866775</xdr:colOff>
                    <xdr:row>261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78" r:id="rId704" name="Option Button 706">
              <controlPr defaultSize="0" autoFill="0" autoLine="0" autoPict="0">
                <anchor moveWithCells="1">
                  <from>
                    <xdr:col>8</xdr:col>
                    <xdr:colOff>361950</xdr:colOff>
                    <xdr:row>261</xdr:row>
                    <xdr:rowOff>57150</xdr:rowOff>
                  </from>
                  <to>
                    <xdr:col>8</xdr:col>
                    <xdr:colOff>885825</xdr:colOff>
                    <xdr:row>261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79" r:id="rId705" name="Option Button 707">
              <controlPr defaultSize="0" autoFill="0" autoLine="0" autoPict="0">
                <anchor moveWithCells="1">
                  <from>
                    <xdr:col>9</xdr:col>
                    <xdr:colOff>333375</xdr:colOff>
                    <xdr:row>261</xdr:row>
                    <xdr:rowOff>57150</xdr:rowOff>
                  </from>
                  <to>
                    <xdr:col>9</xdr:col>
                    <xdr:colOff>866775</xdr:colOff>
                    <xdr:row>261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0" r:id="rId706" name="Group Box 708">
              <controlPr defaultSize="0" autoFill="0" autoPict="0">
                <anchor moveWithCells="1">
                  <from>
                    <xdr:col>7</xdr:col>
                    <xdr:colOff>19050</xdr:colOff>
                    <xdr:row>261</xdr:row>
                    <xdr:rowOff>9525</xdr:rowOff>
                  </from>
                  <to>
                    <xdr:col>9</xdr:col>
                    <xdr:colOff>1123950</xdr:colOff>
                    <xdr:row>261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1" r:id="rId707" name="Option Button 709">
              <controlPr defaultSize="0" autoFill="0" autoLine="0" autoPict="0">
                <anchor moveWithCells="1">
                  <from>
                    <xdr:col>7</xdr:col>
                    <xdr:colOff>342900</xdr:colOff>
                    <xdr:row>263</xdr:row>
                    <xdr:rowOff>57150</xdr:rowOff>
                  </from>
                  <to>
                    <xdr:col>7</xdr:col>
                    <xdr:colOff>866775</xdr:colOff>
                    <xdr:row>263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2" r:id="rId708" name="Option Button 710">
              <controlPr defaultSize="0" autoFill="0" autoLine="0" autoPict="0">
                <anchor moveWithCells="1">
                  <from>
                    <xdr:col>8</xdr:col>
                    <xdr:colOff>361950</xdr:colOff>
                    <xdr:row>263</xdr:row>
                    <xdr:rowOff>47625</xdr:rowOff>
                  </from>
                  <to>
                    <xdr:col>8</xdr:col>
                    <xdr:colOff>885825</xdr:colOff>
                    <xdr:row>263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3" r:id="rId709" name="Option Button 711">
              <controlPr defaultSize="0" autoFill="0" autoLine="0" autoPict="0">
                <anchor moveWithCells="1">
                  <from>
                    <xdr:col>9</xdr:col>
                    <xdr:colOff>333375</xdr:colOff>
                    <xdr:row>263</xdr:row>
                    <xdr:rowOff>47625</xdr:rowOff>
                  </from>
                  <to>
                    <xdr:col>9</xdr:col>
                    <xdr:colOff>866775</xdr:colOff>
                    <xdr:row>263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4" r:id="rId710" name="Group Box 712">
              <controlPr defaultSize="0" autoFill="0" autoPict="0">
                <anchor moveWithCells="1">
                  <from>
                    <xdr:col>7</xdr:col>
                    <xdr:colOff>19050</xdr:colOff>
                    <xdr:row>263</xdr:row>
                    <xdr:rowOff>0</xdr:rowOff>
                  </from>
                  <to>
                    <xdr:col>9</xdr:col>
                    <xdr:colOff>1123950</xdr:colOff>
                    <xdr:row>263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7" r:id="rId711" name="Option Button 715">
              <controlPr defaultSize="0" autoFill="0" autoLine="0" autoPict="0">
                <anchor moveWithCells="1">
                  <from>
                    <xdr:col>7</xdr:col>
                    <xdr:colOff>342900</xdr:colOff>
                    <xdr:row>231</xdr:row>
                    <xdr:rowOff>57150</xdr:rowOff>
                  </from>
                  <to>
                    <xdr:col>7</xdr:col>
                    <xdr:colOff>866775</xdr:colOff>
                    <xdr:row>231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8" r:id="rId712" name="Option Button 716">
              <controlPr defaultSize="0" autoFill="0" autoLine="0" autoPict="0">
                <anchor moveWithCells="1">
                  <from>
                    <xdr:col>8</xdr:col>
                    <xdr:colOff>361950</xdr:colOff>
                    <xdr:row>231</xdr:row>
                    <xdr:rowOff>47625</xdr:rowOff>
                  </from>
                  <to>
                    <xdr:col>8</xdr:col>
                    <xdr:colOff>885825</xdr:colOff>
                    <xdr:row>231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" r:id="rId713" name="Option Button 717">
              <controlPr defaultSize="0" autoFill="0" autoLine="0" autoPict="0">
                <anchor moveWithCells="1">
                  <from>
                    <xdr:col>9</xdr:col>
                    <xdr:colOff>333375</xdr:colOff>
                    <xdr:row>231</xdr:row>
                    <xdr:rowOff>47625</xdr:rowOff>
                  </from>
                  <to>
                    <xdr:col>9</xdr:col>
                    <xdr:colOff>866775</xdr:colOff>
                    <xdr:row>231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90" r:id="rId714" name="Group Box 718">
              <controlPr defaultSize="0" autoFill="0" autoPict="0">
                <anchor moveWithCells="1">
                  <from>
                    <xdr:col>7</xdr:col>
                    <xdr:colOff>19050</xdr:colOff>
                    <xdr:row>231</xdr:row>
                    <xdr:rowOff>0</xdr:rowOff>
                  </from>
                  <to>
                    <xdr:col>9</xdr:col>
                    <xdr:colOff>1123950</xdr:colOff>
                    <xdr:row>231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91" r:id="rId715" name="Option Button 719">
              <controlPr defaultSize="0" autoFill="0" autoLine="0" autoPict="0">
                <anchor moveWithCells="1">
                  <from>
                    <xdr:col>7</xdr:col>
                    <xdr:colOff>342900</xdr:colOff>
                    <xdr:row>232</xdr:row>
                    <xdr:rowOff>66675</xdr:rowOff>
                  </from>
                  <to>
                    <xdr:col>7</xdr:col>
                    <xdr:colOff>866775</xdr:colOff>
                    <xdr:row>232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92" r:id="rId716" name="Option Button 720">
              <controlPr defaultSize="0" autoFill="0" autoLine="0" autoPict="0">
                <anchor moveWithCells="1">
                  <from>
                    <xdr:col>8</xdr:col>
                    <xdr:colOff>361950</xdr:colOff>
                    <xdr:row>232</xdr:row>
                    <xdr:rowOff>57150</xdr:rowOff>
                  </from>
                  <to>
                    <xdr:col>8</xdr:col>
                    <xdr:colOff>885825</xdr:colOff>
                    <xdr:row>232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93" r:id="rId717" name="Option Button 721">
              <controlPr defaultSize="0" autoFill="0" autoLine="0" autoPict="0">
                <anchor moveWithCells="1">
                  <from>
                    <xdr:col>9</xdr:col>
                    <xdr:colOff>333375</xdr:colOff>
                    <xdr:row>232</xdr:row>
                    <xdr:rowOff>57150</xdr:rowOff>
                  </from>
                  <to>
                    <xdr:col>9</xdr:col>
                    <xdr:colOff>866775</xdr:colOff>
                    <xdr:row>232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94" r:id="rId718" name="Group Box 722">
              <controlPr defaultSize="0" autoFill="0" autoPict="0">
                <anchor moveWithCells="1">
                  <from>
                    <xdr:col>7</xdr:col>
                    <xdr:colOff>19050</xdr:colOff>
                    <xdr:row>232</xdr:row>
                    <xdr:rowOff>9525</xdr:rowOff>
                  </from>
                  <to>
                    <xdr:col>9</xdr:col>
                    <xdr:colOff>1123950</xdr:colOff>
                    <xdr:row>232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95" r:id="rId719" name="Option Button 723">
              <controlPr defaultSize="0" autoFill="0" autoLine="0" autoPict="0">
                <anchor moveWithCells="1">
                  <from>
                    <xdr:col>7</xdr:col>
                    <xdr:colOff>342900</xdr:colOff>
                    <xdr:row>233</xdr:row>
                    <xdr:rowOff>66675</xdr:rowOff>
                  </from>
                  <to>
                    <xdr:col>7</xdr:col>
                    <xdr:colOff>866775</xdr:colOff>
                    <xdr:row>233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96" r:id="rId720" name="Option Button 724">
              <controlPr defaultSize="0" autoFill="0" autoLine="0" autoPict="0">
                <anchor moveWithCells="1">
                  <from>
                    <xdr:col>8</xdr:col>
                    <xdr:colOff>361950</xdr:colOff>
                    <xdr:row>233</xdr:row>
                    <xdr:rowOff>57150</xdr:rowOff>
                  </from>
                  <to>
                    <xdr:col>8</xdr:col>
                    <xdr:colOff>885825</xdr:colOff>
                    <xdr:row>233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97" r:id="rId721" name="Option Button 725">
              <controlPr defaultSize="0" autoFill="0" autoLine="0" autoPict="0">
                <anchor moveWithCells="1">
                  <from>
                    <xdr:col>9</xdr:col>
                    <xdr:colOff>333375</xdr:colOff>
                    <xdr:row>233</xdr:row>
                    <xdr:rowOff>57150</xdr:rowOff>
                  </from>
                  <to>
                    <xdr:col>9</xdr:col>
                    <xdr:colOff>866775</xdr:colOff>
                    <xdr:row>233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98" r:id="rId722" name="Group Box 726">
              <controlPr defaultSize="0" autoFill="0" autoPict="0">
                <anchor moveWithCells="1">
                  <from>
                    <xdr:col>7</xdr:col>
                    <xdr:colOff>19050</xdr:colOff>
                    <xdr:row>233</xdr:row>
                    <xdr:rowOff>9525</xdr:rowOff>
                  </from>
                  <to>
                    <xdr:col>9</xdr:col>
                    <xdr:colOff>1123950</xdr:colOff>
                    <xdr:row>233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99" r:id="rId723" name="Option Button 727">
              <controlPr defaultSize="0" autoFill="0" autoLine="0" autoPict="0">
                <anchor moveWithCells="1">
                  <from>
                    <xdr:col>7</xdr:col>
                    <xdr:colOff>342900</xdr:colOff>
                    <xdr:row>234</xdr:row>
                    <xdr:rowOff>66675</xdr:rowOff>
                  </from>
                  <to>
                    <xdr:col>7</xdr:col>
                    <xdr:colOff>866775</xdr:colOff>
                    <xdr:row>234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00" r:id="rId724" name="Option Button 728">
              <controlPr defaultSize="0" autoFill="0" autoLine="0" autoPict="0">
                <anchor moveWithCells="1">
                  <from>
                    <xdr:col>8</xdr:col>
                    <xdr:colOff>361950</xdr:colOff>
                    <xdr:row>234</xdr:row>
                    <xdr:rowOff>57150</xdr:rowOff>
                  </from>
                  <to>
                    <xdr:col>8</xdr:col>
                    <xdr:colOff>885825</xdr:colOff>
                    <xdr:row>234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01" r:id="rId725" name="Option Button 729">
              <controlPr defaultSize="0" autoFill="0" autoLine="0" autoPict="0">
                <anchor moveWithCells="1">
                  <from>
                    <xdr:col>9</xdr:col>
                    <xdr:colOff>333375</xdr:colOff>
                    <xdr:row>234</xdr:row>
                    <xdr:rowOff>57150</xdr:rowOff>
                  </from>
                  <to>
                    <xdr:col>9</xdr:col>
                    <xdr:colOff>866775</xdr:colOff>
                    <xdr:row>234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02" r:id="rId726" name="Group Box 730">
              <controlPr defaultSize="0" autoFill="0" autoPict="0">
                <anchor moveWithCells="1">
                  <from>
                    <xdr:col>7</xdr:col>
                    <xdr:colOff>19050</xdr:colOff>
                    <xdr:row>234</xdr:row>
                    <xdr:rowOff>9525</xdr:rowOff>
                  </from>
                  <to>
                    <xdr:col>9</xdr:col>
                    <xdr:colOff>1123950</xdr:colOff>
                    <xdr:row>234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03" r:id="rId727" name="Option Button 731">
              <controlPr defaultSize="0" autoFill="0" autoLine="0" autoPict="0">
                <anchor moveWithCells="1">
                  <from>
                    <xdr:col>7</xdr:col>
                    <xdr:colOff>342900</xdr:colOff>
                    <xdr:row>235</xdr:row>
                    <xdr:rowOff>66675</xdr:rowOff>
                  </from>
                  <to>
                    <xdr:col>7</xdr:col>
                    <xdr:colOff>866775</xdr:colOff>
                    <xdr:row>235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04" r:id="rId728" name="Option Button 732">
              <controlPr defaultSize="0" autoFill="0" autoLine="0" autoPict="0">
                <anchor moveWithCells="1">
                  <from>
                    <xdr:col>8</xdr:col>
                    <xdr:colOff>361950</xdr:colOff>
                    <xdr:row>235</xdr:row>
                    <xdr:rowOff>57150</xdr:rowOff>
                  </from>
                  <to>
                    <xdr:col>8</xdr:col>
                    <xdr:colOff>885825</xdr:colOff>
                    <xdr:row>235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05" r:id="rId729" name="Option Button 733">
              <controlPr defaultSize="0" autoFill="0" autoLine="0" autoPict="0">
                <anchor moveWithCells="1">
                  <from>
                    <xdr:col>9</xdr:col>
                    <xdr:colOff>333375</xdr:colOff>
                    <xdr:row>235</xdr:row>
                    <xdr:rowOff>57150</xdr:rowOff>
                  </from>
                  <to>
                    <xdr:col>9</xdr:col>
                    <xdr:colOff>866775</xdr:colOff>
                    <xdr:row>235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06" r:id="rId730" name="Group Box 734">
              <controlPr defaultSize="0" autoFill="0" autoPict="0">
                <anchor moveWithCells="1">
                  <from>
                    <xdr:col>7</xdr:col>
                    <xdr:colOff>19050</xdr:colOff>
                    <xdr:row>235</xdr:row>
                    <xdr:rowOff>9525</xdr:rowOff>
                  </from>
                  <to>
                    <xdr:col>9</xdr:col>
                    <xdr:colOff>1123950</xdr:colOff>
                    <xdr:row>235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07" r:id="rId731" name="Option Button 735">
              <controlPr defaultSize="0" autoFill="0" autoLine="0" autoPict="0">
                <anchor moveWithCells="1">
                  <from>
                    <xdr:col>7</xdr:col>
                    <xdr:colOff>342900</xdr:colOff>
                    <xdr:row>236</xdr:row>
                    <xdr:rowOff>66675</xdr:rowOff>
                  </from>
                  <to>
                    <xdr:col>7</xdr:col>
                    <xdr:colOff>866775</xdr:colOff>
                    <xdr:row>236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08" r:id="rId732" name="Option Button 736">
              <controlPr defaultSize="0" autoFill="0" autoLine="0" autoPict="0">
                <anchor moveWithCells="1">
                  <from>
                    <xdr:col>8</xdr:col>
                    <xdr:colOff>361950</xdr:colOff>
                    <xdr:row>236</xdr:row>
                    <xdr:rowOff>57150</xdr:rowOff>
                  </from>
                  <to>
                    <xdr:col>8</xdr:col>
                    <xdr:colOff>885825</xdr:colOff>
                    <xdr:row>236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09" r:id="rId733" name="Option Button 737">
              <controlPr defaultSize="0" autoFill="0" autoLine="0" autoPict="0">
                <anchor moveWithCells="1">
                  <from>
                    <xdr:col>9</xdr:col>
                    <xdr:colOff>333375</xdr:colOff>
                    <xdr:row>236</xdr:row>
                    <xdr:rowOff>57150</xdr:rowOff>
                  </from>
                  <to>
                    <xdr:col>9</xdr:col>
                    <xdr:colOff>866775</xdr:colOff>
                    <xdr:row>236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10" r:id="rId734" name="Group Box 738">
              <controlPr defaultSize="0" autoFill="0" autoPict="0">
                <anchor moveWithCells="1">
                  <from>
                    <xdr:col>7</xdr:col>
                    <xdr:colOff>19050</xdr:colOff>
                    <xdr:row>236</xdr:row>
                    <xdr:rowOff>9525</xdr:rowOff>
                  </from>
                  <to>
                    <xdr:col>9</xdr:col>
                    <xdr:colOff>1123950</xdr:colOff>
                    <xdr:row>236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11" r:id="rId735" name="Option Button 739">
              <controlPr defaultSize="0" autoFill="0" autoLine="0" autoPict="0">
                <anchor moveWithCells="1">
                  <from>
                    <xdr:col>7</xdr:col>
                    <xdr:colOff>342900</xdr:colOff>
                    <xdr:row>238</xdr:row>
                    <xdr:rowOff>66675</xdr:rowOff>
                  </from>
                  <to>
                    <xdr:col>7</xdr:col>
                    <xdr:colOff>866775</xdr:colOff>
                    <xdr:row>238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12" r:id="rId736" name="Option Button 740">
              <controlPr defaultSize="0" autoFill="0" autoLine="0" autoPict="0">
                <anchor moveWithCells="1">
                  <from>
                    <xdr:col>8</xdr:col>
                    <xdr:colOff>361950</xdr:colOff>
                    <xdr:row>238</xdr:row>
                    <xdr:rowOff>57150</xdr:rowOff>
                  </from>
                  <to>
                    <xdr:col>8</xdr:col>
                    <xdr:colOff>885825</xdr:colOff>
                    <xdr:row>238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13" r:id="rId737" name="Option Button 741">
              <controlPr defaultSize="0" autoFill="0" autoLine="0" autoPict="0">
                <anchor moveWithCells="1">
                  <from>
                    <xdr:col>9</xdr:col>
                    <xdr:colOff>333375</xdr:colOff>
                    <xdr:row>238</xdr:row>
                    <xdr:rowOff>57150</xdr:rowOff>
                  </from>
                  <to>
                    <xdr:col>9</xdr:col>
                    <xdr:colOff>866775</xdr:colOff>
                    <xdr:row>238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14" r:id="rId738" name="Group Box 742">
              <controlPr defaultSize="0" autoFill="0" autoPict="0">
                <anchor moveWithCells="1">
                  <from>
                    <xdr:col>7</xdr:col>
                    <xdr:colOff>19050</xdr:colOff>
                    <xdr:row>238</xdr:row>
                    <xdr:rowOff>9525</xdr:rowOff>
                  </from>
                  <to>
                    <xdr:col>9</xdr:col>
                    <xdr:colOff>1123950</xdr:colOff>
                    <xdr:row>238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15" r:id="rId739" name="Option Button 743">
              <controlPr defaultSize="0" autoFill="0" autoLine="0" autoPict="0">
                <anchor moveWithCells="1">
                  <from>
                    <xdr:col>7</xdr:col>
                    <xdr:colOff>342900</xdr:colOff>
                    <xdr:row>240</xdr:row>
                    <xdr:rowOff>66675</xdr:rowOff>
                  </from>
                  <to>
                    <xdr:col>7</xdr:col>
                    <xdr:colOff>866775</xdr:colOff>
                    <xdr:row>240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16" r:id="rId740" name="Option Button 744">
              <controlPr defaultSize="0" autoFill="0" autoLine="0" autoPict="0">
                <anchor moveWithCells="1">
                  <from>
                    <xdr:col>8</xdr:col>
                    <xdr:colOff>361950</xdr:colOff>
                    <xdr:row>240</xdr:row>
                    <xdr:rowOff>57150</xdr:rowOff>
                  </from>
                  <to>
                    <xdr:col>8</xdr:col>
                    <xdr:colOff>885825</xdr:colOff>
                    <xdr:row>240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17" r:id="rId741" name="Option Button 745">
              <controlPr defaultSize="0" autoFill="0" autoLine="0" autoPict="0">
                <anchor moveWithCells="1">
                  <from>
                    <xdr:col>9</xdr:col>
                    <xdr:colOff>333375</xdr:colOff>
                    <xdr:row>240</xdr:row>
                    <xdr:rowOff>57150</xdr:rowOff>
                  </from>
                  <to>
                    <xdr:col>9</xdr:col>
                    <xdr:colOff>866775</xdr:colOff>
                    <xdr:row>240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18" r:id="rId742" name="Group Box 746">
              <controlPr defaultSize="0" autoFill="0" autoPict="0">
                <anchor moveWithCells="1">
                  <from>
                    <xdr:col>7</xdr:col>
                    <xdr:colOff>19050</xdr:colOff>
                    <xdr:row>240</xdr:row>
                    <xdr:rowOff>9525</xdr:rowOff>
                  </from>
                  <to>
                    <xdr:col>9</xdr:col>
                    <xdr:colOff>1123950</xdr:colOff>
                    <xdr:row>240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19" r:id="rId743" name="Option Button 747">
              <controlPr defaultSize="0" autoFill="0" autoLine="0" autoPict="0">
                <anchor moveWithCells="1">
                  <from>
                    <xdr:col>7</xdr:col>
                    <xdr:colOff>342900</xdr:colOff>
                    <xdr:row>237</xdr:row>
                    <xdr:rowOff>66675</xdr:rowOff>
                  </from>
                  <to>
                    <xdr:col>7</xdr:col>
                    <xdr:colOff>866775</xdr:colOff>
                    <xdr:row>237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0" r:id="rId744" name="Option Button 748">
              <controlPr defaultSize="0" autoFill="0" autoLine="0" autoPict="0">
                <anchor moveWithCells="1">
                  <from>
                    <xdr:col>8</xdr:col>
                    <xdr:colOff>361950</xdr:colOff>
                    <xdr:row>237</xdr:row>
                    <xdr:rowOff>57150</xdr:rowOff>
                  </from>
                  <to>
                    <xdr:col>8</xdr:col>
                    <xdr:colOff>885825</xdr:colOff>
                    <xdr:row>237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1" r:id="rId745" name="Option Button 749">
              <controlPr defaultSize="0" autoFill="0" autoLine="0" autoPict="0">
                <anchor moveWithCells="1">
                  <from>
                    <xdr:col>9</xdr:col>
                    <xdr:colOff>333375</xdr:colOff>
                    <xdr:row>237</xdr:row>
                    <xdr:rowOff>57150</xdr:rowOff>
                  </from>
                  <to>
                    <xdr:col>9</xdr:col>
                    <xdr:colOff>866775</xdr:colOff>
                    <xdr:row>237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2" r:id="rId746" name="Group Box 750">
              <controlPr defaultSize="0" autoFill="0" autoPict="0">
                <anchor moveWithCells="1">
                  <from>
                    <xdr:col>7</xdr:col>
                    <xdr:colOff>19050</xdr:colOff>
                    <xdr:row>237</xdr:row>
                    <xdr:rowOff>9525</xdr:rowOff>
                  </from>
                  <to>
                    <xdr:col>9</xdr:col>
                    <xdr:colOff>1123950</xdr:colOff>
                    <xdr:row>237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3" r:id="rId747" name="Option Button 751">
              <controlPr defaultSize="0" autoFill="0" autoLine="0" autoPict="0">
                <anchor moveWithCells="1">
                  <from>
                    <xdr:col>7</xdr:col>
                    <xdr:colOff>342900</xdr:colOff>
                    <xdr:row>239</xdr:row>
                    <xdr:rowOff>57150</xdr:rowOff>
                  </from>
                  <to>
                    <xdr:col>7</xdr:col>
                    <xdr:colOff>866775</xdr:colOff>
                    <xdr:row>239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4" r:id="rId748" name="Option Button 752">
              <controlPr defaultSize="0" autoFill="0" autoLine="0" autoPict="0">
                <anchor moveWithCells="1">
                  <from>
                    <xdr:col>8</xdr:col>
                    <xdr:colOff>361950</xdr:colOff>
                    <xdr:row>239</xdr:row>
                    <xdr:rowOff>47625</xdr:rowOff>
                  </from>
                  <to>
                    <xdr:col>8</xdr:col>
                    <xdr:colOff>885825</xdr:colOff>
                    <xdr:row>239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5" r:id="rId749" name="Option Button 753">
              <controlPr defaultSize="0" autoFill="0" autoLine="0" autoPict="0">
                <anchor moveWithCells="1">
                  <from>
                    <xdr:col>9</xdr:col>
                    <xdr:colOff>333375</xdr:colOff>
                    <xdr:row>239</xdr:row>
                    <xdr:rowOff>47625</xdr:rowOff>
                  </from>
                  <to>
                    <xdr:col>9</xdr:col>
                    <xdr:colOff>866775</xdr:colOff>
                    <xdr:row>239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6" r:id="rId750" name="Group Box 754">
              <controlPr defaultSize="0" autoFill="0" autoPict="0">
                <anchor moveWithCells="1">
                  <from>
                    <xdr:col>7</xdr:col>
                    <xdr:colOff>19050</xdr:colOff>
                    <xdr:row>239</xdr:row>
                    <xdr:rowOff>0</xdr:rowOff>
                  </from>
                  <to>
                    <xdr:col>9</xdr:col>
                    <xdr:colOff>1123950</xdr:colOff>
                    <xdr:row>239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9" r:id="rId751" name="Option Button 757">
              <controlPr defaultSize="0" autoFill="0" autoLine="0" autoPict="0">
                <anchor moveWithCells="1">
                  <from>
                    <xdr:col>7</xdr:col>
                    <xdr:colOff>342900</xdr:colOff>
                    <xdr:row>219</xdr:row>
                    <xdr:rowOff>57150</xdr:rowOff>
                  </from>
                  <to>
                    <xdr:col>7</xdr:col>
                    <xdr:colOff>866775</xdr:colOff>
                    <xdr:row>219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30" r:id="rId752" name="Option Button 758">
              <controlPr defaultSize="0" autoFill="0" autoLine="0" autoPict="0">
                <anchor moveWithCells="1">
                  <from>
                    <xdr:col>8</xdr:col>
                    <xdr:colOff>361950</xdr:colOff>
                    <xdr:row>219</xdr:row>
                    <xdr:rowOff>47625</xdr:rowOff>
                  </from>
                  <to>
                    <xdr:col>8</xdr:col>
                    <xdr:colOff>885825</xdr:colOff>
                    <xdr:row>219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31" r:id="rId753" name="Option Button 759">
              <controlPr defaultSize="0" autoFill="0" autoLine="0" autoPict="0">
                <anchor moveWithCells="1">
                  <from>
                    <xdr:col>9</xdr:col>
                    <xdr:colOff>333375</xdr:colOff>
                    <xdr:row>219</xdr:row>
                    <xdr:rowOff>47625</xdr:rowOff>
                  </from>
                  <to>
                    <xdr:col>9</xdr:col>
                    <xdr:colOff>866775</xdr:colOff>
                    <xdr:row>219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32" r:id="rId754" name="Group Box 760">
              <controlPr defaultSize="0" autoFill="0" autoPict="0">
                <anchor moveWithCells="1">
                  <from>
                    <xdr:col>7</xdr:col>
                    <xdr:colOff>19050</xdr:colOff>
                    <xdr:row>219</xdr:row>
                    <xdr:rowOff>0</xdr:rowOff>
                  </from>
                  <to>
                    <xdr:col>9</xdr:col>
                    <xdr:colOff>1123950</xdr:colOff>
                    <xdr:row>219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33" r:id="rId755" name="Option Button 761">
              <controlPr defaultSize="0" autoFill="0" autoLine="0" autoPict="0">
                <anchor moveWithCells="1">
                  <from>
                    <xdr:col>7</xdr:col>
                    <xdr:colOff>342900</xdr:colOff>
                    <xdr:row>220</xdr:row>
                    <xdr:rowOff>66675</xdr:rowOff>
                  </from>
                  <to>
                    <xdr:col>7</xdr:col>
                    <xdr:colOff>866775</xdr:colOff>
                    <xdr:row>220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34" r:id="rId756" name="Option Button 762">
              <controlPr defaultSize="0" autoFill="0" autoLine="0" autoPict="0">
                <anchor moveWithCells="1">
                  <from>
                    <xdr:col>8</xdr:col>
                    <xdr:colOff>361950</xdr:colOff>
                    <xdr:row>220</xdr:row>
                    <xdr:rowOff>57150</xdr:rowOff>
                  </from>
                  <to>
                    <xdr:col>8</xdr:col>
                    <xdr:colOff>885825</xdr:colOff>
                    <xdr:row>220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35" r:id="rId757" name="Option Button 763">
              <controlPr defaultSize="0" autoFill="0" autoLine="0" autoPict="0">
                <anchor moveWithCells="1">
                  <from>
                    <xdr:col>9</xdr:col>
                    <xdr:colOff>333375</xdr:colOff>
                    <xdr:row>220</xdr:row>
                    <xdr:rowOff>57150</xdr:rowOff>
                  </from>
                  <to>
                    <xdr:col>9</xdr:col>
                    <xdr:colOff>866775</xdr:colOff>
                    <xdr:row>220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36" r:id="rId758" name="Group Box 764">
              <controlPr defaultSize="0" autoFill="0" autoPict="0">
                <anchor moveWithCells="1">
                  <from>
                    <xdr:col>7</xdr:col>
                    <xdr:colOff>19050</xdr:colOff>
                    <xdr:row>220</xdr:row>
                    <xdr:rowOff>9525</xdr:rowOff>
                  </from>
                  <to>
                    <xdr:col>9</xdr:col>
                    <xdr:colOff>1123950</xdr:colOff>
                    <xdr:row>220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37" r:id="rId759" name="Option Button 765">
              <controlPr defaultSize="0" autoFill="0" autoLine="0" autoPict="0">
                <anchor moveWithCells="1">
                  <from>
                    <xdr:col>7</xdr:col>
                    <xdr:colOff>342900</xdr:colOff>
                    <xdr:row>221</xdr:row>
                    <xdr:rowOff>66675</xdr:rowOff>
                  </from>
                  <to>
                    <xdr:col>7</xdr:col>
                    <xdr:colOff>866775</xdr:colOff>
                    <xdr:row>221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38" r:id="rId760" name="Option Button 766">
              <controlPr defaultSize="0" autoFill="0" autoLine="0" autoPict="0">
                <anchor moveWithCells="1">
                  <from>
                    <xdr:col>8</xdr:col>
                    <xdr:colOff>361950</xdr:colOff>
                    <xdr:row>221</xdr:row>
                    <xdr:rowOff>57150</xdr:rowOff>
                  </from>
                  <to>
                    <xdr:col>8</xdr:col>
                    <xdr:colOff>885825</xdr:colOff>
                    <xdr:row>221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39" r:id="rId761" name="Option Button 767">
              <controlPr defaultSize="0" autoFill="0" autoLine="0" autoPict="0">
                <anchor moveWithCells="1">
                  <from>
                    <xdr:col>9</xdr:col>
                    <xdr:colOff>333375</xdr:colOff>
                    <xdr:row>221</xdr:row>
                    <xdr:rowOff>57150</xdr:rowOff>
                  </from>
                  <to>
                    <xdr:col>9</xdr:col>
                    <xdr:colOff>866775</xdr:colOff>
                    <xdr:row>221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40" r:id="rId762" name="Group Box 768">
              <controlPr defaultSize="0" autoFill="0" autoPict="0">
                <anchor moveWithCells="1">
                  <from>
                    <xdr:col>7</xdr:col>
                    <xdr:colOff>19050</xdr:colOff>
                    <xdr:row>221</xdr:row>
                    <xdr:rowOff>9525</xdr:rowOff>
                  </from>
                  <to>
                    <xdr:col>9</xdr:col>
                    <xdr:colOff>1123950</xdr:colOff>
                    <xdr:row>221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41" r:id="rId763" name="Option Button 769">
              <controlPr defaultSize="0" autoFill="0" autoLine="0" autoPict="0">
                <anchor moveWithCells="1">
                  <from>
                    <xdr:col>7</xdr:col>
                    <xdr:colOff>342900</xdr:colOff>
                    <xdr:row>222</xdr:row>
                    <xdr:rowOff>66675</xdr:rowOff>
                  </from>
                  <to>
                    <xdr:col>7</xdr:col>
                    <xdr:colOff>866775</xdr:colOff>
                    <xdr:row>222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42" r:id="rId764" name="Option Button 770">
              <controlPr defaultSize="0" autoFill="0" autoLine="0" autoPict="0">
                <anchor moveWithCells="1">
                  <from>
                    <xdr:col>8</xdr:col>
                    <xdr:colOff>361950</xdr:colOff>
                    <xdr:row>222</xdr:row>
                    <xdr:rowOff>57150</xdr:rowOff>
                  </from>
                  <to>
                    <xdr:col>8</xdr:col>
                    <xdr:colOff>885825</xdr:colOff>
                    <xdr:row>222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43" r:id="rId765" name="Option Button 771">
              <controlPr defaultSize="0" autoFill="0" autoLine="0" autoPict="0">
                <anchor moveWithCells="1">
                  <from>
                    <xdr:col>9</xdr:col>
                    <xdr:colOff>333375</xdr:colOff>
                    <xdr:row>222</xdr:row>
                    <xdr:rowOff>57150</xdr:rowOff>
                  </from>
                  <to>
                    <xdr:col>9</xdr:col>
                    <xdr:colOff>866775</xdr:colOff>
                    <xdr:row>222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44" r:id="rId766" name="Group Box 772">
              <controlPr defaultSize="0" autoFill="0" autoPict="0">
                <anchor moveWithCells="1">
                  <from>
                    <xdr:col>7</xdr:col>
                    <xdr:colOff>19050</xdr:colOff>
                    <xdr:row>222</xdr:row>
                    <xdr:rowOff>9525</xdr:rowOff>
                  </from>
                  <to>
                    <xdr:col>9</xdr:col>
                    <xdr:colOff>1123950</xdr:colOff>
                    <xdr:row>222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45" r:id="rId767" name="Option Button 773">
              <controlPr defaultSize="0" autoFill="0" autoLine="0" autoPict="0">
                <anchor moveWithCells="1">
                  <from>
                    <xdr:col>7</xdr:col>
                    <xdr:colOff>342900</xdr:colOff>
                    <xdr:row>223</xdr:row>
                    <xdr:rowOff>66675</xdr:rowOff>
                  </from>
                  <to>
                    <xdr:col>7</xdr:col>
                    <xdr:colOff>866775</xdr:colOff>
                    <xdr:row>223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46" r:id="rId768" name="Option Button 774">
              <controlPr defaultSize="0" autoFill="0" autoLine="0" autoPict="0">
                <anchor moveWithCells="1">
                  <from>
                    <xdr:col>8</xdr:col>
                    <xdr:colOff>361950</xdr:colOff>
                    <xdr:row>223</xdr:row>
                    <xdr:rowOff>57150</xdr:rowOff>
                  </from>
                  <to>
                    <xdr:col>8</xdr:col>
                    <xdr:colOff>885825</xdr:colOff>
                    <xdr:row>223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47" r:id="rId769" name="Option Button 775">
              <controlPr defaultSize="0" autoFill="0" autoLine="0" autoPict="0">
                <anchor moveWithCells="1">
                  <from>
                    <xdr:col>9</xdr:col>
                    <xdr:colOff>333375</xdr:colOff>
                    <xdr:row>223</xdr:row>
                    <xdr:rowOff>57150</xdr:rowOff>
                  </from>
                  <to>
                    <xdr:col>9</xdr:col>
                    <xdr:colOff>866775</xdr:colOff>
                    <xdr:row>223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48" r:id="rId770" name="Group Box 776">
              <controlPr defaultSize="0" autoFill="0" autoPict="0">
                <anchor moveWithCells="1">
                  <from>
                    <xdr:col>7</xdr:col>
                    <xdr:colOff>19050</xdr:colOff>
                    <xdr:row>223</xdr:row>
                    <xdr:rowOff>9525</xdr:rowOff>
                  </from>
                  <to>
                    <xdr:col>9</xdr:col>
                    <xdr:colOff>1123950</xdr:colOff>
                    <xdr:row>223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49" r:id="rId771" name="Option Button 777">
              <controlPr defaultSize="0" autoFill="0" autoLine="0" autoPict="0">
                <anchor moveWithCells="1">
                  <from>
                    <xdr:col>7</xdr:col>
                    <xdr:colOff>342900</xdr:colOff>
                    <xdr:row>224</xdr:row>
                    <xdr:rowOff>66675</xdr:rowOff>
                  </from>
                  <to>
                    <xdr:col>7</xdr:col>
                    <xdr:colOff>866775</xdr:colOff>
                    <xdr:row>224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50" r:id="rId772" name="Option Button 778">
              <controlPr defaultSize="0" autoFill="0" autoLine="0" autoPict="0">
                <anchor moveWithCells="1">
                  <from>
                    <xdr:col>8</xdr:col>
                    <xdr:colOff>361950</xdr:colOff>
                    <xdr:row>224</xdr:row>
                    <xdr:rowOff>57150</xdr:rowOff>
                  </from>
                  <to>
                    <xdr:col>8</xdr:col>
                    <xdr:colOff>885825</xdr:colOff>
                    <xdr:row>224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51" r:id="rId773" name="Option Button 779">
              <controlPr defaultSize="0" autoFill="0" autoLine="0" autoPict="0">
                <anchor moveWithCells="1">
                  <from>
                    <xdr:col>9</xdr:col>
                    <xdr:colOff>333375</xdr:colOff>
                    <xdr:row>224</xdr:row>
                    <xdr:rowOff>57150</xdr:rowOff>
                  </from>
                  <to>
                    <xdr:col>9</xdr:col>
                    <xdr:colOff>866775</xdr:colOff>
                    <xdr:row>224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52" r:id="rId774" name="Group Box 780">
              <controlPr defaultSize="0" autoFill="0" autoPict="0">
                <anchor moveWithCells="1">
                  <from>
                    <xdr:col>7</xdr:col>
                    <xdr:colOff>19050</xdr:colOff>
                    <xdr:row>224</xdr:row>
                    <xdr:rowOff>9525</xdr:rowOff>
                  </from>
                  <to>
                    <xdr:col>9</xdr:col>
                    <xdr:colOff>1123950</xdr:colOff>
                    <xdr:row>224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53" r:id="rId775" name="Option Button 781">
              <controlPr defaultSize="0" autoFill="0" autoLine="0" autoPict="0">
                <anchor moveWithCells="1">
                  <from>
                    <xdr:col>7</xdr:col>
                    <xdr:colOff>342900</xdr:colOff>
                    <xdr:row>226</xdr:row>
                    <xdr:rowOff>66675</xdr:rowOff>
                  </from>
                  <to>
                    <xdr:col>7</xdr:col>
                    <xdr:colOff>866775</xdr:colOff>
                    <xdr:row>226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54" r:id="rId776" name="Option Button 782">
              <controlPr defaultSize="0" autoFill="0" autoLine="0" autoPict="0">
                <anchor moveWithCells="1">
                  <from>
                    <xdr:col>8</xdr:col>
                    <xdr:colOff>361950</xdr:colOff>
                    <xdr:row>226</xdr:row>
                    <xdr:rowOff>57150</xdr:rowOff>
                  </from>
                  <to>
                    <xdr:col>8</xdr:col>
                    <xdr:colOff>885825</xdr:colOff>
                    <xdr:row>226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55" r:id="rId777" name="Option Button 783">
              <controlPr defaultSize="0" autoFill="0" autoLine="0" autoPict="0">
                <anchor moveWithCells="1">
                  <from>
                    <xdr:col>9</xdr:col>
                    <xdr:colOff>333375</xdr:colOff>
                    <xdr:row>226</xdr:row>
                    <xdr:rowOff>57150</xdr:rowOff>
                  </from>
                  <to>
                    <xdr:col>9</xdr:col>
                    <xdr:colOff>866775</xdr:colOff>
                    <xdr:row>226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56" r:id="rId778" name="Group Box 784">
              <controlPr defaultSize="0" autoFill="0" autoPict="0">
                <anchor moveWithCells="1">
                  <from>
                    <xdr:col>7</xdr:col>
                    <xdr:colOff>19050</xdr:colOff>
                    <xdr:row>226</xdr:row>
                    <xdr:rowOff>9525</xdr:rowOff>
                  </from>
                  <to>
                    <xdr:col>9</xdr:col>
                    <xdr:colOff>1123950</xdr:colOff>
                    <xdr:row>226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57" r:id="rId779" name="Option Button 785">
              <controlPr defaultSize="0" autoFill="0" autoLine="0" autoPict="0">
                <anchor moveWithCells="1">
                  <from>
                    <xdr:col>7</xdr:col>
                    <xdr:colOff>342900</xdr:colOff>
                    <xdr:row>228</xdr:row>
                    <xdr:rowOff>66675</xdr:rowOff>
                  </from>
                  <to>
                    <xdr:col>7</xdr:col>
                    <xdr:colOff>866775</xdr:colOff>
                    <xdr:row>228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58" r:id="rId780" name="Option Button 786">
              <controlPr defaultSize="0" autoFill="0" autoLine="0" autoPict="0">
                <anchor moveWithCells="1">
                  <from>
                    <xdr:col>8</xdr:col>
                    <xdr:colOff>361950</xdr:colOff>
                    <xdr:row>228</xdr:row>
                    <xdr:rowOff>57150</xdr:rowOff>
                  </from>
                  <to>
                    <xdr:col>8</xdr:col>
                    <xdr:colOff>885825</xdr:colOff>
                    <xdr:row>228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59" r:id="rId781" name="Option Button 787">
              <controlPr defaultSize="0" autoFill="0" autoLine="0" autoPict="0">
                <anchor moveWithCells="1">
                  <from>
                    <xdr:col>9</xdr:col>
                    <xdr:colOff>333375</xdr:colOff>
                    <xdr:row>228</xdr:row>
                    <xdr:rowOff>57150</xdr:rowOff>
                  </from>
                  <to>
                    <xdr:col>9</xdr:col>
                    <xdr:colOff>866775</xdr:colOff>
                    <xdr:row>228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60" r:id="rId782" name="Group Box 788">
              <controlPr defaultSize="0" autoFill="0" autoPict="0">
                <anchor moveWithCells="1">
                  <from>
                    <xdr:col>7</xdr:col>
                    <xdr:colOff>19050</xdr:colOff>
                    <xdr:row>228</xdr:row>
                    <xdr:rowOff>9525</xdr:rowOff>
                  </from>
                  <to>
                    <xdr:col>9</xdr:col>
                    <xdr:colOff>1123950</xdr:colOff>
                    <xdr:row>228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61" r:id="rId783" name="Option Button 789">
              <controlPr defaultSize="0" autoFill="0" autoLine="0" autoPict="0">
                <anchor moveWithCells="1">
                  <from>
                    <xdr:col>7</xdr:col>
                    <xdr:colOff>342900</xdr:colOff>
                    <xdr:row>225</xdr:row>
                    <xdr:rowOff>66675</xdr:rowOff>
                  </from>
                  <to>
                    <xdr:col>7</xdr:col>
                    <xdr:colOff>866775</xdr:colOff>
                    <xdr:row>225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62" r:id="rId784" name="Option Button 790">
              <controlPr defaultSize="0" autoFill="0" autoLine="0" autoPict="0">
                <anchor moveWithCells="1">
                  <from>
                    <xdr:col>8</xdr:col>
                    <xdr:colOff>361950</xdr:colOff>
                    <xdr:row>225</xdr:row>
                    <xdr:rowOff>57150</xdr:rowOff>
                  </from>
                  <to>
                    <xdr:col>8</xdr:col>
                    <xdr:colOff>885825</xdr:colOff>
                    <xdr:row>225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63" r:id="rId785" name="Option Button 791">
              <controlPr defaultSize="0" autoFill="0" autoLine="0" autoPict="0">
                <anchor moveWithCells="1">
                  <from>
                    <xdr:col>9</xdr:col>
                    <xdr:colOff>333375</xdr:colOff>
                    <xdr:row>225</xdr:row>
                    <xdr:rowOff>57150</xdr:rowOff>
                  </from>
                  <to>
                    <xdr:col>9</xdr:col>
                    <xdr:colOff>866775</xdr:colOff>
                    <xdr:row>225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64" r:id="rId786" name="Group Box 792">
              <controlPr defaultSize="0" autoFill="0" autoPict="0">
                <anchor moveWithCells="1">
                  <from>
                    <xdr:col>7</xdr:col>
                    <xdr:colOff>19050</xdr:colOff>
                    <xdr:row>225</xdr:row>
                    <xdr:rowOff>9525</xdr:rowOff>
                  </from>
                  <to>
                    <xdr:col>9</xdr:col>
                    <xdr:colOff>1123950</xdr:colOff>
                    <xdr:row>225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65" r:id="rId787" name="Option Button 793">
              <controlPr defaultSize="0" autoFill="0" autoLine="0" autoPict="0">
                <anchor moveWithCells="1">
                  <from>
                    <xdr:col>7</xdr:col>
                    <xdr:colOff>342900</xdr:colOff>
                    <xdr:row>227</xdr:row>
                    <xdr:rowOff>57150</xdr:rowOff>
                  </from>
                  <to>
                    <xdr:col>7</xdr:col>
                    <xdr:colOff>866775</xdr:colOff>
                    <xdr:row>227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66" r:id="rId788" name="Option Button 794">
              <controlPr defaultSize="0" autoFill="0" autoLine="0" autoPict="0">
                <anchor moveWithCells="1">
                  <from>
                    <xdr:col>8</xdr:col>
                    <xdr:colOff>361950</xdr:colOff>
                    <xdr:row>227</xdr:row>
                    <xdr:rowOff>47625</xdr:rowOff>
                  </from>
                  <to>
                    <xdr:col>8</xdr:col>
                    <xdr:colOff>885825</xdr:colOff>
                    <xdr:row>227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67" r:id="rId789" name="Option Button 795">
              <controlPr defaultSize="0" autoFill="0" autoLine="0" autoPict="0">
                <anchor moveWithCells="1">
                  <from>
                    <xdr:col>9</xdr:col>
                    <xdr:colOff>333375</xdr:colOff>
                    <xdr:row>227</xdr:row>
                    <xdr:rowOff>47625</xdr:rowOff>
                  </from>
                  <to>
                    <xdr:col>9</xdr:col>
                    <xdr:colOff>866775</xdr:colOff>
                    <xdr:row>227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68" r:id="rId790" name="Group Box 796">
              <controlPr defaultSize="0" autoFill="0" autoPict="0">
                <anchor moveWithCells="1">
                  <from>
                    <xdr:col>7</xdr:col>
                    <xdr:colOff>19050</xdr:colOff>
                    <xdr:row>227</xdr:row>
                    <xdr:rowOff>0</xdr:rowOff>
                  </from>
                  <to>
                    <xdr:col>9</xdr:col>
                    <xdr:colOff>1123950</xdr:colOff>
                    <xdr:row>227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71" r:id="rId791" name="Option Button 799">
              <controlPr defaultSize="0" autoFill="0" autoLine="0" autoPict="0">
                <anchor moveWithCells="1">
                  <from>
                    <xdr:col>7</xdr:col>
                    <xdr:colOff>342900</xdr:colOff>
                    <xdr:row>207</xdr:row>
                    <xdr:rowOff>57150</xdr:rowOff>
                  </from>
                  <to>
                    <xdr:col>7</xdr:col>
                    <xdr:colOff>866775</xdr:colOff>
                    <xdr:row>207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72" r:id="rId792" name="Option Button 800">
              <controlPr defaultSize="0" autoFill="0" autoLine="0" autoPict="0">
                <anchor moveWithCells="1">
                  <from>
                    <xdr:col>8</xdr:col>
                    <xdr:colOff>361950</xdr:colOff>
                    <xdr:row>207</xdr:row>
                    <xdr:rowOff>47625</xdr:rowOff>
                  </from>
                  <to>
                    <xdr:col>8</xdr:col>
                    <xdr:colOff>885825</xdr:colOff>
                    <xdr:row>207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73" r:id="rId793" name="Option Button 801">
              <controlPr defaultSize="0" autoFill="0" autoLine="0" autoPict="0">
                <anchor moveWithCells="1">
                  <from>
                    <xdr:col>9</xdr:col>
                    <xdr:colOff>333375</xdr:colOff>
                    <xdr:row>207</xdr:row>
                    <xdr:rowOff>47625</xdr:rowOff>
                  </from>
                  <to>
                    <xdr:col>9</xdr:col>
                    <xdr:colOff>866775</xdr:colOff>
                    <xdr:row>207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74" r:id="rId794" name="Group Box 802">
              <controlPr defaultSize="0" autoFill="0" autoPict="0">
                <anchor moveWithCells="1">
                  <from>
                    <xdr:col>7</xdr:col>
                    <xdr:colOff>19050</xdr:colOff>
                    <xdr:row>207</xdr:row>
                    <xdr:rowOff>0</xdr:rowOff>
                  </from>
                  <to>
                    <xdr:col>9</xdr:col>
                    <xdr:colOff>1123950</xdr:colOff>
                    <xdr:row>207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75" r:id="rId795" name="Option Button 803">
              <controlPr defaultSize="0" autoFill="0" autoLine="0" autoPict="0">
                <anchor moveWithCells="1">
                  <from>
                    <xdr:col>7</xdr:col>
                    <xdr:colOff>342900</xdr:colOff>
                    <xdr:row>208</xdr:row>
                    <xdr:rowOff>66675</xdr:rowOff>
                  </from>
                  <to>
                    <xdr:col>7</xdr:col>
                    <xdr:colOff>866775</xdr:colOff>
                    <xdr:row>208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76" r:id="rId796" name="Option Button 804">
              <controlPr defaultSize="0" autoFill="0" autoLine="0" autoPict="0">
                <anchor moveWithCells="1">
                  <from>
                    <xdr:col>8</xdr:col>
                    <xdr:colOff>361950</xdr:colOff>
                    <xdr:row>208</xdr:row>
                    <xdr:rowOff>57150</xdr:rowOff>
                  </from>
                  <to>
                    <xdr:col>8</xdr:col>
                    <xdr:colOff>885825</xdr:colOff>
                    <xdr:row>208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77" r:id="rId797" name="Option Button 805">
              <controlPr defaultSize="0" autoFill="0" autoLine="0" autoPict="0">
                <anchor moveWithCells="1">
                  <from>
                    <xdr:col>9</xdr:col>
                    <xdr:colOff>333375</xdr:colOff>
                    <xdr:row>208</xdr:row>
                    <xdr:rowOff>57150</xdr:rowOff>
                  </from>
                  <to>
                    <xdr:col>9</xdr:col>
                    <xdr:colOff>866775</xdr:colOff>
                    <xdr:row>208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78" r:id="rId798" name="Group Box 806">
              <controlPr defaultSize="0" autoFill="0" autoPict="0">
                <anchor moveWithCells="1">
                  <from>
                    <xdr:col>7</xdr:col>
                    <xdr:colOff>19050</xdr:colOff>
                    <xdr:row>208</xdr:row>
                    <xdr:rowOff>9525</xdr:rowOff>
                  </from>
                  <to>
                    <xdr:col>9</xdr:col>
                    <xdr:colOff>1123950</xdr:colOff>
                    <xdr:row>208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79" r:id="rId799" name="Option Button 807">
              <controlPr defaultSize="0" autoFill="0" autoLine="0" autoPict="0">
                <anchor moveWithCells="1">
                  <from>
                    <xdr:col>7</xdr:col>
                    <xdr:colOff>342900</xdr:colOff>
                    <xdr:row>209</xdr:row>
                    <xdr:rowOff>66675</xdr:rowOff>
                  </from>
                  <to>
                    <xdr:col>7</xdr:col>
                    <xdr:colOff>866775</xdr:colOff>
                    <xdr:row>209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80" r:id="rId800" name="Option Button 808">
              <controlPr defaultSize="0" autoFill="0" autoLine="0" autoPict="0">
                <anchor moveWithCells="1">
                  <from>
                    <xdr:col>8</xdr:col>
                    <xdr:colOff>361950</xdr:colOff>
                    <xdr:row>209</xdr:row>
                    <xdr:rowOff>57150</xdr:rowOff>
                  </from>
                  <to>
                    <xdr:col>8</xdr:col>
                    <xdr:colOff>885825</xdr:colOff>
                    <xdr:row>209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81" r:id="rId801" name="Option Button 809">
              <controlPr defaultSize="0" autoFill="0" autoLine="0" autoPict="0">
                <anchor moveWithCells="1">
                  <from>
                    <xdr:col>9</xdr:col>
                    <xdr:colOff>333375</xdr:colOff>
                    <xdr:row>209</xdr:row>
                    <xdr:rowOff>57150</xdr:rowOff>
                  </from>
                  <to>
                    <xdr:col>9</xdr:col>
                    <xdr:colOff>866775</xdr:colOff>
                    <xdr:row>209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82" r:id="rId802" name="Group Box 810">
              <controlPr defaultSize="0" autoFill="0" autoPict="0">
                <anchor moveWithCells="1">
                  <from>
                    <xdr:col>7</xdr:col>
                    <xdr:colOff>19050</xdr:colOff>
                    <xdr:row>209</xdr:row>
                    <xdr:rowOff>9525</xdr:rowOff>
                  </from>
                  <to>
                    <xdr:col>9</xdr:col>
                    <xdr:colOff>1123950</xdr:colOff>
                    <xdr:row>209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83" r:id="rId803" name="Option Button 811">
              <controlPr defaultSize="0" autoFill="0" autoLine="0" autoPict="0">
                <anchor moveWithCells="1">
                  <from>
                    <xdr:col>7</xdr:col>
                    <xdr:colOff>342900</xdr:colOff>
                    <xdr:row>210</xdr:row>
                    <xdr:rowOff>66675</xdr:rowOff>
                  </from>
                  <to>
                    <xdr:col>7</xdr:col>
                    <xdr:colOff>866775</xdr:colOff>
                    <xdr:row>210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84" r:id="rId804" name="Option Button 812">
              <controlPr defaultSize="0" autoFill="0" autoLine="0" autoPict="0">
                <anchor moveWithCells="1">
                  <from>
                    <xdr:col>8</xdr:col>
                    <xdr:colOff>361950</xdr:colOff>
                    <xdr:row>210</xdr:row>
                    <xdr:rowOff>57150</xdr:rowOff>
                  </from>
                  <to>
                    <xdr:col>8</xdr:col>
                    <xdr:colOff>885825</xdr:colOff>
                    <xdr:row>210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85" r:id="rId805" name="Option Button 813">
              <controlPr defaultSize="0" autoFill="0" autoLine="0" autoPict="0">
                <anchor moveWithCells="1">
                  <from>
                    <xdr:col>9</xdr:col>
                    <xdr:colOff>333375</xdr:colOff>
                    <xdr:row>210</xdr:row>
                    <xdr:rowOff>57150</xdr:rowOff>
                  </from>
                  <to>
                    <xdr:col>9</xdr:col>
                    <xdr:colOff>866775</xdr:colOff>
                    <xdr:row>210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86" r:id="rId806" name="Group Box 814">
              <controlPr defaultSize="0" autoFill="0" autoPict="0">
                <anchor moveWithCells="1">
                  <from>
                    <xdr:col>7</xdr:col>
                    <xdr:colOff>19050</xdr:colOff>
                    <xdr:row>210</xdr:row>
                    <xdr:rowOff>9525</xdr:rowOff>
                  </from>
                  <to>
                    <xdr:col>9</xdr:col>
                    <xdr:colOff>1123950</xdr:colOff>
                    <xdr:row>210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87" r:id="rId807" name="Option Button 815">
              <controlPr defaultSize="0" autoFill="0" autoLine="0" autoPict="0">
                <anchor moveWithCells="1">
                  <from>
                    <xdr:col>7</xdr:col>
                    <xdr:colOff>342900</xdr:colOff>
                    <xdr:row>211</xdr:row>
                    <xdr:rowOff>66675</xdr:rowOff>
                  </from>
                  <to>
                    <xdr:col>7</xdr:col>
                    <xdr:colOff>866775</xdr:colOff>
                    <xdr:row>211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88" r:id="rId808" name="Option Button 816">
              <controlPr defaultSize="0" autoFill="0" autoLine="0" autoPict="0">
                <anchor moveWithCells="1">
                  <from>
                    <xdr:col>8</xdr:col>
                    <xdr:colOff>361950</xdr:colOff>
                    <xdr:row>211</xdr:row>
                    <xdr:rowOff>57150</xdr:rowOff>
                  </from>
                  <to>
                    <xdr:col>8</xdr:col>
                    <xdr:colOff>885825</xdr:colOff>
                    <xdr:row>211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89" r:id="rId809" name="Option Button 817">
              <controlPr defaultSize="0" autoFill="0" autoLine="0" autoPict="0">
                <anchor moveWithCells="1">
                  <from>
                    <xdr:col>9</xdr:col>
                    <xdr:colOff>333375</xdr:colOff>
                    <xdr:row>211</xdr:row>
                    <xdr:rowOff>57150</xdr:rowOff>
                  </from>
                  <to>
                    <xdr:col>9</xdr:col>
                    <xdr:colOff>866775</xdr:colOff>
                    <xdr:row>211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0" r:id="rId810" name="Group Box 818">
              <controlPr defaultSize="0" autoFill="0" autoPict="0">
                <anchor moveWithCells="1">
                  <from>
                    <xdr:col>7</xdr:col>
                    <xdr:colOff>19050</xdr:colOff>
                    <xdr:row>211</xdr:row>
                    <xdr:rowOff>9525</xdr:rowOff>
                  </from>
                  <to>
                    <xdr:col>9</xdr:col>
                    <xdr:colOff>1123950</xdr:colOff>
                    <xdr:row>211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" r:id="rId811" name="Option Button 819">
              <controlPr defaultSize="0" autoFill="0" autoLine="0" autoPict="0">
                <anchor moveWithCells="1">
                  <from>
                    <xdr:col>7</xdr:col>
                    <xdr:colOff>342900</xdr:colOff>
                    <xdr:row>212</xdr:row>
                    <xdr:rowOff>66675</xdr:rowOff>
                  </from>
                  <to>
                    <xdr:col>7</xdr:col>
                    <xdr:colOff>866775</xdr:colOff>
                    <xdr:row>212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2" r:id="rId812" name="Option Button 820">
              <controlPr defaultSize="0" autoFill="0" autoLine="0" autoPict="0">
                <anchor moveWithCells="1">
                  <from>
                    <xdr:col>8</xdr:col>
                    <xdr:colOff>361950</xdr:colOff>
                    <xdr:row>212</xdr:row>
                    <xdr:rowOff>57150</xdr:rowOff>
                  </from>
                  <to>
                    <xdr:col>8</xdr:col>
                    <xdr:colOff>885825</xdr:colOff>
                    <xdr:row>212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3" r:id="rId813" name="Option Button 821">
              <controlPr defaultSize="0" autoFill="0" autoLine="0" autoPict="0">
                <anchor moveWithCells="1">
                  <from>
                    <xdr:col>9</xdr:col>
                    <xdr:colOff>333375</xdr:colOff>
                    <xdr:row>212</xdr:row>
                    <xdr:rowOff>57150</xdr:rowOff>
                  </from>
                  <to>
                    <xdr:col>9</xdr:col>
                    <xdr:colOff>866775</xdr:colOff>
                    <xdr:row>212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4" r:id="rId814" name="Group Box 822">
              <controlPr defaultSize="0" autoFill="0" autoPict="0">
                <anchor moveWithCells="1">
                  <from>
                    <xdr:col>7</xdr:col>
                    <xdr:colOff>19050</xdr:colOff>
                    <xdr:row>212</xdr:row>
                    <xdr:rowOff>9525</xdr:rowOff>
                  </from>
                  <to>
                    <xdr:col>9</xdr:col>
                    <xdr:colOff>1123950</xdr:colOff>
                    <xdr:row>212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5" r:id="rId815" name="Option Button 823">
              <controlPr defaultSize="0" autoFill="0" autoLine="0" autoPict="0">
                <anchor moveWithCells="1">
                  <from>
                    <xdr:col>7</xdr:col>
                    <xdr:colOff>342900</xdr:colOff>
                    <xdr:row>214</xdr:row>
                    <xdr:rowOff>66675</xdr:rowOff>
                  </from>
                  <to>
                    <xdr:col>7</xdr:col>
                    <xdr:colOff>866775</xdr:colOff>
                    <xdr:row>214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6" r:id="rId816" name="Option Button 824">
              <controlPr defaultSize="0" autoFill="0" autoLine="0" autoPict="0">
                <anchor moveWithCells="1">
                  <from>
                    <xdr:col>8</xdr:col>
                    <xdr:colOff>361950</xdr:colOff>
                    <xdr:row>214</xdr:row>
                    <xdr:rowOff>57150</xdr:rowOff>
                  </from>
                  <to>
                    <xdr:col>8</xdr:col>
                    <xdr:colOff>885825</xdr:colOff>
                    <xdr:row>214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7" r:id="rId817" name="Option Button 825">
              <controlPr defaultSize="0" autoFill="0" autoLine="0" autoPict="0">
                <anchor moveWithCells="1">
                  <from>
                    <xdr:col>9</xdr:col>
                    <xdr:colOff>333375</xdr:colOff>
                    <xdr:row>214</xdr:row>
                    <xdr:rowOff>57150</xdr:rowOff>
                  </from>
                  <to>
                    <xdr:col>9</xdr:col>
                    <xdr:colOff>866775</xdr:colOff>
                    <xdr:row>214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8" r:id="rId818" name="Group Box 826">
              <controlPr defaultSize="0" autoFill="0" autoPict="0">
                <anchor moveWithCells="1">
                  <from>
                    <xdr:col>7</xdr:col>
                    <xdr:colOff>19050</xdr:colOff>
                    <xdr:row>214</xdr:row>
                    <xdr:rowOff>9525</xdr:rowOff>
                  </from>
                  <to>
                    <xdr:col>9</xdr:col>
                    <xdr:colOff>1123950</xdr:colOff>
                    <xdr:row>214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9" r:id="rId819" name="Option Button 827">
              <controlPr defaultSize="0" autoFill="0" autoLine="0" autoPict="0">
                <anchor moveWithCells="1">
                  <from>
                    <xdr:col>7</xdr:col>
                    <xdr:colOff>342900</xdr:colOff>
                    <xdr:row>216</xdr:row>
                    <xdr:rowOff>66675</xdr:rowOff>
                  </from>
                  <to>
                    <xdr:col>7</xdr:col>
                    <xdr:colOff>866775</xdr:colOff>
                    <xdr:row>216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00" r:id="rId820" name="Option Button 828">
              <controlPr defaultSize="0" autoFill="0" autoLine="0" autoPict="0">
                <anchor moveWithCells="1">
                  <from>
                    <xdr:col>8</xdr:col>
                    <xdr:colOff>361950</xdr:colOff>
                    <xdr:row>216</xdr:row>
                    <xdr:rowOff>57150</xdr:rowOff>
                  </from>
                  <to>
                    <xdr:col>8</xdr:col>
                    <xdr:colOff>885825</xdr:colOff>
                    <xdr:row>216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01" r:id="rId821" name="Option Button 829">
              <controlPr defaultSize="0" autoFill="0" autoLine="0" autoPict="0">
                <anchor moveWithCells="1">
                  <from>
                    <xdr:col>9</xdr:col>
                    <xdr:colOff>333375</xdr:colOff>
                    <xdr:row>216</xdr:row>
                    <xdr:rowOff>57150</xdr:rowOff>
                  </from>
                  <to>
                    <xdr:col>9</xdr:col>
                    <xdr:colOff>866775</xdr:colOff>
                    <xdr:row>216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02" r:id="rId822" name="Group Box 830">
              <controlPr defaultSize="0" autoFill="0" autoPict="0">
                <anchor moveWithCells="1">
                  <from>
                    <xdr:col>7</xdr:col>
                    <xdr:colOff>19050</xdr:colOff>
                    <xdr:row>216</xdr:row>
                    <xdr:rowOff>9525</xdr:rowOff>
                  </from>
                  <to>
                    <xdr:col>9</xdr:col>
                    <xdr:colOff>1123950</xdr:colOff>
                    <xdr:row>216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03" r:id="rId823" name="Option Button 831">
              <controlPr defaultSize="0" autoFill="0" autoLine="0" autoPict="0">
                <anchor moveWithCells="1">
                  <from>
                    <xdr:col>7</xdr:col>
                    <xdr:colOff>342900</xdr:colOff>
                    <xdr:row>213</xdr:row>
                    <xdr:rowOff>66675</xdr:rowOff>
                  </from>
                  <to>
                    <xdr:col>7</xdr:col>
                    <xdr:colOff>866775</xdr:colOff>
                    <xdr:row>213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04" r:id="rId824" name="Option Button 832">
              <controlPr defaultSize="0" autoFill="0" autoLine="0" autoPict="0">
                <anchor moveWithCells="1">
                  <from>
                    <xdr:col>8</xdr:col>
                    <xdr:colOff>361950</xdr:colOff>
                    <xdr:row>213</xdr:row>
                    <xdr:rowOff>57150</xdr:rowOff>
                  </from>
                  <to>
                    <xdr:col>8</xdr:col>
                    <xdr:colOff>885825</xdr:colOff>
                    <xdr:row>213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05" r:id="rId825" name="Option Button 833">
              <controlPr defaultSize="0" autoFill="0" autoLine="0" autoPict="0">
                <anchor moveWithCells="1">
                  <from>
                    <xdr:col>9</xdr:col>
                    <xdr:colOff>333375</xdr:colOff>
                    <xdr:row>213</xdr:row>
                    <xdr:rowOff>57150</xdr:rowOff>
                  </from>
                  <to>
                    <xdr:col>9</xdr:col>
                    <xdr:colOff>866775</xdr:colOff>
                    <xdr:row>213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06" r:id="rId826" name="Group Box 834">
              <controlPr defaultSize="0" autoFill="0" autoPict="0">
                <anchor moveWithCells="1">
                  <from>
                    <xdr:col>7</xdr:col>
                    <xdr:colOff>19050</xdr:colOff>
                    <xdr:row>213</xdr:row>
                    <xdr:rowOff>9525</xdr:rowOff>
                  </from>
                  <to>
                    <xdr:col>9</xdr:col>
                    <xdr:colOff>1123950</xdr:colOff>
                    <xdr:row>213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07" r:id="rId827" name="Option Button 835">
              <controlPr defaultSize="0" autoFill="0" autoLine="0" autoPict="0">
                <anchor moveWithCells="1">
                  <from>
                    <xdr:col>7</xdr:col>
                    <xdr:colOff>342900</xdr:colOff>
                    <xdr:row>215</xdr:row>
                    <xdr:rowOff>57150</xdr:rowOff>
                  </from>
                  <to>
                    <xdr:col>7</xdr:col>
                    <xdr:colOff>866775</xdr:colOff>
                    <xdr:row>215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08" r:id="rId828" name="Option Button 836">
              <controlPr defaultSize="0" autoFill="0" autoLine="0" autoPict="0">
                <anchor moveWithCells="1">
                  <from>
                    <xdr:col>8</xdr:col>
                    <xdr:colOff>361950</xdr:colOff>
                    <xdr:row>215</xdr:row>
                    <xdr:rowOff>47625</xdr:rowOff>
                  </from>
                  <to>
                    <xdr:col>8</xdr:col>
                    <xdr:colOff>885825</xdr:colOff>
                    <xdr:row>215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09" r:id="rId829" name="Option Button 837">
              <controlPr defaultSize="0" autoFill="0" autoLine="0" autoPict="0">
                <anchor moveWithCells="1">
                  <from>
                    <xdr:col>9</xdr:col>
                    <xdr:colOff>333375</xdr:colOff>
                    <xdr:row>215</xdr:row>
                    <xdr:rowOff>47625</xdr:rowOff>
                  </from>
                  <to>
                    <xdr:col>9</xdr:col>
                    <xdr:colOff>866775</xdr:colOff>
                    <xdr:row>215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10" r:id="rId830" name="Group Box 838">
              <controlPr defaultSize="0" autoFill="0" autoPict="0">
                <anchor moveWithCells="1">
                  <from>
                    <xdr:col>7</xdr:col>
                    <xdr:colOff>19050</xdr:colOff>
                    <xdr:row>215</xdr:row>
                    <xdr:rowOff>0</xdr:rowOff>
                  </from>
                  <to>
                    <xdr:col>9</xdr:col>
                    <xdr:colOff>1123950</xdr:colOff>
                    <xdr:row>215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13" r:id="rId831" name="Option Button 841">
              <controlPr defaultSize="0" autoFill="0" autoLine="0" autoPict="0">
                <anchor moveWithCells="1">
                  <from>
                    <xdr:col>7</xdr:col>
                    <xdr:colOff>342900</xdr:colOff>
                    <xdr:row>195</xdr:row>
                    <xdr:rowOff>57150</xdr:rowOff>
                  </from>
                  <to>
                    <xdr:col>7</xdr:col>
                    <xdr:colOff>866775</xdr:colOff>
                    <xdr:row>195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14" r:id="rId832" name="Option Button 842">
              <controlPr defaultSize="0" autoFill="0" autoLine="0" autoPict="0">
                <anchor moveWithCells="1">
                  <from>
                    <xdr:col>8</xdr:col>
                    <xdr:colOff>361950</xdr:colOff>
                    <xdr:row>195</xdr:row>
                    <xdr:rowOff>47625</xdr:rowOff>
                  </from>
                  <to>
                    <xdr:col>8</xdr:col>
                    <xdr:colOff>885825</xdr:colOff>
                    <xdr:row>195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15" r:id="rId833" name="Option Button 843">
              <controlPr defaultSize="0" autoFill="0" autoLine="0" autoPict="0">
                <anchor moveWithCells="1">
                  <from>
                    <xdr:col>9</xdr:col>
                    <xdr:colOff>333375</xdr:colOff>
                    <xdr:row>195</xdr:row>
                    <xdr:rowOff>47625</xdr:rowOff>
                  </from>
                  <to>
                    <xdr:col>9</xdr:col>
                    <xdr:colOff>866775</xdr:colOff>
                    <xdr:row>195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16" r:id="rId834" name="Group Box 844">
              <controlPr defaultSize="0" autoFill="0" autoPict="0">
                <anchor moveWithCells="1">
                  <from>
                    <xdr:col>7</xdr:col>
                    <xdr:colOff>19050</xdr:colOff>
                    <xdr:row>195</xdr:row>
                    <xdr:rowOff>0</xdr:rowOff>
                  </from>
                  <to>
                    <xdr:col>9</xdr:col>
                    <xdr:colOff>1123950</xdr:colOff>
                    <xdr:row>195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17" r:id="rId835" name="Option Button 845">
              <controlPr defaultSize="0" autoFill="0" autoLine="0" autoPict="0">
                <anchor moveWithCells="1">
                  <from>
                    <xdr:col>7</xdr:col>
                    <xdr:colOff>342900</xdr:colOff>
                    <xdr:row>196</xdr:row>
                    <xdr:rowOff>66675</xdr:rowOff>
                  </from>
                  <to>
                    <xdr:col>7</xdr:col>
                    <xdr:colOff>866775</xdr:colOff>
                    <xdr:row>196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18" r:id="rId836" name="Option Button 846">
              <controlPr defaultSize="0" autoFill="0" autoLine="0" autoPict="0">
                <anchor moveWithCells="1">
                  <from>
                    <xdr:col>8</xdr:col>
                    <xdr:colOff>361950</xdr:colOff>
                    <xdr:row>196</xdr:row>
                    <xdr:rowOff>57150</xdr:rowOff>
                  </from>
                  <to>
                    <xdr:col>8</xdr:col>
                    <xdr:colOff>885825</xdr:colOff>
                    <xdr:row>196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19" r:id="rId837" name="Option Button 847">
              <controlPr defaultSize="0" autoFill="0" autoLine="0" autoPict="0">
                <anchor moveWithCells="1">
                  <from>
                    <xdr:col>9</xdr:col>
                    <xdr:colOff>333375</xdr:colOff>
                    <xdr:row>196</xdr:row>
                    <xdr:rowOff>57150</xdr:rowOff>
                  </from>
                  <to>
                    <xdr:col>9</xdr:col>
                    <xdr:colOff>866775</xdr:colOff>
                    <xdr:row>196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20" r:id="rId838" name="Group Box 848">
              <controlPr defaultSize="0" autoFill="0" autoPict="0">
                <anchor moveWithCells="1">
                  <from>
                    <xdr:col>7</xdr:col>
                    <xdr:colOff>19050</xdr:colOff>
                    <xdr:row>196</xdr:row>
                    <xdr:rowOff>9525</xdr:rowOff>
                  </from>
                  <to>
                    <xdr:col>9</xdr:col>
                    <xdr:colOff>1123950</xdr:colOff>
                    <xdr:row>196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21" r:id="rId839" name="Option Button 849">
              <controlPr defaultSize="0" autoFill="0" autoLine="0" autoPict="0">
                <anchor moveWithCells="1">
                  <from>
                    <xdr:col>7</xdr:col>
                    <xdr:colOff>342900</xdr:colOff>
                    <xdr:row>197</xdr:row>
                    <xdr:rowOff>66675</xdr:rowOff>
                  </from>
                  <to>
                    <xdr:col>7</xdr:col>
                    <xdr:colOff>866775</xdr:colOff>
                    <xdr:row>197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22" r:id="rId840" name="Option Button 850">
              <controlPr defaultSize="0" autoFill="0" autoLine="0" autoPict="0">
                <anchor moveWithCells="1">
                  <from>
                    <xdr:col>8</xdr:col>
                    <xdr:colOff>361950</xdr:colOff>
                    <xdr:row>197</xdr:row>
                    <xdr:rowOff>57150</xdr:rowOff>
                  </from>
                  <to>
                    <xdr:col>8</xdr:col>
                    <xdr:colOff>885825</xdr:colOff>
                    <xdr:row>197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23" r:id="rId841" name="Option Button 851">
              <controlPr defaultSize="0" autoFill="0" autoLine="0" autoPict="0">
                <anchor moveWithCells="1">
                  <from>
                    <xdr:col>9</xdr:col>
                    <xdr:colOff>333375</xdr:colOff>
                    <xdr:row>197</xdr:row>
                    <xdr:rowOff>57150</xdr:rowOff>
                  </from>
                  <to>
                    <xdr:col>9</xdr:col>
                    <xdr:colOff>866775</xdr:colOff>
                    <xdr:row>197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24" r:id="rId842" name="Group Box 852">
              <controlPr defaultSize="0" autoFill="0" autoPict="0">
                <anchor moveWithCells="1">
                  <from>
                    <xdr:col>7</xdr:col>
                    <xdr:colOff>19050</xdr:colOff>
                    <xdr:row>197</xdr:row>
                    <xdr:rowOff>9525</xdr:rowOff>
                  </from>
                  <to>
                    <xdr:col>9</xdr:col>
                    <xdr:colOff>1123950</xdr:colOff>
                    <xdr:row>197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25" r:id="rId843" name="Option Button 853">
              <controlPr defaultSize="0" autoFill="0" autoLine="0" autoPict="0">
                <anchor moveWithCells="1">
                  <from>
                    <xdr:col>7</xdr:col>
                    <xdr:colOff>342900</xdr:colOff>
                    <xdr:row>198</xdr:row>
                    <xdr:rowOff>66675</xdr:rowOff>
                  </from>
                  <to>
                    <xdr:col>7</xdr:col>
                    <xdr:colOff>866775</xdr:colOff>
                    <xdr:row>198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26" r:id="rId844" name="Option Button 854">
              <controlPr defaultSize="0" autoFill="0" autoLine="0" autoPict="0">
                <anchor moveWithCells="1">
                  <from>
                    <xdr:col>8</xdr:col>
                    <xdr:colOff>361950</xdr:colOff>
                    <xdr:row>198</xdr:row>
                    <xdr:rowOff>57150</xdr:rowOff>
                  </from>
                  <to>
                    <xdr:col>8</xdr:col>
                    <xdr:colOff>885825</xdr:colOff>
                    <xdr:row>198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27" r:id="rId845" name="Option Button 855">
              <controlPr defaultSize="0" autoFill="0" autoLine="0" autoPict="0">
                <anchor moveWithCells="1">
                  <from>
                    <xdr:col>9</xdr:col>
                    <xdr:colOff>333375</xdr:colOff>
                    <xdr:row>198</xdr:row>
                    <xdr:rowOff>57150</xdr:rowOff>
                  </from>
                  <to>
                    <xdr:col>9</xdr:col>
                    <xdr:colOff>866775</xdr:colOff>
                    <xdr:row>198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28" r:id="rId846" name="Group Box 856">
              <controlPr defaultSize="0" autoFill="0" autoPict="0">
                <anchor moveWithCells="1">
                  <from>
                    <xdr:col>7</xdr:col>
                    <xdr:colOff>19050</xdr:colOff>
                    <xdr:row>198</xdr:row>
                    <xdr:rowOff>9525</xdr:rowOff>
                  </from>
                  <to>
                    <xdr:col>9</xdr:col>
                    <xdr:colOff>1123950</xdr:colOff>
                    <xdr:row>198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29" r:id="rId847" name="Option Button 857">
              <controlPr defaultSize="0" autoFill="0" autoLine="0" autoPict="0">
                <anchor moveWithCells="1">
                  <from>
                    <xdr:col>7</xdr:col>
                    <xdr:colOff>342900</xdr:colOff>
                    <xdr:row>199</xdr:row>
                    <xdr:rowOff>66675</xdr:rowOff>
                  </from>
                  <to>
                    <xdr:col>7</xdr:col>
                    <xdr:colOff>866775</xdr:colOff>
                    <xdr:row>199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30" r:id="rId848" name="Option Button 858">
              <controlPr defaultSize="0" autoFill="0" autoLine="0" autoPict="0">
                <anchor moveWithCells="1">
                  <from>
                    <xdr:col>8</xdr:col>
                    <xdr:colOff>361950</xdr:colOff>
                    <xdr:row>199</xdr:row>
                    <xdr:rowOff>57150</xdr:rowOff>
                  </from>
                  <to>
                    <xdr:col>8</xdr:col>
                    <xdr:colOff>885825</xdr:colOff>
                    <xdr:row>199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31" r:id="rId849" name="Option Button 859">
              <controlPr defaultSize="0" autoFill="0" autoLine="0" autoPict="0">
                <anchor moveWithCells="1">
                  <from>
                    <xdr:col>9</xdr:col>
                    <xdr:colOff>333375</xdr:colOff>
                    <xdr:row>199</xdr:row>
                    <xdr:rowOff>57150</xdr:rowOff>
                  </from>
                  <to>
                    <xdr:col>9</xdr:col>
                    <xdr:colOff>866775</xdr:colOff>
                    <xdr:row>199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32" r:id="rId850" name="Group Box 860">
              <controlPr defaultSize="0" autoFill="0" autoPict="0">
                <anchor moveWithCells="1">
                  <from>
                    <xdr:col>7</xdr:col>
                    <xdr:colOff>19050</xdr:colOff>
                    <xdr:row>199</xdr:row>
                    <xdr:rowOff>9525</xdr:rowOff>
                  </from>
                  <to>
                    <xdr:col>9</xdr:col>
                    <xdr:colOff>1123950</xdr:colOff>
                    <xdr:row>199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33" r:id="rId851" name="Option Button 861">
              <controlPr defaultSize="0" autoFill="0" autoLine="0" autoPict="0">
                <anchor moveWithCells="1">
                  <from>
                    <xdr:col>7</xdr:col>
                    <xdr:colOff>342900</xdr:colOff>
                    <xdr:row>200</xdr:row>
                    <xdr:rowOff>66675</xdr:rowOff>
                  </from>
                  <to>
                    <xdr:col>7</xdr:col>
                    <xdr:colOff>866775</xdr:colOff>
                    <xdr:row>200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34" r:id="rId852" name="Option Button 862">
              <controlPr defaultSize="0" autoFill="0" autoLine="0" autoPict="0">
                <anchor moveWithCells="1">
                  <from>
                    <xdr:col>8</xdr:col>
                    <xdr:colOff>361950</xdr:colOff>
                    <xdr:row>200</xdr:row>
                    <xdr:rowOff>57150</xdr:rowOff>
                  </from>
                  <to>
                    <xdr:col>8</xdr:col>
                    <xdr:colOff>885825</xdr:colOff>
                    <xdr:row>200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35" r:id="rId853" name="Option Button 863">
              <controlPr defaultSize="0" autoFill="0" autoLine="0" autoPict="0">
                <anchor moveWithCells="1">
                  <from>
                    <xdr:col>9</xdr:col>
                    <xdr:colOff>333375</xdr:colOff>
                    <xdr:row>200</xdr:row>
                    <xdr:rowOff>57150</xdr:rowOff>
                  </from>
                  <to>
                    <xdr:col>9</xdr:col>
                    <xdr:colOff>866775</xdr:colOff>
                    <xdr:row>200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36" r:id="rId854" name="Group Box 864">
              <controlPr defaultSize="0" autoFill="0" autoPict="0">
                <anchor moveWithCells="1">
                  <from>
                    <xdr:col>7</xdr:col>
                    <xdr:colOff>19050</xdr:colOff>
                    <xdr:row>200</xdr:row>
                    <xdr:rowOff>9525</xdr:rowOff>
                  </from>
                  <to>
                    <xdr:col>9</xdr:col>
                    <xdr:colOff>1123950</xdr:colOff>
                    <xdr:row>200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37" r:id="rId855" name="Option Button 865">
              <controlPr defaultSize="0" autoFill="0" autoLine="0" autoPict="0">
                <anchor moveWithCells="1">
                  <from>
                    <xdr:col>7</xdr:col>
                    <xdr:colOff>342900</xdr:colOff>
                    <xdr:row>202</xdr:row>
                    <xdr:rowOff>66675</xdr:rowOff>
                  </from>
                  <to>
                    <xdr:col>7</xdr:col>
                    <xdr:colOff>866775</xdr:colOff>
                    <xdr:row>202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38" r:id="rId856" name="Option Button 866">
              <controlPr defaultSize="0" autoFill="0" autoLine="0" autoPict="0">
                <anchor moveWithCells="1">
                  <from>
                    <xdr:col>8</xdr:col>
                    <xdr:colOff>361950</xdr:colOff>
                    <xdr:row>202</xdr:row>
                    <xdr:rowOff>57150</xdr:rowOff>
                  </from>
                  <to>
                    <xdr:col>8</xdr:col>
                    <xdr:colOff>885825</xdr:colOff>
                    <xdr:row>202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39" r:id="rId857" name="Option Button 867">
              <controlPr defaultSize="0" autoFill="0" autoLine="0" autoPict="0">
                <anchor moveWithCells="1">
                  <from>
                    <xdr:col>9</xdr:col>
                    <xdr:colOff>333375</xdr:colOff>
                    <xdr:row>202</xdr:row>
                    <xdr:rowOff>57150</xdr:rowOff>
                  </from>
                  <to>
                    <xdr:col>9</xdr:col>
                    <xdr:colOff>866775</xdr:colOff>
                    <xdr:row>202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40" r:id="rId858" name="Group Box 868">
              <controlPr defaultSize="0" autoFill="0" autoPict="0">
                <anchor moveWithCells="1">
                  <from>
                    <xdr:col>7</xdr:col>
                    <xdr:colOff>19050</xdr:colOff>
                    <xdr:row>202</xdr:row>
                    <xdr:rowOff>9525</xdr:rowOff>
                  </from>
                  <to>
                    <xdr:col>9</xdr:col>
                    <xdr:colOff>1123950</xdr:colOff>
                    <xdr:row>202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41" r:id="rId859" name="Option Button 869">
              <controlPr defaultSize="0" autoFill="0" autoLine="0" autoPict="0">
                <anchor moveWithCells="1">
                  <from>
                    <xdr:col>7</xdr:col>
                    <xdr:colOff>342900</xdr:colOff>
                    <xdr:row>204</xdr:row>
                    <xdr:rowOff>66675</xdr:rowOff>
                  </from>
                  <to>
                    <xdr:col>7</xdr:col>
                    <xdr:colOff>866775</xdr:colOff>
                    <xdr:row>204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42" r:id="rId860" name="Option Button 870">
              <controlPr defaultSize="0" autoFill="0" autoLine="0" autoPict="0">
                <anchor moveWithCells="1">
                  <from>
                    <xdr:col>8</xdr:col>
                    <xdr:colOff>361950</xdr:colOff>
                    <xdr:row>204</xdr:row>
                    <xdr:rowOff>57150</xdr:rowOff>
                  </from>
                  <to>
                    <xdr:col>8</xdr:col>
                    <xdr:colOff>885825</xdr:colOff>
                    <xdr:row>204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43" r:id="rId861" name="Option Button 871">
              <controlPr defaultSize="0" autoFill="0" autoLine="0" autoPict="0">
                <anchor moveWithCells="1">
                  <from>
                    <xdr:col>9</xdr:col>
                    <xdr:colOff>333375</xdr:colOff>
                    <xdr:row>204</xdr:row>
                    <xdr:rowOff>57150</xdr:rowOff>
                  </from>
                  <to>
                    <xdr:col>9</xdr:col>
                    <xdr:colOff>866775</xdr:colOff>
                    <xdr:row>204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44" r:id="rId862" name="Group Box 872">
              <controlPr defaultSize="0" autoFill="0" autoPict="0">
                <anchor moveWithCells="1">
                  <from>
                    <xdr:col>7</xdr:col>
                    <xdr:colOff>19050</xdr:colOff>
                    <xdr:row>204</xdr:row>
                    <xdr:rowOff>9525</xdr:rowOff>
                  </from>
                  <to>
                    <xdr:col>9</xdr:col>
                    <xdr:colOff>1123950</xdr:colOff>
                    <xdr:row>204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45" r:id="rId863" name="Option Button 873">
              <controlPr defaultSize="0" autoFill="0" autoLine="0" autoPict="0">
                <anchor moveWithCells="1">
                  <from>
                    <xdr:col>7</xdr:col>
                    <xdr:colOff>342900</xdr:colOff>
                    <xdr:row>201</xdr:row>
                    <xdr:rowOff>66675</xdr:rowOff>
                  </from>
                  <to>
                    <xdr:col>7</xdr:col>
                    <xdr:colOff>866775</xdr:colOff>
                    <xdr:row>201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46" r:id="rId864" name="Option Button 874">
              <controlPr defaultSize="0" autoFill="0" autoLine="0" autoPict="0">
                <anchor moveWithCells="1">
                  <from>
                    <xdr:col>8</xdr:col>
                    <xdr:colOff>361950</xdr:colOff>
                    <xdr:row>201</xdr:row>
                    <xdr:rowOff>57150</xdr:rowOff>
                  </from>
                  <to>
                    <xdr:col>8</xdr:col>
                    <xdr:colOff>885825</xdr:colOff>
                    <xdr:row>201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47" r:id="rId865" name="Option Button 875">
              <controlPr defaultSize="0" autoFill="0" autoLine="0" autoPict="0">
                <anchor moveWithCells="1">
                  <from>
                    <xdr:col>9</xdr:col>
                    <xdr:colOff>333375</xdr:colOff>
                    <xdr:row>201</xdr:row>
                    <xdr:rowOff>57150</xdr:rowOff>
                  </from>
                  <to>
                    <xdr:col>9</xdr:col>
                    <xdr:colOff>866775</xdr:colOff>
                    <xdr:row>201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48" r:id="rId866" name="Group Box 876">
              <controlPr defaultSize="0" autoFill="0" autoPict="0">
                <anchor moveWithCells="1">
                  <from>
                    <xdr:col>7</xdr:col>
                    <xdr:colOff>19050</xdr:colOff>
                    <xdr:row>201</xdr:row>
                    <xdr:rowOff>9525</xdr:rowOff>
                  </from>
                  <to>
                    <xdr:col>9</xdr:col>
                    <xdr:colOff>1123950</xdr:colOff>
                    <xdr:row>201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49" r:id="rId867" name="Option Button 877">
              <controlPr defaultSize="0" autoFill="0" autoLine="0" autoPict="0">
                <anchor moveWithCells="1">
                  <from>
                    <xdr:col>7</xdr:col>
                    <xdr:colOff>342900</xdr:colOff>
                    <xdr:row>203</xdr:row>
                    <xdr:rowOff>57150</xdr:rowOff>
                  </from>
                  <to>
                    <xdr:col>7</xdr:col>
                    <xdr:colOff>866775</xdr:colOff>
                    <xdr:row>203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50" r:id="rId868" name="Option Button 878">
              <controlPr defaultSize="0" autoFill="0" autoLine="0" autoPict="0">
                <anchor moveWithCells="1">
                  <from>
                    <xdr:col>8</xdr:col>
                    <xdr:colOff>361950</xdr:colOff>
                    <xdr:row>203</xdr:row>
                    <xdr:rowOff>47625</xdr:rowOff>
                  </from>
                  <to>
                    <xdr:col>8</xdr:col>
                    <xdr:colOff>885825</xdr:colOff>
                    <xdr:row>203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51" r:id="rId869" name="Option Button 879">
              <controlPr defaultSize="0" autoFill="0" autoLine="0" autoPict="0">
                <anchor moveWithCells="1">
                  <from>
                    <xdr:col>9</xdr:col>
                    <xdr:colOff>333375</xdr:colOff>
                    <xdr:row>203</xdr:row>
                    <xdr:rowOff>47625</xdr:rowOff>
                  </from>
                  <to>
                    <xdr:col>9</xdr:col>
                    <xdr:colOff>866775</xdr:colOff>
                    <xdr:row>203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52" r:id="rId870" name="Group Box 880">
              <controlPr defaultSize="0" autoFill="0" autoPict="0">
                <anchor moveWithCells="1">
                  <from>
                    <xdr:col>7</xdr:col>
                    <xdr:colOff>19050</xdr:colOff>
                    <xdr:row>203</xdr:row>
                    <xdr:rowOff>0</xdr:rowOff>
                  </from>
                  <to>
                    <xdr:col>9</xdr:col>
                    <xdr:colOff>1123950</xdr:colOff>
                    <xdr:row>203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55" r:id="rId871" name="Option Button 883">
              <controlPr defaultSize="0" autoFill="0" autoLine="0" autoPict="0">
                <anchor moveWithCells="1">
                  <from>
                    <xdr:col>7</xdr:col>
                    <xdr:colOff>342900</xdr:colOff>
                    <xdr:row>183</xdr:row>
                    <xdr:rowOff>57150</xdr:rowOff>
                  </from>
                  <to>
                    <xdr:col>7</xdr:col>
                    <xdr:colOff>866775</xdr:colOff>
                    <xdr:row>183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56" r:id="rId872" name="Option Button 884">
              <controlPr defaultSize="0" autoFill="0" autoLine="0" autoPict="0">
                <anchor moveWithCells="1">
                  <from>
                    <xdr:col>8</xdr:col>
                    <xdr:colOff>361950</xdr:colOff>
                    <xdr:row>183</xdr:row>
                    <xdr:rowOff>47625</xdr:rowOff>
                  </from>
                  <to>
                    <xdr:col>8</xdr:col>
                    <xdr:colOff>885825</xdr:colOff>
                    <xdr:row>183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57" r:id="rId873" name="Option Button 885">
              <controlPr defaultSize="0" autoFill="0" autoLine="0" autoPict="0">
                <anchor moveWithCells="1">
                  <from>
                    <xdr:col>9</xdr:col>
                    <xdr:colOff>333375</xdr:colOff>
                    <xdr:row>183</xdr:row>
                    <xdr:rowOff>47625</xdr:rowOff>
                  </from>
                  <to>
                    <xdr:col>9</xdr:col>
                    <xdr:colOff>866775</xdr:colOff>
                    <xdr:row>183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58" r:id="rId874" name="Group Box 886">
              <controlPr defaultSize="0" autoFill="0" autoPict="0">
                <anchor moveWithCells="1">
                  <from>
                    <xdr:col>7</xdr:col>
                    <xdr:colOff>19050</xdr:colOff>
                    <xdr:row>183</xdr:row>
                    <xdr:rowOff>0</xdr:rowOff>
                  </from>
                  <to>
                    <xdr:col>9</xdr:col>
                    <xdr:colOff>1123950</xdr:colOff>
                    <xdr:row>183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59" r:id="rId875" name="Option Button 887">
              <controlPr defaultSize="0" autoFill="0" autoLine="0" autoPict="0">
                <anchor moveWithCells="1">
                  <from>
                    <xdr:col>7</xdr:col>
                    <xdr:colOff>342900</xdr:colOff>
                    <xdr:row>184</xdr:row>
                    <xdr:rowOff>66675</xdr:rowOff>
                  </from>
                  <to>
                    <xdr:col>7</xdr:col>
                    <xdr:colOff>866775</xdr:colOff>
                    <xdr:row>184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60" r:id="rId876" name="Option Button 888">
              <controlPr defaultSize="0" autoFill="0" autoLine="0" autoPict="0">
                <anchor moveWithCells="1">
                  <from>
                    <xdr:col>8</xdr:col>
                    <xdr:colOff>361950</xdr:colOff>
                    <xdr:row>184</xdr:row>
                    <xdr:rowOff>57150</xdr:rowOff>
                  </from>
                  <to>
                    <xdr:col>8</xdr:col>
                    <xdr:colOff>885825</xdr:colOff>
                    <xdr:row>184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61" r:id="rId877" name="Option Button 889">
              <controlPr defaultSize="0" autoFill="0" autoLine="0" autoPict="0">
                <anchor moveWithCells="1">
                  <from>
                    <xdr:col>9</xdr:col>
                    <xdr:colOff>333375</xdr:colOff>
                    <xdr:row>184</xdr:row>
                    <xdr:rowOff>57150</xdr:rowOff>
                  </from>
                  <to>
                    <xdr:col>9</xdr:col>
                    <xdr:colOff>866775</xdr:colOff>
                    <xdr:row>184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62" r:id="rId878" name="Group Box 890">
              <controlPr defaultSize="0" autoFill="0" autoPict="0">
                <anchor moveWithCells="1">
                  <from>
                    <xdr:col>7</xdr:col>
                    <xdr:colOff>19050</xdr:colOff>
                    <xdr:row>184</xdr:row>
                    <xdr:rowOff>9525</xdr:rowOff>
                  </from>
                  <to>
                    <xdr:col>9</xdr:col>
                    <xdr:colOff>1123950</xdr:colOff>
                    <xdr:row>184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63" r:id="rId879" name="Option Button 891">
              <controlPr defaultSize="0" autoFill="0" autoLine="0" autoPict="0">
                <anchor moveWithCells="1">
                  <from>
                    <xdr:col>7</xdr:col>
                    <xdr:colOff>342900</xdr:colOff>
                    <xdr:row>185</xdr:row>
                    <xdr:rowOff>66675</xdr:rowOff>
                  </from>
                  <to>
                    <xdr:col>7</xdr:col>
                    <xdr:colOff>866775</xdr:colOff>
                    <xdr:row>185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64" r:id="rId880" name="Option Button 892">
              <controlPr defaultSize="0" autoFill="0" autoLine="0" autoPict="0">
                <anchor moveWithCells="1">
                  <from>
                    <xdr:col>8</xdr:col>
                    <xdr:colOff>361950</xdr:colOff>
                    <xdr:row>185</xdr:row>
                    <xdr:rowOff>57150</xdr:rowOff>
                  </from>
                  <to>
                    <xdr:col>8</xdr:col>
                    <xdr:colOff>885825</xdr:colOff>
                    <xdr:row>185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65" r:id="rId881" name="Option Button 893">
              <controlPr defaultSize="0" autoFill="0" autoLine="0" autoPict="0">
                <anchor moveWithCells="1">
                  <from>
                    <xdr:col>9</xdr:col>
                    <xdr:colOff>333375</xdr:colOff>
                    <xdr:row>185</xdr:row>
                    <xdr:rowOff>57150</xdr:rowOff>
                  </from>
                  <to>
                    <xdr:col>9</xdr:col>
                    <xdr:colOff>866775</xdr:colOff>
                    <xdr:row>185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66" r:id="rId882" name="Group Box 894">
              <controlPr defaultSize="0" autoFill="0" autoPict="0">
                <anchor moveWithCells="1">
                  <from>
                    <xdr:col>7</xdr:col>
                    <xdr:colOff>19050</xdr:colOff>
                    <xdr:row>185</xdr:row>
                    <xdr:rowOff>9525</xdr:rowOff>
                  </from>
                  <to>
                    <xdr:col>9</xdr:col>
                    <xdr:colOff>1123950</xdr:colOff>
                    <xdr:row>185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67" r:id="rId883" name="Option Button 895">
              <controlPr defaultSize="0" autoFill="0" autoLine="0" autoPict="0">
                <anchor moveWithCells="1">
                  <from>
                    <xdr:col>7</xdr:col>
                    <xdr:colOff>342900</xdr:colOff>
                    <xdr:row>186</xdr:row>
                    <xdr:rowOff>66675</xdr:rowOff>
                  </from>
                  <to>
                    <xdr:col>7</xdr:col>
                    <xdr:colOff>866775</xdr:colOff>
                    <xdr:row>186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68" r:id="rId884" name="Option Button 896">
              <controlPr defaultSize="0" autoFill="0" autoLine="0" autoPict="0">
                <anchor moveWithCells="1">
                  <from>
                    <xdr:col>8</xdr:col>
                    <xdr:colOff>361950</xdr:colOff>
                    <xdr:row>186</xdr:row>
                    <xdr:rowOff>57150</xdr:rowOff>
                  </from>
                  <to>
                    <xdr:col>8</xdr:col>
                    <xdr:colOff>885825</xdr:colOff>
                    <xdr:row>186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69" r:id="rId885" name="Option Button 897">
              <controlPr defaultSize="0" autoFill="0" autoLine="0" autoPict="0">
                <anchor moveWithCells="1">
                  <from>
                    <xdr:col>9</xdr:col>
                    <xdr:colOff>333375</xdr:colOff>
                    <xdr:row>186</xdr:row>
                    <xdr:rowOff>57150</xdr:rowOff>
                  </from>
                  <to>
                    <xdr:col>9</xdr:col>
                    <xdr:colOff>866775</xdr:colOff>
                    <xdr:row>186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70" r:id="rId886" name="Group Box 898">
              <controlPr defaultSize="0" autoFill="0" autoPict="0">
                <anchor moveWithCells="1">
                  <from>
                    <xdr:col>7</xdr:col>
                    <xdr:colOff>19050</xdr:colOff>
                    <xdr:row>186</xdr:row>
                    <xdr:rowOff>9525</xdr:rowOff>
                  </from>
                  <to>
                    <xdr:col>9</xdr:col>
                    <xdr:colOff>1123950</xdr:colOff>
                    <xdr:row>186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71" r:id="rId887" name="Option Button 899">
              <controlPr defaultSize="0" autoFill="0" autoLine="0" autoPict="0">
                <anchor moveWithCells="1">
                  <from>
                    <xdr:col>7</xdr:col>
                    <xdr:colOff>342900</xdr:colOff>
                    <xdr:row>187</xdr:row>
                    <xdr:rowOff>66675</xdr:rowOff>
                  </from>
                  <to>
                    <xdr:col>7</xdr:col>
                    <xdr:colOff>866775</xdr:colOff>
                    <xdr:row>187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72" r:id="rId888" name="Option Button 900">
              <controlPr defaultSize="0" autoFill="0" autoLine="0" autoPict="0">
                <anchor moveWithCells="1">
                  <from>
                    <xdr:col>8</xdr:col>
                    <xdr:colOff>361950</xdr:colOff>
                    <xdr:row>187</xdr:row>
                    <xdr:rowOff>57150</xdr:rowOff>
                  </from>
                  <to>
                    <xdr:col>8</xdr:col>
                    <xdr:colOff>885825</xdr:colOff>
                    <xdr:row>187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73" r:id="rId889" name="Option Button 901">
              <controlPr defaultSize="0" autoFill="0" autoLine="0" autoPict="0">
                <anchor moveWithCells="1">
                  <from>
                    <xdr:col>9</xdr:col>
                    <xdr:colOff>333375</xdr:colOff>
                    <xdr:row>187</xdr:row>
                    <xdr:rowOff>57150</xdr:rowOff>
                  </from>
                  <to>
                    <xdr:col>9</xdr:col>
                    <xdr:colOff>866775</xdr:colOff>
                    <xdr:row>187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74" r:id="rId890" name="Group Box 902">
              <controlPr defaultSize="0" autoFill="0" autoPict="0">
                <anchor moveWithCells="1">
                  <from>
                    <xdr:col>7</xdr:col>
                    <xdr:colOff>19050</xdr:colOff>
                    <xdr:row>187</xdr:row>
                    <xdr:rowOff>9525</xdr:rowOff>
                  </from>
                  <to>
                    <xdr:col>9</xdr:col>
                    <xdr:colOff>1123950</xdr:colOff>
                    <xdr:row>187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75" r:id="rId891" name="Option Button 903">
              <controlPr defaultSize="0" autoFill="0" autoLine="0" autoPict="0">
                <anchor moveWithCells="1">
                  <from>
                    <xdr:col>7</xdr:col>
                    <xdr:colOff>342900</xdr:colOff>
                    <xdr:row>188</xdr:row>
                    <xdr:rowOff>66675</xdr:rowOff>
                  </from>
                  <to>
                    <xdr:col>7</xdr:col>
                    <xdr:colOff>866775</xdr:colOff>
                    <xdr:row>188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76" r:id="rId892" name="Option Button 904">
              <controlPr defaultSize="0" autoFill="0" autoLine="0" autoPict="0">
                <anchor moveWithCells="1">
                  <from>
                    <xdr:col>8</xdr:col>
                    <xdr:colOff>361950</xdr:colOff>
                    <xdr:row>188</xdr:row>
                    <xdr:rowOff>57150</xdr:rowOff>
                  </from>
                  <to>
                    <xdr:col>8</xdr:col>
                    <xdr:colOff>885825</xdr:colOff>
                    <xdr:row>188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77" r:id="rId893" name="Option Button 905">
              <controlPr defaultSize="0" autoFill="0" autoLine="0" autoPict="0">
                <anchor moveWithCells="1">
                  <from>
                    <xdr:col>9</xdr:col>
                    <xdr:colOff>333375</xdr:colOff>
                    <xdr:row>188</xdr:row>
                    <xdr:rowOff>57150</xdr:rowOff>
                  </from>
                  <to>
                    <xdr:col>9</xdr:col>
                    <xdr:colOff>866775</xdr:colOff>
                    <xdr:row>188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78" r:id="rId894" name="Group Box 906">
              <controlPr defaultSize="0" autoFill="0" autoPict="0">
                <anchor moveWithCells="1">
                  <from>
                    <xdr:col>7</xdr:col>
                    <xdr:colOff>19050</xdr:colOff>
                    <xdr:row>188</xdr:row>
                    <xdr:rowOff>9525</xdr:rowOff>
                  </from>
                  <to>
                    <xdr:col>9</xdr:col>
                    <xdr:colOff>1123950</xdr:colOff>
                    <xdr:row>188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79" r:id="rId895" name="Option Button 907">
              <controlPr defaultSize="0" autoFill="0" autoLine="0" autoPict="0">
                <anchor moveWithCells="1">
                  <from>
                    <xdr:col>7</xdr:col>
                    <xdr:colOff>342900</xdr:colOff>
                    <xdr:row>190</xdr:row>
                    <xdr:rowOff>66675</xdr:rowOff>
                  </from>
                  <to>
                    <xdr:col>7</xdr:col>
                    <xdr:colOff>866775</xdr:colOff>
                    <xdr:row>190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80" r:id="rId896" name="Option Button 908">
              <controlPr defaultSize="0" autoFill="0" autoLine="0" autoPict="0">
                <anchor moveWithCells="1">
                  <from>
                    <xdr:col>8</xdr:col>
                    <xdr:colOff>361950</xdr:colOff>
                    <xdr:row>190</xdr:row>
                    <xdr:rowOff>57150</xdr:rowOff>
                  </from>
                  <to>
                    <xdr:col>8</xdr:col>
                    <xdr:colOff>885825</xdr:colOff>
                    <xdr:row>190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81" r:id="rId897" name="Option Button 909">
              <controlPr defaultSize="0" autoFill="0" autoLine="0" autoPict="0">
                <anchor moveWithCells="1">
                  <from>
                    <xdr:col>9</xdr:col>
                    <xdr:colOff>333375</xdr:colOff>
                    <xdr:row>190</xdr:row>
                    <xdr:rowOff>57150</xdr:rowOff>
                  </from>
                  <to>
                    <xdr:col>9</xdr:col>
                    <xdr:colOff>866775</xdr:colOff>
                    <xdr:row>190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82" r:id="rId898" name="Group Box 910">
              <controlPr defaultSize="0" autoFill="0" autoPict="0">
                <anchor moveWithCells="1">
                  <from>
                    <xdr:col>7</xdr:col>
                    <xdr:colOff>19050</xdr:colOff>
                    <xdr:row>190</xdr:row>
                    <xdr:rowOff>9525</xdr:rowOff>
                  </from>
                  <to>
                    <xdr:col>9</xdr:col>
                    <xdr:colOff>1123950</xdr:colOff>
                    <xdr:row>190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83" r:id="rId899" name="Option Button 911">
              <controlPr defaultSize="0" autoFill="0" autoLine="0" autoPict="0">
                <anchor moveWithCells="1">
                  <from>
                    <xdr:col>7</xdr:col>
                    <xdr:colOff>342900</xdr:colOff>
                    <xdr:row>192</xdr:row>
                    <xdr:rowOff>66675</xdr:rowOff>
                  </from>
                  <to>
                    <xdr:col>7</xdr:col>
                    <xdr:colOff>866775</xdr:colOff>
                    <xdr:row>192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84" r:id="rId900" name="Option Button 912">
              <controlPr defaultSize="0" autoFill="0" autoLine="0" autoPict="0">
                <anchor moveWithCells="1">
                  <from>
                    <xdr:col>8</xdr:col>
                    <xdr:colOff>361950</xdr:colOff>
                    <xdr:row>192</xdr:row>
                    <xdr:rowOff>57150</xdr:rowOff>
                  </from>
                  <to>
                    <xdr:col>8</xdr:col>
                    <xdr:colOff>885825</xdr:colOff>
                    <xdr:row>192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85" r:id="rId901" name="Option Button 913">
              <controlPr defaultSize="0" autoFill="0" autoLine="0" autoPict="0">
                <anchor moveWithCells="1">
                  <from>
                    <xdr:col>9</xdr:col>
                    <xdr:colOff>333375</xdr:colOff>
                    <xdr:row>192</xdr:row>
                    <xdr:rowOff>57150</xdr:rowOff>
                  </from>
                  <to>
                    <xdr:col>9</xdr:col>
                    <xdr:colOff>866775</xdr:colOff>
                    <xdr:row>192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86" r:id="rId902" name="Group Box 914">
              <controlPr defaultSize="0" autoFill="0" autoPict="0">
                <anchor moveWithCells="1">
                  <from>
                    <xdr:col>7</xdr:col>
                    <xdr:colOff>19050</xdr:colOff>
                    <xdr:row>192</xdr:row>
                    <xdr:rowOff>9525</xdr:rowOff>
                  </from>
                  <to>
                    <xdr:col>9</xdr:col>
                    <xdr:colOff>1123950</xdr:colOff>
                    <xdr:row>192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87" r:id="rId903" name="Option Button 915">
              <controlPr defaultSize="0" autoFill="0" autoLine="0" autoPict="0">
                <anchor moveWithCells="1">
                  <from>
                    <xdr:col>7</xdr:col>
                    <xdr:colOff>342900</xdr:colOff>
                    <xdr:row>189</xdr:row>
                    <xdr:rowOff>66675</xdr:rowOff>
                  </from>
                  <to>
                    <xdr:col>7</xdr:col>
                    <xdr:colOff>866775</xdr:colOff>
                    <xdr:row>189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88" r:id="rId904" name="Option Button 916">
              <controlPr defaultSize="0" autoFill="0" autoLine="0" autoPict="0">
                <anchor moveWithCells="1">
                  <from>
                    <xdr:col>8</xdr:col>
                    <xdr:colOff>361950</xdr:colOff>
                    <xdr:row>189</xdr:row>
                    <xdr:rowOff>57150</xdr:rowOff>
                  </from>
                  <to>
                    <xdr:col>8</xdr:col>
                    <xdr:colOff>885825</xdr:colOff>
                    <xdr:row>189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89" r:id="rId905" name="Option Button 917">
              <controlPr defaultSize="0" autoFill="0" autoLine="0" autoPict="0">
                <anchor moveWithCells="1">
                  <from>
                    <xdr:col>9</xdr:col>
                    <xdr:colOff>333375</xdr:colOff>
                    <xdr:row>189</xdr:row>
                    <xdr:rowOff>57150</xdr:rowOff>
                  </from>
                  <to>
                    <xdr:col>9</xdr:col>
                    <xdr:colOff>866775</xdr:colOff>
                    <xdr:row>189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0" r:id="rId906" name="Group Box 918">
              <controlPr defaultSize="0" autoFill="0" autoPict="0">
                <anchor moveWithCells="1">
                  <from>
                    <xdr:col>7</xdr:col>
                    <xdr:colOff>19050</xdr:colOff>
                    <xdr:row>189</xdr:row>
                    <xdr:rowOff>9525</xdr:rowOff>
                  </from>
                  <to>
                    <xdr:col>9</xdr:col>
                    <xdr:colOff>1123950</xdr:colOff>
                    <xdr:row>189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1" r:id="rId907" name="Option Button 919">
              <controlPr defaultSize="0" autoFill="0" autoLine="0" autoPict="0">
                <anchor moveWithCells="1">
                  <from>
                    <xdr:col>7</xdr:col>
                    <xdr:colOff>342900</xdr:colOff>
                    <xdr:row>191</xdr:row>
                    <xdr:rowOff>57150</xdr:rowOff>
                  </from>
                  <to>
                    <xdr:col>7</xdr:col>
                    <xdr:colOff>866775</xdr:colOff>
                    <xdr:row>191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2" r:id="rId908" name="Option Button 920">
              <controlPr defaultSize="0" autoFill="0" autoLine="0" autoPict="0">
                <anchor moveWithCells="1">
                  <from>
                    <xdr:col>8</xdr:col>
                    <xdr:colOff>361950</xdr:colOff>
                    <xdr:row>191</xdr:row>
                    <xdr:rowOff>47625</xdr:rowOff>
                  </from>
                  <to>
                    <xdr:col>8</xdr:col>
                    <xdr:colOff>885825</xdr:colOff>
                    <xdr:row>191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" r:id="rId909" name="Option Button 921">
              <controlPr defaultSize="0" autoFill="0" autoLine="0" autoPict="0">
                <anchor moveWithCells="1">
                  <from>
                    <xdr:col>9</xdr:col>
                    <xdr:colOff>333375</xdr:colOff>
                    <xdr:row>191</xdr:row>
                    <xdr:rowOff>47625</xdr:rowOff>
                  </from>
                  <to>
                    <xdr:col>9</xdr:col>
                    <xdr:colOff>866775</xdr:colOff>
                    <xdr:row>191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" r:id="rId910" name="Group Box 922">
              <controlPr defaultSize="0" autoFill="0" autoPict="0">
                <anchor moveWithCells="1">
                  <from>
                    <xdr:col>7</xdr:col>
                    <xdr:colOff>19050</xdr:colOff>
                    <xdr:row>191</xdr:row>
                    <xdr:rowOff>0</xdr:rowOff>
                  </from>
                  <to>
                    <xdr:col>9</xdr:col>
                    <xdr:colOff>1123950</xdr:colOff>
                    <xdr:row>191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5" r:id="rId911" name="Button 923">
              <controlPr defaultSize="0" print="0" autoFill="0" autoPict="0" macro="[1]!Submit_Round23" altText="Submit Round 23 Predictions">
                <anchor moveWithCells="1">
                  <from>
                    <xdr:col>28</xdr:col>
                    <xdr:colOff>28575</xdr:colOff>
                    <xdr:row>183</xdr:row>
                    <xdr:rowOff>0</xdr:rowOff>
                  </from>
                  <to>
                    <xdr:col>38</xdr:col>
                    <xdr:colOff>2028825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6" r:id="rId912" name="Button 924">
              <controlPr defaultSize="0" print="0" autoFill="0" autoPict="0" macro="[1]!Update_Round23" altText="Update Round 23 Predictions">
                <anchor moveWithCells="1">
                  <from>
                    <xdr:col>28</xdr:col>
                    <xdr:colOff>28575</xdr:colOff>
                    <xdr:row>185</xdr:row>
                    <xdr:rowOff>0</xdr:rowOff>
                  </from>
                  <to>
                    <xdr:col>38</xdr:col>
                    <xdr:colOff>2028825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7" r:id="rId913" name="Option Button 925">
              <controlPr defaultSize="0" autoFill="0" autoLine="0" autoPict="0">
                <anchor moveWithCells="1">
                  <from>
                    <xdr:col>7</xdr:col>
                    <xdr:colOff>342900</xdr:colOff>
                    <xdr:row>171</xdr:row>
                    <xdr:rowOff>57150</xdr:rowOff>
                  </from>
                  <to>
                    <xdr:col>7</xdr:col>
                    <xdr:colOff>866775</xdr:colOff>
                    <xdr:row>171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8" r:id="rId914" name="Option Button 926">
              <controlPr defaultSize="0" autoFill="0" autoLine="0" autoPict="0">
                <anchor moveWithCells="1">
                  <from>
                    <xdr:col>8</xdr:col>
                    <xdr:colOff>361950</xdr:colOff>
                    <xdr:row>171</xdr:row>
                    <xdr:rowOff>47625</xdr:rowOff>
                  </from>
                  <to>
                    <xdr:col>8</xdr:col>
                    <xdr:colOff>885825</xdr:colOff>
                    <xdr:row>171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9" r:id="rId915" name="Option Button 927">
              <controlPr defaultSize="0" autoFill="0" autoLine="0" autoPict="0">
                <anchor moveWithCells="1">
                  <from>
                    <xdr:col>9</xdr:col>
                    <xdr:colOff>333375</xdr:colOff>
                    <xdr:row>171</xdr:row>
                    <xdr:rowOff>47625</xdr:rowOff>
                  </from>
                  <to>
                    <xdr:col>9</xdr:col>
                    <xdr:colOff>866775</xdr:colOff>
                    <xdr:row>171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00" r:id="rId916" name="Group Box 928">
              <controlPr defaultSize="0" autoFill="0" autoPict="0">
                <anchor moveWithCells="1">
                  <from>
                    <xdr:col>7</xdr:col>
                    <xdr:colOff>19050</xdr:colOff>
                    <xdr:row>171</xdr:row>
                    <xdr:rowOff>0</xdr:rowOff>
                  </from>
                  <to>
                    <xdr:col>9</xdr:col>
                    <xdr:colOff>1123950</xdr:colOff>
                    <xdr:row>171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01" r:id="rId917" name="Option Button 929">
              <controlPr defaultSize="0" autoFill="0" autoLine="0" autoPict="0">
                <anchor moveWithCells="1">
                  <from>
                    <xdr:col>7</xdr:col>
                    <xdr:colOff>342900</xdr:colOff>
                    <xdr:row>172</xdr:row>
                    <xdr:rowOff>66675</xdr:rowOff>
                  </from>
                  <to>
                    <xdr:col>7</xdr:col>
                    <xdr:colOff>866775</xdr:colOff>
                    <xdr:row>172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02" r:id="rId918" name="Option Button 930">
              <controlPr defaultSize="0" autoFill="0" autoLine="0" autoPict="0">
                <anchor moveWithCells="1">
                  <from>
                    <xdr:col>8</xdr:col>
                    <xdr:colOff>361950</xdr:colOff>
                    <xdr:row>172</xdr:row>
                    <xdr:rowOff>57150</xdr:rowOff>
                  </from>
                  <to>
                    <xdr:col>8</xdr:col>
                    <xdr:colOff>885825</xdr:colOff>
                    <xdr:row>172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03" r:id="rId919" name="Option Button 931">
              <controlPr defaultSize="0" autoFill="0" autoLine="0" autoPict="0">
                <anchor moveWithCells="1">
                  <from>
                    <xdr:col>9</xdr:col>
                    <xdr:colOff>333375</xdr:colOff>
                    <xdr:row>172</xdr:row>
                    <xdr:rowOff>57150</xdr:rowOff>
                  </from>
                  <to>
                    <xdr:col>9</xdr:col>
                    <xdr:colOff>866775</xdr:colOff>
                    <xdr:row>172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04" r:id="rId920" name="Group Box 932">
              <controlPr defaultSize="0" autoFill="0" autoPict="0">
                <anchor moveWithCells="1">
                  <from>
                    <xdr:col>7</xdr:col>
                    <xdr:colOff>19050</xdr:colOff>
                    <xdr:row>172</xdr:row>
                    <xdr:rowOff>9525</xdr:rowOff>
                  </from>
                  <to>
                    <xdr:col>9</xdr:col>
                    <xdr:colOff>1123950</xdr:colOff>
                    <xdr:row>172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05" r:id="rId921" name="Option Button 933">
              <controlPr defaultSize="0" autoFill="0" autoLine="0" autoPict="0">
                <anchor moveWithCells="1">
                  <from>
                    <xdr:col>7</xdr:col>
                    <xdr:colOff>342900</xdr:colOff>
                    <xdr:row>173</xdr:row>
                    <xdr:rowOff>66675</xdr:rowOff>
                  </from>
                  <to>
                    <xdr:col>7</xdr:col>
                    <xdr:colOff>866775</xdr:colOff>
                    <xdr:row>173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06" r:id="rId922" name="Option Button 934">
              <controlPr defaultSize="0" autoFill="0" autoLine="0" autoPict="0">
                <anchor moveWithCells="1">
                  <from>
                    <xdr:col>8</xdr:col>
                    <xdr:colOff>361950</xdr:colOff>
                    <xdr:row>173</xdr:row>
                    <xdr:rowOff>57150</xdr:rowOff>
                  </from>
                  <to>
                    <xdr:col>8</xdr:col>
                    <xdr:colOff>885825</xdr:colOff>
                    <xdr:row>173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07" r:id="rId923" name="Option Button 935">
              <controlPr defaultSize="0" autoFill="0" autoLine="0" autoPict="0">
                <anchor moveWithCells="1">
                  <from>
                    <xdr:col>9</xdr:col>
                    <xdr:colOff>333375</xdr:colOff>
                    <xdr:row>173</xdr:row>
                    <xdr:rowOff>57150</xdr:rowOff>
                  </from>
                  <to>
                    <xdr:col>9</xdr:col>
                    <xdr:colOff>866775</xdr:colOff>
                    <xdr:row>173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08" r:id="rId924" name="Group Box 936">
              <controlPr defaultSize="0" autoFill="0" autoPict="0">
                <anchor moveWithCells="1">
                  <from>
                    <xdr:col>7</xdr:col>
                    <xdr:colOff>19050</xdr:colOff>
                    <xdr:row>173</xdr:row>
                    <xdr:rowOff>9525</xdr:rowOff>
                  </from>
                  <to>
                    <xdr:col>9</xdr:col>
                    <xdr:colOff>1123950</xdr:colOff>
                    <xdr:row>173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09" r:id="rId925" name="Option Button 937">
              <controlPr defaultSize="0" autoFill="0" autoLine="0" autoPict="0">
                <anchor moveWithCells="1">
                  <from>
                    <xdr:col>7</xdr:col>
                    <xdr:colOff>342900</xdr:colOff>
                    <xdr:row>174</xdr:row>
                    <xdr:rowOff>66675</xdr:rowOff>
                  </from>
                  <to>
                    <xdr:col>7</xdr:col>
                    <xdr:colOff>866775</xdr:colOff>
                    <xdr:row>174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10" r:id="rId926" name="Option Button 938">
              <controlPr defaultSize="0" autoFill="0" autoLine="0" autoPict="0">
                <anchor moveWithCells="1">
                  <from>
                    <xdr:col>8</xdr:col>
                    <xdr:colOff>361950</xdr:colOff>
                    <xdr:row>174</xdr:row>
                    <xdr:rowOff>57150</xdr:rowOff>
                  </from>
                  <to>
                    <xdr:col>8</xdr:col>
                    <xdr:colOff>885825</xdr:colOff>
                    <xdr:row>174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11" r:id="rId927" name="Option Button 939">
              <controlPr defaultSize="0" autoFill="0" autoLine="0" autoPict="0">
                <anchor moveWithCells="1">
                  <from>
                    <xdr:col>9</xdr:col>
                    <xdr:colOff>333375</xdr:colOff>
                    <xdr:row>174</xdr:row>
                    <xdr:rowOff>57150</xdr:rowOff>
                  </from>
                  <to>
                    <xdr:col>9</xdr:col>
                    <xdr:colOff>866775</xdr:colOff>
                    <xdr:row>174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12" r:id="rId928" name="Group Box 940">
              <controlPr defaultSize="0" autoFill="0" autoPict="0">
                <anchor moveWithCells="1">
                  <from>
                    <xdr:col>7</xdr:col>
                    <xdr:colOff>19050</xdr:colOff>
                    <xdr:row>174</xdr:row>
                    <xdr:rowOff>9525</xdr:rowOff>
                  </from>
                  <to>
                    <xdr:col>9</xdr:col>
                    <xdr:colOff>1123950</xdr:colOff>
                    <xdr:row>174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13" r:id="rId929" name="Option Button 941">
              <controlPr defaultSize="0" autoFill="0" autoLine="0" autoPict="0">
                <anchor moveWithCells="1">
                  <from>
                    <xdr:col>7</xdr:col>
                    <xdr:colOff>342900</xdr:colOff>
                    <xdr:row>175</xdr:row>
                    <xdr:rowOff>66675</xdr:rowOff>
                  </from>
                  <to>
                    <xdr:col>7</xdr:col>
                    <xdr:colOff>866775</xdr:colOff>
                    <xdr:row>175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14" r:id="rId930" name="Option Button 942">
              <controlPr defaultSize="0" autoFill="0" autoLine="0" autoPict="0">
                <anchor moveWithCells="1">
                  <from>
                    <xdr:col>8</xdr:col>
                    <xdr:colOff>361950</xdr:colOff>
                    <xdr:row>175</xdr:row>
                    <xdr:rowOff>57150</xdr:rowOff>
                  </from>
                  <to>
                    <xdr:col>8</xdr:col>
                    <xdr:colOff>885825</xdr:colOff>
                    <xdr:row>175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15" r:id="rId931" name="Option Button 943">
              <controlPr defaultSize="0" autoFill="0" autoLine="0" autoPict="0">
                <anchor moveWithCells="1">
                  <from>
                    <xdr:col>9</xdr:col>
                    <xdr:colOff>333375</xdr:colOff>
                    <xdr:row>175</xdr:row>
                    <xdr:rowOff>57150</xdr:rowOff>
                  </from>
                  <to>
                    <xdr:col>9</xdr:col>
                    <xdr:colOff>866775</xdr:colOff>
                    <xdr:row>175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16" r:id="rId932" name="Group Box 944">
              <controlPr defaultSize="0" autoFill="0" autoPict="0">
                <anchor moveWithCells="1">
                  <from>
                    <xdr:col>7</xdr:col>
                    <xdr:colOff>19050</xdr:colOff>
                    <xdr:row>175</xdr:row>
                    <xdr:rowOff>9525</xdr:rowOff>
                  </from>
                  <to>
                    <xdr:col>9</xdr:col>
                    <xdr:colOff>1123950</xdr:colOff>
                    <xdr:row>175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17" r:id="rId933" name="Option Button 945">
              <controlPr defaultSize="0" autoFill="0" autoLine="0" autoPict="0">
                <anchor moveWithCells="1">
                  <from>
                    <xdr:col>7</xdr:col>
                    <xdr:colOff>342900</xdr:colOff>
                    <xdr:row>176</xdr:row>
                    <xdr:rowOff>66675</xdr:rowOff>
                  </from>
                  <to>
                    <xdr:col>7</xdr:col>
                    <xdr:colOff>866775</xdr:colOff>
                    <xdr:row>176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18" r:id="rId934" name="Option Button 946">
              <controlPr defaultSize="0" autoFill="0" autoLine="0" autoPict="0">
                <anchor moveWithCells="1">
                  <from>
                    <xdr:col>8</xdr:col>
                    <xdr:colOff>361950</xdr:colOff>
                    <xdr:row>176</xdr:row>
                    <xdr:rowOff>57150</xdr:rowOff>
                  </from>
                  <to>
                    <xdr:col>8</xdr:col>
                    <xdr:colOff>885825</xdr:colOff>
                    <xdr:row>176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19" r:id="rId935" name="Option Button 947">
              <controlPr defaultSize="0" autoFill="0" autoLine="0" autoPict="0">
                <anchor moveWithCells="1">
                  <from>
                    <xdr:col>9</xdr:col>
                    <xdr:colOff>333375</xdr:colOff>
                    <xdr:row>176</xdr:row>
                    <xdr:rowOff>57150</xdr:rowOff>
                  </from>
                  <to>
                    <xdr:col>9</xdr:col>
                    <xdr:colOff>866775</xdr:colOff>
                    <xdr:row>176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20" r:id="rId936" name="Group Box 948">
              <controlPr defaultSize="0" autoFill="0" autoPict="0">
                <anchor moveWithCells="1">
                  <from>
                    <xdr:col>7</xdr:col>
                    <xdr:colOff>19050</xdr:colOff>
                    <xdr:row>176</xdr:row>
                    <xdr:rowOff>9525</xdr:rowOff>
                  </from>
                  <to>
                    <xdr:col>9</xdr:col>
                    <xdr:colOff>1123950</xdr:colOff>
                    <xdr:row>176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21" r:id="rId937" name="Option Button 949">
              <controlPr defaultSize="0" autoFill="0" autoLine="0" autoPict="0">
                <anchor moveWithCells="1">
                  <from>
                    <xdr:col>7</xdr:col>
                    <xdr:colOff>342900</xdr:colOff>
                    <xdr:row>178</xdr:row>
                    <xdr:rowOff>66675</xdr:rowOff>
                  </from>
                  <to>
                    <xdr:col>7</xdr:col>
                    <xdr:colOff>866775</xdr:colOff>
                    <xdr:row>178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22" r:id="rId938" name="Option Button 950">
              <controlPr defaultSize="0" autoFill="0" autoLine="0" autoPict="0">
                <anchor moveWithCells="1">
                  <from>
                    <xdr:col>8</xdr:col>
                    <xdr:colOff>361950</xdr:colOff>
                    <xdr:row>178</xdr:row>
                    <xdr:rowOff>57150</xdr:rowOff>
                  </from>
                  <to>
                    <xdr:col>8</xdr:col>
                    <xdr:colOff>885825</xdr:colOff>
                    <xdr:row>178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23" r:id="rId939" name="Option Button 951">
              <controlPr defaultSize="0" autoFill="0" autoLine="0" autoPict="0">
                <anchor moveWithCells="1">
                  <from>
                    <xdr:col>9</xdr:col>
                    <xdr:colOff>333375</xdr:colOff>
                    <xdr:row>178</xdr:row>
                    <xdr:rowOff>57150</xdr:rowOff>
                  </from>
                  <to>
                    <xdr:col>9</xdr:col>
                    <xdr:colOff>866775</xdr:colOff>
                    <xdr:row>178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24" r:id="rId940" name="Group Box 952">
              <controlPr defaultSize="0" autoFill="0" autoPict="0">
                <anchor moveWithCells="1">
                  <from>
                    <xdr:col>7</xdr:col>
                    <xdr:colOff>19050</xdr:colOff>
                    <xdr:row>178</xdr:row>
                    <xdr:rowOff>9525</xdr:rowOff>
                  </from>
                  <to>
                    <xdr:col>9</xdr:col>
                    <xdr:colOff>1123950</xdr:colOff>
                    <xdr:row>178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25" r:id="rId941" name="Option Button 953">
              <controlPr defaultSize="0" autoFill="0" autoLine="0" autoPict="0">
                <anchor moveWithCells="1">
                  <from>
                    <xdr:col>7</xdr:col>
                    <xdr:colOff>342900</xdr:colOff>
                    <xdr:row>180</xdr:row>
                    <xdr:rowOff>66675</xdr:rowOff>
                  </from>
                  <to>
                    <xdr:col>7</xdr:col>
                    <xdr:colOff>866775</xdr:colOff>
                    <xdr:row>180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26" r:id="rId942" name="Option Button 954">
              <controlPr defaultSize="0" autoFill="0" autoLine="0" autoPict="0">
                <anchor moveWithCells="1">
                  <from>
                    <xdr:col>8</xdr:col>
                    <xdr:colOff>361950</xdr:colOff>
                    <xdr:row>180</xdr:row>
                    <xdr:rowOff>57150</xdr:rowOff>
                  </from>
                  <to>
                    <xdr:col>8</xdr:col>
                    <xdr:colOff>885825</xdr:colOff>
                    <xdr:row>180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27" r:id="rId943" name="Option Button 955">
              <controlPr defaultSize="0" autoFill="0" autoLine="0" autoPict="0">
                <anchor moveWithCells="1">
                  <from>
                    <xdr:col>9</xdr:col>
                    <xdr:colOff>333375</xdr:colOff>
                    <xdr:row>180</xdr:row>
                    <xdr:rowOff>57150</xdr:rowOff>
                  </from>
                  <to>
                    <xdr:col>9</xdr:col>
                    <xdr:colOff>866775</xdr:colOff>
                    <xdr:row>180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28" r:id="rId944" name="Group Box 956">
              <controlPr defaultSize="0" autoFill="0" autoPict="0">
                <anchor moveWithCells="1">
                  <from>
                    <xdr:col>7</xdr:col>
                    <xdr:colOff>19050</xdr:colOff>
                    <xdr:row>180</xdr:row>
                    <xdr:rowOff>9525</xdr:rowOff>
                  </from>
                  <to>
                    <xdr:col>9</xdr:col>
                    <xdr:colOff>1123950</xdr:colOff>
                    <xdr:row>180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29" r:id="rId945" name="Option Button 957">
              <controlPr defaultSize="0" autoFill="0" autoLine="0" autoPict="0">
                <anchor moveWithCells="1">
                  <from>
                    <xdr:col>7</xdr:col>
                    <xdr:colOff>342900</xdr:colOff>
                    <xdr:row>177</xdr:row>
                    <xdr:rowOff>66675</xdr:rowOff>
                  </from>
                  <to>
                    <xdr:col>7</xdr:col>
                    <xdr:colOff>866775</xdr:colOff>
                    <xdr:row>177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30" r:id="rId946" name="Option Button 958">
              <controlPr defaultSize="0" autoFill="0" autoLine="0" autoPict="0">
                <anchor moveWithCells="1">
                  <from>
                    <xdr:col>8</xdr:col>
                    <xdr:colOff>361950</xdr:colOff>
                    <xdr:row>177</xdr:row>
                    <xdr:rowOff>57150</xdr:rowOff>
                  </from>
                  <to>
                    <xdr:col>8</xdr:col>
                    <xdr:colOff>885825</xdr:colOff>
                    <xdr:row>177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31" r:id="rId947" name="Option Button 959">
              <controlPr defaultSize="0" autoFill="0" autoLine="0" autoPict="0">
                <anchor moveWithCells="1">
                  <from>
                    <xdr:col>9</xdr:col>
                    <xdr:colOff>333375</xdr:colOff>
                    <xdr:row>177</xdr:row>
                    <xdr:rowOff>57150</xdr:rowOff>
                  </from>
                  <to>
                    <xdr:col>9</xdr:col>
                    <xdr:colOff>866775</xdr:colOff>
                    <xdr:row>177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32" r:id="rId948" name="Group Box 960">
              <controlPr defaultSize="0" autoFill="0" autoPict="0">
                <anchor moveWithCells="1">
                  <from>
                    <xdr:col>7</xdr:col>
                    <xdr:colOff>19050</xdr:colOff>
                    <xdr:row>177</xdr:row>
                    <xdr:rowOff>9525</xdr:rowOff>
                  </from>
                  <to>
                    <xdr:col>9</xdr:col>
                    <xdr:colOff>1123950</xdr:colOff>
                    <xdr:row>177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33" r:id="rId949" name="Option Button 961">
              <controlPr defaultSize="0" autoFill="0" autoLine="0" autoPict="0">
                <anchor moveWithCells="1">
                  <from>
                    <xdr:col>7</xdr:col>
                    <xdr:colOff>342900</xdr:colOff>
                    <xdr:row>179</xdr:row>
                    <xdr:rowOff>57150</xdr:rowOff>
                  </from>
                  <to>
                    <xdr:col>7</xdr:col>
                    <xdr:colOff>866775</xdr:colOff>
                    <xdr:row>179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34" r:id="rId950" name="Option Button 962">
              <controlPr defaultSize="0" autoFill="0" autoLine="0" autoPict="0">
                <anchor moveWithCells="1">
                  <from>
                    <xdr:col>8</xdr:col>
                    <xdr:colOff>361950</xdr:colOff>
                    <xdr:row>179</xdr:row>
                    <xdr:rowOff>47625</xdr:rowOff>
                  </from>
                  <to>
                    <xdr:col>8</xdr:col>
                    <xdr:colOff>885825</xdr:colOff>
                    <xdr:row>179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35" r:id="rId951" name="Option Button 963">
              <controlPr defaultSize="0" autoFill="0" autoLine="0" autoPict="0">
                <anchor moveWithCells="1">
                  <from>
                    <xdr:col>9</xdr:col>
                    <xdr:colOff>333375</xdr:colOff>
                    <xdr:row>179</xdr:row>
                    <xdr:rowOff>47625</xdr:rowOff>
                  </from>
                  <to>
                    <xdr:col>9</xdr:col>
                    <xdr:colOff>866775</xdr:colOff>
                    <xdr:row>179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36" r:id="rId952" name="Group Box 964">
              <controlPr defaultSize="0" autoFill="0" autoPict="0">
                <anchor moveWithCells="1">
                  <from>
                    <xdr:col>7</xdr:col>
                    <xdr:colOff>19050</xdr:colOff>
                    <xdr:row>179</xdr:row>
                    <xdr:rowOff>0</xdr:rowOff>
                  </from>
                  <to>
                    <xdr:col>9</xdr:col>
                    <xdr:colOff>1123950</xdr:colOff>
                    <xdr:row>179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39" r:id="rId953" name="Option Button 967">
              <controlPr defaultSize="0" autoFill="0" autoLine="0" autoPict="0">
                <anchor moveWithCells="1">
                  <from>
                    <xdr:col>7</xdr:col>
                    <xdr:colOff>342900</xdr:colOff>
                    <xdr:row>159</xdr:row>
                    <xdr:rowOff>57150</xdr:rowOff>
                  </from>
                  <to>
                    <xdr:col>7</xdr:col>
                    <xdr:colOff>866775</xdr:colOff>
                    <xdr:row>159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40" r:id="rId954" name="Option Button 968">
              <controlPr defaultSize="0" autoFill="0" autoLine="0" autoPict="0">
                <anchor moveWithCells="1">
                  <from>
                    <xdr:col>8</xdr:col>
                    <xdr:colOff>361950</xdr:colOff>
                    <xdr:row>159</xdr:row>
                    <xdr:rowOff>47625</xdr:rowOff>
                  </from>
                  <to>
                    <xdr:col>8</xdr:col>
                    <xdr:colOff>885825</xdr:colOff>
                    <xdr:row>159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41" r:id="rId955" name="Option Button 969">
              <controlPr defaultSize="0" autoFill="0" autoLine="0" autoPict="0">
                <anchor moveWithCells="1">
                  <from>
                    <xdr:col>9</xdr:col>
                    <xdr:colOff>333375</xdr:colOff>
                    <xdr:row>159</xdr:row>
                    <xdr:rowOff>47625</xdr:rowOff>
                  </from>
                  <to>
                    <xdr:col>9</xdr:col>
                    <xdr:colOff>866775</xdr:colOff>
                    <xdr:row>159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42" r:id="rId956" name="Group Box 970">
              <controlPr defaultSize="0" autoFill="0" autoPict="0">
                <anchor moveWithCells="1">
                  <from>
                    <xdr:col>7</xdr:col>
                    <xdr:colOff>19050</xdr:colOff>
                    <xdr:row>159</xdr:row>
                    <xdr:rowOff>0</xdr:rowOff>
                  </from>
                  <to>
                    <xdr:col>9</xdr:col>
                    <xdr:colOff>1123950</xdr:colOff>
                    <xdr:row>159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43" r:id="rId957" name="Option Button 971">
              <controlPr defaultSize="0" autoFill="0" autoLine="0" autoPict="0">
                <anchor moveWithCells="1">
                  <from>
                    <xdr:col>7</xdr:col>
                    <xdr:colOff>342900</xdr:colOff>
                    <xdr:row>160</xdr:row>
                    <xdr:rowOff>66675</xdr:rowOff>
                  </from>
                  <to>
                    <xdr:col>7</xdr:col>
                    <xdr:colOff>866775</xdr:colOff>
                    <xdr:row>160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44" r:id="rId958" name="Option Button 972">
              <controlPr defaultSize="0" autoFill="0" autoLine="0" autoPict="0">
                <anchor moveWithCells="1">
                  <from>
                    <xdr:col>8</xdr:col>
                    <xdr:colOff>361950</xdr:colOff>
                    <xdr:row>160</xdr:row>
                    <xdr:rowOff>57150</xdr:rowOff>
                  </from>
                  <to>
                    <xdr:col>8</xdr:col>
                    <xdr:colOff>885825</xdr:colOff>
                    <xdr:row>160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45" r:id="rId959" name="Option Button 973">
              <controlPr defaultSize="0" autoFill="0" autoLine="0" autoPict="0">
                <anchor moveWithCells="1">
                  <from>
                    <xdr:col>9</xdr:col>
                    <xdr:colOff>333375</xdr:colOff>
                    <xdr:row>160</xdr:row>
                    <xdr:rowOff>57150</xdr:rowOff>
                  </from>
                  <to>
                    <xdr:col>9</xdr:col>
                    <xdr:colOff>866775</xdr:colOff>
                    <xdr:row>160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46" r:id="rId960" name="Group Box 974">
              <controlPr defaultSize="0" autoFill="0" autoPict="0">
                <anchor moveWithCells="1">
                  <from>
                    <xdr:col>7</xdr:col>
                    <xdr:colOff>19050</xdr:colOff>
                    <xdr:row>160</xdr:row>
                    <xdr:rowOff>9525</xdr:rowOff>
                  </from>
                  <to>
                    <xdr:col>9</xdr:col>
                    <xdr:colOff>1123950</xdr:colOff>
                    <xdr:row>160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47" r:id="rId961" name="Option Button 975">
              <controlPr defaultSize="0" autoFill="0" autoLine="0" autoPict="0">
                <anchor moveWithCells="1">
                  <from>
                    <xdr:col>7</xdr:col>
                    <xdr:colOff>342900</xdr:colOff>
                    <xdr:row>161</xdr:row>
                    <xdr:rowOff>66675</xdr:rowOff>
                  </from>
                  <to>
                    <xdr:col>7</xdr:col>
                    <xdr:colOff>866775</xdr:colOff>
                    <xdr:row>161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48" r:id="rId962" name="Option Button 976">
              <controlPr defaultSize="0" autoFill="0" autoLine="0" autoPict="0">
                <anchor moveWithCells="1">
                  <from>
                    <xdr:col>8</xdr:col>
                    <xdr:colOff>361950</xdr:colOff>
                    <xdr:row>161</xdr:row>
                    <xdr:rowOff>57150</xdr:rowOff>
                  </from>
                  <to>
                    <xdr:col>8</xdr:col>
                    <xdr:colOff>885825</xdr:colOff>
                    <xdr:row>161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49" r:id="rId963" name="Option Button 977">
              <controlPr defaultSize="0" autoFill="0" autoLine="0" autoPict="0">
                <anchor moveWithCells="1">
                  <from>
                    <xdr:col>9</xdr:col>
                    <xdr:colOff>333375</xdr:colOff>
                    <xdr:row>161</xdr:row>
                    <xdr:rowOff>57150</xdr:rowOff>
                  </from>
                  <to>
                    <xdr:col>9</xdr:col>
                    <xdr:colOff>866775</xdr:colOff>
                    <xdr:row>161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50" r:id="rId964" name="Group Box 978">
              <controlPr defaultSize="0" autoFill="0" autoPict="0">
                <anchor moveWithCells="1">
                  <from>
                    <xdr:col>7</xdr:col>
                    <xdr:colOff>19050</xdr:colOff>
                    <xdr:row>161</xdr:row>
                    <xdr:rowOff>9525</xdr:rowOff>
                  </from>
                  <to>
                    <xdr:col>9</xdr:col>
                    <xdr:colOff>1123950</xdr:colOff>
                    <xdr:row>161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51" r:id="rId965" name="Option Button 979">
              <controlPr defaultSize="0" autoFill="0" autoLine="0" autoPict="0">
                <anchor moveWithCells="1">
                  <from>
                    <xdr:col>7</xdr:col>
                    <xdr:colOff>342900</xdr:colOff>
                    <xdr:row>162</xdr:row>
                    <xdr:rowOff>66675</xdr:rowOff>
                  </from>
                  <to>
                    <xdr:col>7</xdr:col>
                    <xdr:colOff>866775</xdr:colOff>
                    <xdr:row>162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52" r:id="rId966" name="Option Button 980">
              <controlPr defaultSize="0" autoFill="0" autoLine="0" autoPict="0">
                <anchor moveWithCells="1">
                  <from>
                    <xdr:col>8</xdr:col>
                    <xdr:colOff>361950</xdr:colOff>
                    <xdr:row>162</xdr:row>
                    <xdr:rowOff>57150</xdr:rowOff>
                  </from>
                  <to>
                    <xdr:col>8</xdr:col>
                    <xdr:colOff>885825</xdr:colOff>
                    <xdr:row>162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53" r:id="rId967" name="Option Button 981">
              <controlPr defaultSize="0" autoFill="0" autoLine="0" autoPict="0">
                <anchor moveWithCells="1">
                  <from>
                    <xdr:col>9</xdr:col>
                    <xdr:colOff>333375</xdr:colOff>
                    <xdr:row>162</xdr:row>
                    <xdr:rowOff>57150</xdr:rowOff>
                  </from>
                  <to>
                    <xdr:col>9</xdr:col>
                    <xdr:colOff>866775</xdr:colOff>
                    <xdr:row>162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54" r:id="rId968" name="Group Box 982">
              <controlPr defaultSize="0" autoFill="0" autoPict="0">
                <anchor moveWithCells="1">
                  <from>
                    <xdr:col>7</xdr:col>
                    <xdr:colOff>19050</xdr:colOff>
                    <xdr:row>162</xdr:row>
                    <xdr:rowOff>9525</xdr:rowOff>
                  </from>
                  <to>
                    <xdr:col>9</xdr:col>
                    <xdr:colOff>1123950</xdr:colOff>
                    <xdr:row>162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55" r:id="rId969" name="Option Button 983">
              <controlPr defaultSize="0" autoFill="0" autoLine="0" autoPict="0">
                <anchor moveWithCells="1">
                  <from>
                    <xdr:col>7</xdr:col>
                    <xdr:colOff>342900</xdr:colOff>
                    <xdr:row>163</xdr:row>
                    <xdr:rowOff>66675</xdr:rowOff>
                  </from>
                  <to>
                    <xdr:col>7</xdr:col>
                    <xdr:colOff>866775</xdr:colOff>
                    <xdr:row>163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56" r:id="rId970" name="Option Button 984">
              <controlPr defaultSize="0" autoFill="0" autoLine="0" autoPict="0">
                <anchor moveWithCells="1">
                  <from>
                    <xdr:col>8</xdr:col>
                    <xdr:colOff>361950</xdr:colOff>
                    <xdr:row>163</xdr:row>
                    <xdr:rowOff>57150</xdr:rowOff>
                  </from>
                  <to>
                    <xdr:col>8</xdr:col>
                    <xdr:colOff>885825</xdr:colOff>
                    <xdr:row>163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57" r:id="rId971" name="Option Button 985">
              <controlPr defaultSize="0" autoFill="0" autoLine="0" autoPict="0">
                <anchor moveWithCells="1">
                  <from>
                    <xdr:col>9</xdr:col>
                    <xdr:colOff>333375</xdr:colOff>
                    <xdr:row>163</xdr:row>
                    <xdr:rowOff>57150</xdr:rowOff>
                  </from>
                  <to>
                    <xdr:col>9</xdr:col>
                    <xdr:colOff>866775</xdr:colOff>
                    <xdr:row>163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58" r:id="rId972" name="Group Box 986">
              <controlPr defaultSize="0" autoFill="0" autoPict="0">
                <anchor moveWithCells="1">
                  <from>
                    <xdr:col>7</xdr:col>
                    <xdr:colOff>19050</xdr:colOff>
                    <xdr:row>163</xdr:row>
                    <xdr:rowOff>9525</xdr:rowOff>
                  </from>
                  <to>
                    <xdr:col>9</xdr:col>
                    <xdr:colOff>1123950</xdr:colOff>
                    <xdr:row>163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59" r:id="rId973" name="Option Button 987">
              <controlPr defaultSize="0" autoFill="0" autoLine="0" autoPict="0">
                <anchor moveWithCells="1">
                  <from>
                    <xdr:col>7</xdr:col>
                    <xdr:colOff>342900</xdr:colOff>
                    <xdr:row>164</xdr:row>
                    <xdr:rowOff>66675</xdr:rowOff>
                  </from>
                  <to>
                    <xdr:col>7</xdr:col>
                    <xdr:colOff>866775</xdr:colOff>
                    <xdr:row>164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60" r:id="rId974" name="Option Button 988">
              <controlPr defaultSize="0" autoFill="0" autoLine="0" autoPict="0">
                <anchor moveWithCells="1">
                  <from>
                    <xdr:col>8</xdr:col>
                    <xdr:colOff>361950</xdr:colOff>
                    <xdr:row>164</xdr:row>
                    <xdr:rowOff>57150</xdr:rowOff>
                  </from>
                  <to>
                    <xdr:col>8</xdr:col>
                    <xdr:colOff>885825</xdr:colOff>
                    <xdr:row>164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61" r:id="rId975" name="Option Button 989">
              <controlPr defaultSize="0" autoFill="0" autoLine="0" autoPict="0">
                <anchor moveWithCells="1">
                  <from>
                    <xdr:col>9</xdr:col>
                    <xdr:colOff>333375</xdr:colOff>
                    <xdr:row>164</xdr:row>
                    <xdr:rowOff>57150</xdr:rowOff>
                  </from>
                  <to>
                    <xdr:col>9</xdr:col>
                    <xdr:colOff>866775</xdr:colOff>
                    <xdr:row>164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62" r:id="rId976" name="Group Box 990">
              <controlPr defaultSize="0" autoFill="0" autoPict="0">
                <anchor moveWithCells="1">
                  <from>
                    <xdr:col>7</xdr:col>
                    <xdr:colOff>19050</xdr:colOff>
                    <xdr:row>164</xdr:row>
                    <xdr:rowOff>9525</xdr:rowOff>
                  </from>
                  <to>
                    <xdr:col>9</xdr:col>
                    <xdr:colOff>1123950</xdr:colOff>
                    <xdr:row>164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63" r:id="rId977" name="Option Button 991">
              <controlPr defaultSize="0" autoFill="0" autoLine="0" autoPict="0">
                <anchor moveWithCells="1">
                  <from>
                    <xdr:col>7</xdr:col>
                    <xdr:colOff>342900</xdr:colOff>
                    <xdr:row>166</xdr:row>
                    <xdr:rowOff>66675</xdr:rowOff>
                  </from>
                  <to>
                    <xdr:col>7</xdr:col>
                    <xdr:colOff>866775</xdr:colOff>
                    <xdr:row>166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64" r:id="rId978" name="Option Button 992">
              <controlPr defaultSize="0" autoFill="0" autoLine="0" autoPict="0">
                <anchor moveWithCells="1">
                  <from>
                    <xdr:col>8</xdr:col>
                    <xdr:colOff>361950</xdr:colOff>
                    <xdr:row>166</xdr:row>
                    <xdr:rowOff>57150</xdr:rowOff>
                  </from>
                  <to>
                    <xdr:col>8</xdr:col>
                    <xdr:colOff>885825</xdr:colOff>
                    <xdr:row>166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65" r:id="rId979" name="Option Button 993">
              <controlPr defaultSize="0" autoFill="0" autoLine="0" autoPict="0">
                <anchor moveWithCells="1">
                  <from>
                    <xdr:col>9</xdr:col>
                    <xdr:colOff>333375</xdr:colOff>
                    <xdr:row>166</xdr:row>
                    <xdr:rowOff>57150</xdr:rowOff>
                  </from>
                  <to>
                    <xdr:col>9</xdr:col>
                    <xdr:colOff>866775</xdr:colOff>
                    <xdr:row>166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66" r:id="rId980" name="Group Box 994">
              <controlPr defaultSize="0" autoFill="0" autoPict="0">
                <anchor moveWithCells="1">
                  <from>
                    <xdr:col>7</xdr:col>
                    <xdr:colOff>19050</xdr:colOff>
                    <xdr:row>166</xdr:row>
                    <xdr:rowOff>9525</xdr:rowOff>
                  </from>
                  <to>
                    <xdr:col>9</xdr:col>
                    <xdr:colOff>1123950</xdr:colOff>
                    <xdr:row>166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67" r:id="rId981" name="Option Button 995">
              <controlPr defaultSize="0" autoFill="0" autoLine="0" autoPict="0">
                <anchor moveWithCells="1">
                  <from>
                    <xdr:col>7</xdr:col>
                    <xdr:colOff>342900</xdr:colOff>
                    <xdr:row>168</xdr:row>
                    <xdr:rowOff>66675</xdr:rowOff>
                  </from>
                  <to>
                    <xdr:col>7</xdr:col>
                    <xdr:colOff>866775</xdr:colOff>
                    <xdr:row>168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68" r:id="rId982" name="Option Button 996">
              <controlPr defaultSize="0" autoFill="0" autoLine="0" autoPict="0">
                <anchor moveWithCells="1">
                  <from>
                    <xdr:col>8</xdr:col>
                    <xdr:colOff>361950</xdr:colOff>
                    <xdr:row>168</xdr:row>
                    <xdr:rowOff>57150</xdr:rowOff>
                  </from>
                  <to>
                    <xdr:col>8</xdr:col>
                    <xdr:colOff>885825</xdr:colOff>
                    <xdr:row>168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69" r:id="rId983" name="Option Button 997">
              <controlPr defaultSize="0" autoFill="0" autoLine="0" autoPict="0">
                <anchor moveWithCells="1">
                  <from>
                    <xdr:col>9</xdr:col>
                    <xdr:colOff>333375</xdr:colOff>
                    <xdr:row>168</xdr:row>
                    <xdr:rowOff>57150</xdr:rowOff>
                  </from>
                  <to>
                    <xdr:col>9</xdr:col>
                    <xdr:colOff>866775</xdr:colOff>
                    <xdr:row>168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70" r:id="rId984" name="Group Box 998">
              <controlPr defaultSize="0" autoFill="0" autoPict="0">
                <anchor moveWithCells="1">
                  <from>
                    <xdr:col>7</xdr:col>
                    <xdr:colOff>19050</xdr:colOff>
                    <xdr:row>168</xdr:row>
                    <xdr:rowOff>9525</xdr:rowOff>
                  </from>
                  <to>
                    <xdr:col>9</xdr:col>
                    <xdr:colOff>1123950</xdr:colOff>
                    <xdr:row>168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71" r:id="rId985" name="Option Button 999">
              <controlPr defaultSize="0" autoFill="0" autoLine="0" autoPict="0">
                <anchor moveWithCells="1">
                  <from>
                    <xdr:col>7</xdr:col>
                    <xdr:colOff>342900</xdr:colOff>
                    <xdr:row>165</xdr:row>
                    <xdr:rowOff>66675</xdr:rowOff>
                  </from>
                  <to>
                    <xdr:col>7</xdr:col>
                    <xdr:colOff>866775</xdr:colOff>
                    <xdr:row>165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72" r:id="rId986" name="Option Button 1000">
              <controlPr defaultSize="0" autoFill="0" autoLine="0" autoPict="0">
                <anchor moveWithCells="1">
                  <from>
                    <xdr:col>8</xdr:col>
                    <xdr:colOff>361950</xdr:colOff>
                    <xdr:row>165</xdr:row>
                    <xdr:rowOff>57150</xdr:rowOff>
                  </from>
                  <to>
                    <xdr:col>8</xdr:col>
                    <xdr:colOff>885825</xdr:colOff>
                    <xdr:row>165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73" r:id="rId987" name="Option Button 1001">
              <controlPr defaultSize="0" autoFill="0" autoLine="0" autoPict="0">
                <anchor moveWithCells="1">
                  <from>
                    <xdr:col>9</xdr:col>
                    <xdr:colOff>333375</xdr:colOff>
                    <xdr:row>165</xdr:row>
                    <xdr:rowOff>57150</xdr:rowOff>
                  </from>
                  <to>
                    <xdr:col>9</xdr:col>
                    <xdr:colOff>866775</xdr:colOff>
                    <xdr:row>165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74" r:id="rId988" name="Group Box 1002">
              <controlPr defaultSize="0" autoFill="0" autoPict="0">
                <anchor moveWithCells="1">
                  <from>
                    <xdr:col>7</xdr:col>
                    <xdr:colOff>19050</xdr:colOff>
                    <xdr:row>165</xdr:row>
                    <xdr:rowOff>9525</xdr:rowOff>
                  </from>
                  <to>
                    <xdr:col>9</xdr:col>
                    <xdr:colOff>1123950</xdr:colOff>
                    <xdr:row>165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75" r:id="rId989" name="Option Button 1003">
              <controlPr defaultSize="0" autoFill="0" autoLine="0" autoPict="0">
                <anchor moveWithCells="1">
                  <from>
                    <xdr:col>7</xdr:col>
                    <xdr:colOff>342900</xdr:colOff>
                    <xdr:row>167</xdr:row>
                    <xdr:rowOff>57150</xdr:rowOff>
                  </from>
                  <to>
                    <xdr:col>7</xdr:col>
                    <xdr:colOff>866775</xdr:colOff>
                    <xdr:row>167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76" r:id="rId990" name="Option Button 1004">
              <controlPr defaultSize="0" autoFill="0" autoLine="0" autoPict="0">
                <anchor moveWithCells="1">
                  <from>
                    <xdr:col>8</xdr:col>
                    <xdr:colOff>361950</xdr:colOff>
                    <xdr:row>167</xdr:row>
                    <xdr:rowOff>47625</xdr:rowOff>
                  </from>
                  <to>
                    <xdr:col>8</xdr:col>
                    <xdr:colOff>885825</xdr:colOff>
                    <xdr:row>167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77" r:id="rId991" name="Option Button 1005">
              <controlPr defaultSize="0" autoFill="0" autoLine="0" autoPict="0">
                <anchor moveWithCells="1">
                  <from>
                    <xdr:col>9</xdr:col>
                    <xdr:colOff>333375</xdr:colOff>
                    <xdr:row>167</xdr:row>
                    <xdr:rowOff>47625</xdr:rowOff>
                  </from>
                  <to>
                    <xdr:col>9</xdr:col>
                    <xdr:colOff>866775</xdr:colOff>
                    <xdr:row>167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78" r:id="rId992" name="Group Box 1006">
              <controlPr defaultSize="0" autoFill="0" autoPict="0">
                <anchor moveWithCells="1">
                  <from>
                    <xdr:col>7</xdr:col>
                    <xdr:colOff>19050</xdr:colOff>
                    <xdr:row>167</xdr:row>
                    <xdr:rowOff>0</xdr:rowOff>
                  </from>
                  <to>
                    <xdr:col>9</xdr:col>
                    <xdr:colOff>1123950</xdr:colOff>
                    <xdr:row>167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81" r:id="rId993" name="Option Button 1009">
              <controlPr defaultSize="0" autoFill="0" autoLine="0" autoPict="0">
                <anchor moveWithCells="1">
                  <from>
                    <xdr:col>7</xdr:col>
                    <xdr:colOff>342900</xdr:colOff>
                    <xdr:row>147</xdr:row>
                    <xdr:rowOff>57150</xdr:rowOff>
                  </from>
                  <to>
                    <xdr:col>7</xdr:col>
                    <xdr:colOff>866775</xdr:colOff>
                    <xdr:row>147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82" r:id="rId994" name="Option Button 1010">
              <controlPr defaultSize="0" autoFill="0" autoLine="0" autoPict="0">
                <anchor moveWithCells="1">
                  <from>
                    <xdr:col>8</xdr:col>
                    <xdr:colOff>361950</xdr:colOff>
                    <xdr:row>147</xdr:row>
                    <xdr:rowOff>47625</xdr:rowOff>
                  </from>
                  <to>
                    <xdr:col>8</xdr:col>
                    <xdr:colOff>885825</xdr:colOff>
                    <xdr:row>147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83" r:id="rId995" name="Option Button 1011">
              <controlPr defaultSize="0" autoFill="0" autoLine="0" autoPict="0">
                <anchor moveWithCells="1">
                  <from>
                    <xdr:col>9</xdr:col>
                    <xdr:colOff>333375</xdr:colOff>
                    <xdr:row>147</xdr:row>
                    <xdr:rowOff>47625</xdr:rowOff>
                  </from>
                  <to>
                    <xdr:col>9</xdr:col>
                    <xdr:colOff>866775</xdr:colOff>
                    <xdr:row>147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84" r:id="rId996" name="Group Box 1012">
              <controlPr defaultSize="0" autoFill="0" autoPict="0">
                <anchor moveWithCells="1">
                  <from>
                    <xdr:col>7</xdr:col>
                    <xdr:colOff>19050</xdr:colOff>
                    <xdr:row>147</xdr:row>
                    <xdr:rowOff>0</xdr:rowOff>
                  </from>
                  <to>
                    <xdr:col>9</xdr:col>
                    <xdr:colOff>1123950</xdr:colOff>
                    <xdr:row>147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85" r:id="rId997" name="Option Button 1013">
              <controlPr defaultSize="0" autoFill="0" autoLine="0" autoPict="0">
                <anchor moveWithCells="1">
                  <from>
                    <xdr:col>7</xdr:col>
                    <xdr:colOff>342900</xdr:colOff>
                    <xdr:row>148</xdr:row>
                    <xdr:rowOff>66675</xdr:rowOff>
                  </from>
                  <to>
                    <xdr:col>7</xdr:col>
                    <xdr:colOff>866775</xdr:colOff>
                    <xdr:row>148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86" r:id="rId998" name="Option Button 1014">
              <controlPr defaultSize="0" autoFill="0" autoLine="0" autoPict="0">
                <anchor moveWithCells="1">
                  <from>
                    <xdr:col>8</xdr:col>
                    <xdr:colOff>361950</xdr:colOff>
                    <xdr:row>148</xdr:row>
                    <xdr:rowOff>57150</xdr:rowOff>
                  </from>
                  <to>
                    <xdr:col>8</xdr:col>
                    <xdr:colOff>885825</xdr:colOff>
                    <xdr:row>148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87" r:id="rId999" name="Option Button 1015">
              <controlPr defaultSize="0" autoFill="0" autoLine="0" autoPict="0">
                <anchor moveWithCells="1">
                  <from>
                    <xdr:col>9</xdr:col>
                    <xdr:colOff>333375</xdr:colOff>
                    <xdr:row>148</xdr:row>
                    <xdr:rowOff>57150</xdr:rowOff>
                  </from>
                  <to>
                    <xdr:col>9</xdr:col>
                    <xdr:colOff>866775</xdr:colOff>
                    <xdr:row>148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88" r:id="rId1000" name="Group Box 1016">
              <controlPr defaultSize="0" autoFill="0" autoPict="0">
                <anchor moveWithCells="1">
                  <from>
                    <xdr:col>7</xdr:col>
                    <xdr:colOff>19050</xdr:colOff>
                    <xdr:row>148</xdr:row>
                    <xdr:rowOff>9525</xdr:rowOff>
                  </from>
                  <to>
                    <xdr:col>9</xdr:col>
                    <xdr:colOff>1123950</xdr:colOff>
                    <xdr:row>148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89" r:id="rId1001" name="Option Button 1017">
              <controlPr defaultSize="0" autoFill="0" autoLine="0" autoPict="0">
                <anchor moveWithCells="1">
                  <from>
                    <xdr:col>7</xdr:col>
                    <xdr:colOff>342900</xdr:colOff>
                    <xdr:row>149</xdr:row>
                    <xdr:rowOff>66675</xdr:rowOff>
                  </from>
                  <to>
                    <xdr:col>7</xdr:col>
                    <xdr:colOff>866775</xdr:colOff>
                    <xdr:row>149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0" r:id="rId1002" name="Option Button 1018">
              <controlPr defaultSize="0" autoFill="0" autoLine="0" autoPict="0">
                <anchor moveWithCells="1">
                  <from>
                    <xdr:col>8</xdr:col>
                    <xdr:colOff>361950</xdr:colOff>
                    <xdr:row>149</xdr:row>
                    <xdr:rowOff>57150</xdr:rowOff>
                  </from>
                  <to>
                    <xdr:col>8</xdr:col>
                    <xdr:colOff>885825</xdr:colOff>
                    <xdr:row>149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1" r:id="rId1003" name="Option Button 1019">
              <controlPr defaultSize="0" autoFill="0" autoLine="0" autoPict="0">
                <anchor moveWithCells="1">
                  <from>
                    <xdr:col>9</xdr:col>
                    <xdr:colOff>333375</xdr:colOff>
                    <xdr:row>149</xdr:row>
                    <xdr:rowOff>57150</xdr:rowOff>
                  </from>
                  <to>
                    <xdr:col>9</xdr:col>
                    <xdr:colOff>866775</xdr:colOff>
                    <xdr:row>149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2" r:id="rId1004" name="Group Box 1020">
              <controlPr defaultSize="0" autoFill="0" autoPict="0">
                <anchor moveWithCells="1">
                  <from>
                    <xdr:col>7</xdr:col>
                    <xdr:colOff>19050</xdr:colOff>
                    <xdr:row>149</xdr:row>
                    <xdr:rowOff>9525</xdr:rowOff>
                  </from>
                  <to>
                    <xdr:col>9</xdr:col>
                    <xdr:colOff>1123950</xdr:colOff>
                    <xdr:row>149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3" r:id="rId1005" name="Option Button 1021">
              <controlPr defaultSize="0" autoFill="0" autoLine="0" autoPict="0">
                <anchor moveWithCells="1">
                  <from>
                    <xdr:col>7</xdr:col>
                    <xdr:colOff>342900</xdr:colOff>
                    <xdr:row>150</xdr:row>
                    <xdr:rowOff>66675</xdr:rowOff>
                  </from>
                  <to>
                    <xdr:col>7</xdr:col>
                    <xdr:colOff>866775</xdr:colOff>
                    <xdr:row>150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4" r:id="rId1006" name="Option Button 1022">
              <controlPr defaultSize="0" autoFill="0" autoLine="0" autoPict="0">
                <anchor moveWithCells="1">
                  <from>
                    <xdr:col>8</xdr:col>
                    <xdr:colOff>361950</xdr:colOff>
                    <xdr:row>150</xdr:row>
                    <xdr:rowOff>57150</xdr:rowOff>
                  </from>
                  <to>
                    <xdr:col>8</xdr:col>
                    <xdr:colOff>885825</xdr:colOff>
                    <xdr:row>150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5" r:id="rId1007" name="Option Button 1023">
              <controlPr defaultSize="0" autoFill="0" autoLine="0" autoPict="0">
                <anchor moveWithCells="1">
                  <from>
                    <xdr:col>9</xdr:col>
                    <xdr:colOff>333375</xdr:colOff>
                    <xdr:row>150</xdr:row>
                    <xdr:rowOff>57150</xdr:rowOff>
                  </from>
                  <to>
                    <xdr:col>9</xdr:col>
                    <xdr:colOff>866775</xdr:colOff>
                    <xdr:row>150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" r:id="rId1008" name="Group Box 1024">
              <controlPr defaultSize="0" autoFill="0" autoPict="0">
                <anchor moveWithCells="1">
                  <from>
                    <xdr:col>7</xdr:col>
                    <xdr:colOff>19050</xdr:colOff>
                    <xdr:row>150</xdr:row>
                    <xdr:rowOff>9525</xdr:rowOff>
                  </from>
                  <to>
                    <xdr:col>9</xdr:col>
                    <xdr:colOff>1123950</xdr:colOff>
                    <xdr:row>150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" r:id="rId1009" name="Option Button 1025">
              <controlPr defaultSize="0" autoFill="0" autoLine="0" autoPict="0">
                <anchor moveWithCells="1">
                  <from>
                    <xdr:col>7</xdr:col>
                    <xdr:colOff>342900</xdr:colOff>
                    <xdr:row>151</xdr:row>
                    <xdr:rowOff>66675</xdr:rowOff>
                  </from>
                  <to>
                    <xdr:col>7</xdr:col>
                    <xdr:colOff>866775</xdr:colOff>
                    <xdr:row>151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1010" name="Option Button 1026">
              <controlPr defaultSize="0" autoFill="0" autoLine="0" autoPict="0">
                <anchor moveWithCells="1">
                  <from>
                    <xdr:col>8</xdr:col>
                    <xdr:colOff>361950</xdr:colOff>
                    <xdr:row>151</xdr:row>
                    <xdr:rowOff>57150</xdr:rowOff>
                  </from>
                  <to>
                    <xdr:col>8</xdr:col>
                    <xdr:colOff>885825</xdr:colOff>
                    <xdr:row>151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1011" name="Option Button 1027">
              <controlPr defaultSize="0" autoFill="0" autoLine="0" autoPict="0">
                <anchor moveWithCells="1">
                  <from>
                    <xdr:col>9</xdr:col>
                    <xdr:colOff>333375</xdr:colOff>
                    <xdr:row>151</xdr:row>
                    <xdr:rowOff>57150</xdr:rowOff>
                  </from>
                  <to>
                    <xdr:col>9</xdr:col>
                    <xdr:colOff>866775</xdr:colOff>
                    <xdr:row>151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1012" name="Group Box 1028">
              <controlPr defaultSize="0" autoFill="0" autoPict="0">
                <anchor moveWithCells="1">
                  <from>
                    <xdr:col>7</xdr:col>
                    <xdr:colOff>19050</xdr:colOff>
                    <xdr:row>151</xdr:row>
                    <xdr:rowOff>9525</xdr:rowOff>
                  </from>
                  <to>
                    <xdr:col>9</xdr:col>
                    <xdr:colOff>1123950</xdr:colOff>
                    <xdr:row>151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1013" name="Option Button 1029">
              <controlPr defaultSize="0" autoFill="0" autoLine="0" autoPict="0">
                <anchor moveWithCells="1">
                  <from>
                    <xdr:col>7</xdr:col>
                    <xdr:colOff>342900</xdr:colOff>
                    <xdr:row>152</xdr:row>
                    <xdr:rowOff>66675</xdr:rowOff>
                  </from>
                  <to>
                    <xdr:col>7</xdr:col>
                    <xdr:colOff>866775</xdr:colOff>
                    <xdr:row>152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1014" name="Option Button 1030">
              <controlPr defaultSize="0" autoFill="0" autoLine="0" autoPict="0">
                <anchor moveWithCells="1">
                  <from>
                    <xdr:col>8</xdr:col>
                    <xdr:colOff>361950</xdr:colOff>
                    <xdr:row>152</xdr:row>
                    <xdr:rowOff>57150</xdr:rowOff>
                  </from>
                  <to>
                    <xdr:col>8</xdr:col>
                    <xdr:colOff>885825</xdr:colOff>
                    <xdr:row>152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15" name="Option Button 1031">
              <controlPr defaultSize="0" autoFill="0" autoLine="0" autoPict="0">
                <anchor moveWithCells="1">
                  <from>
                    <xdr:col>9</xdr:col>
                    <xdr:colOff>333375</xdr:colOff>
                    <xdr:row>152</xdr:row>
                    <xdr:rowOff>57150</xdr:rowOff>
                  </from>
                  <to>
                    <xdr:col>9</xdr:col>
                    <xdr:colOff>866775</xdr:colOff>
                    <xdr:row>152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016" name="Group Box 1032">
              <controlPr defaultSize="0" autoFill="0" autoPict="0">
                <anchor moveWithCells="1">
                  <from>
                    <xdr:col>7</xdr:col>
                    <xdr:colOff>19050</xdr:colOff>
                    <xdr:row>152</xdr:row>
                    <xdr:rowOff>9525</xdr:rowOff>
                  </from>
                  <to>
                    <xdr:col>9</xdr:col>
                    <xdr:colOff>1123950</xdr:colOff>
                    <xdr:row>152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017" name="Option Button 1033">
              <controlPr defaultSize="0" autoFill="0" autoLine="0" autoPict="0">
                <anchor moveWithCells="1">
                  <from>
                    <xdr:col>7</xdr:col>
                    <xdr:colOff>342900</xdr:colOff>
                    <xdr:row>154</xdr:row>
                    <xdr:rowOff>66675</xdr:rowOff>
                  </from>
                  <to>
                    <xdr:col>7</xdr:col>
                    <xdr:colOff>866775</xdr:colOff>
                    <xdr:row>154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018" name="Option Button 1034">
              <controlPr defaultSize="0" autoFill="0" autoLine="0" autoPict="0">
                <anchor moveWithCells="1">
                  <from>
                    <xdr:col>8</xdr:col>
                    <xdr:colOff>361950</xdr:colOff>
                    <xdr:row>154</xdr:row>
                    <xdr:rowOff>57150</xdr:rowOff>
                  </from>
                  <to>
                    <xdr:col>8</xdr:col>
                    <xdr:colOff>885825</xdr:colOff>
                    <xdr:row>154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019" name="Option Button 1035">
              <controlPr defaultSize="0" autoFill="0" autoLine="0" autoPict="0">
                <anchor moveWithCells="1">
                  <from>
                    <xdr:col>9</xdr:col>
                    <xdr:colOff>333375</xdr:colOff>
                    <xdr:row>154</xdr:row>
                    <xdr:rowOff>57150</xdr:rowOff>
                  </from>
                  <to>
                    <xdr:col>9</xdr:col>
                    <xdr:colOff>866775</xdr:colOff>
                    <xdr:row>154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020" name="Group Box 1036">
              <controlPr defaultSize="0" autoFill="0" autoPict="0">
                <anchor moveWithCells="1">
                  <from>
                    <xdr:col>7</xdr:col>
                    <xdr:colOff>19050</xdr:colOff>
                    <xdr:row>154</xdr:row>
                    <xdr:rowOff>9525</xdr:rowOff>
                  </from>
                  <to>
                    <xdr:col>9</xdr:col>
                    <xdr:colOff>1123950</xdr:colOff>
                    <xdr:row>154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021" name="Option Button 1037">
              <controlPr defaultSize="0" autoFill="0" autoLine="0" autoPict="0">
                <anchor moveWithCells="1">
                  <from>
                    <xdr:col>7</xdr:col>
                    <xdr:colOff>342900</xdr:colOff>
                    <xdr:row>156</xdr:row>
                    <xdr:rowOff>66675</xdr:rowOff>
                  </from>
                  <to>
                    <xdr:col>7</xdr:col>
                    <xdr:colOff>866775</xdr:colOff>
                    <xdr:row>156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022" name="Option Button 1038">
              <controlPr defaultSize="0" autoFill="0" autoLine="0" autoPict="0">
                <anchor moveWithCells="1">
                  <from>
                    <xdr:col>8</xdr:col>
                    <xdr:colOff>361950</xdr:colOff>
                    <xdr:row>156</xdr:row>
                    <xdr:rowOff>57150</xdr:rowOff>
                  </from>
                  <to>
                    <xdr:col>8</xdr:col>
                    <xdr:colOff>885825</xdr:colOff>
                    <xdr:row>156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023" name="Option Button 1039">
              <controlPr defaultSize="0" autoFill="0" autoLine="0" autoPict="0">
                <anchor moveWithCells="1">
                  <from>
                    <xdr:col>9</xdr:col>
                    <xdr:colOff>333375</xdr:colOff>
                    <xdr:row>156</xdr:row>
                    <xdr:rowOff>57150</xdr:rowOff>
                  </from>
                  <to>
                    <xdr:col>9</xdr:col>
                    <xdr:colOff>866775</xdr:colOff>
                    <xdr:row>156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024" name="Group Box 1040">
              <controlPr defaultSize="0" autoFill="0" autoPict="0">
                <anchor moveWithCells="1">
                  <from>
                    <xdr:col>7</xdr:col>
                    <xdr:colOff>19050</xdr:colOff>
                    <xdr:row>156</xdr:row>
                    <xdr:rowOff>9525</xdr:rowOff>
                  </from>
                  <to>
                    <xdr:col>9</xdr:col>
                    <xdr:colOff>1123950</xdr:colOff>
                    <xdr:row>156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025" name="Option Button 1041">
              <controlPr defaultSize="0" autoFill="0" autoLine="0" autoPict="0">
                <anchor moveWithCells="1">
                  <from>
                    <xdr:col>7</xdr:col>
                    <xdr:colOff>342900</xdr:colOff>
                    <xdr:row>153</xdr:row>
                    <xdr:rowOff>66675</xdr:rowOff>
                  </from>
                  <to>
                    <xdr:col>7</xdr:col>
                    <xdr:colOff>866775</xdr:colOff>
                    <xdr:row>153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026" name="Option Button 1042">
              <controlPr defaultSize="0" autoFill="0" autoLine="0" autoPict="0">
                <anchor moveWithCells="1">
                  <from>
                    <xdr:col>8</xdr:col>
                    <xdr:colOff>361950</xdr:colOff>
                    <xdr:row>153</xdr:row>
                    <xdr:rowOff>57150</xdr:rowOff>
                  </from>
                  <to>
                    <xdr:col>8</xdr:col>
                    <xdr:colOff>885825</xdr:colOff>
                    <xdr:row>153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027" name="Option Button 1043">
              <controlPr defaultSize="0" autoFill="0" autoLine="0" autoPict="0">
                <anchor moveWithCells="1">
                  <from>
                    <xdr:col>9</xdr:col>
                    <xdr:colOff>333375</xdr:colOff>
                    <xdr:row>153</xdr:row>
                    <xdr:rowOff>57150</xdr:rowOff>
                  </from>
                  <to>
                    <xdr:col>9</xdr:col>
                    <xdr:colOff>866775</xdr:colOff>
                    <xdr:row>153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028" name="Group Box 1044">
              <controlPr defaultSize="0" autoFill="0" autoPict="0">
                <anchor moveWithCells="1">
                  <from>
                    <xdr:col>7</xdr:col>
                    <xdr:colOff>19050</xdr:colOff>
                    <xdr:row>153</xdr:row>
                    <xdr:rowOff>9525</xdr:rowOff>
                  </from>
                  <to>
                    <xdr:col>9</xdr:col>
                    <xdr:colOff>1123950</xdr:colOff>
                    <xdr:row>153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1029" name="Option Button 1045">
              <controlPr defaultSize="0" autoFill="0" autoLine="0" autoPict="0">
                <anchor moveWithCells="1">
                  <from>
                    <xdr:col>7</xdr:col>
                    <xdr:colOff>342900</xdr:colOff>
                    <xdr:row>155</xdr:row>
                    <xdr:rowOff>57150</xdr:rowOff>
                  </from>
                  <to>
                    <xdr:col>7</xdr:col>
                    <xdr:colOff>866775</xdr:colOff>
                    <xdr:row>155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1030" name="Option Button 1046">
              <controlPr defaultSize="0" autoFill="0" autoLine="0" autoPict="0">
                <anchor moveWithCells="1">
                  <from>
                    <xdr:col>8</xdr:col>
                    <xdr:colOff>361950</xdr:colOff>
                    <xdr:row>155</xdr:row>
                    <xdr:rowOff>47625</xdr:rowOff>
                  </from>
                  <to>
                    <xdr:col>8</xdr:col>
                    <xdr:colOff>885825</xdr:colOff>
                    <xdr:row>155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031" name="Option Button 1047">
              <controlPr defaultSize="0" autoFill="0" autoLine="0" autoPict="0">
                <anchor moveWithCells="1">
                  <from>
                    <xdr:col>9</xdr:col>
                    <xdr:colOff>333375</xdr:colOff>
                    <xdr:row>155</xdr:row>
                    <xdr:rowOff>47625</xdr:rowOff>
                  </from>
                  <to>
                    <xdr:col>9</xdr:col>
                    <xdr:colOff>866775</xdr:colOff>
                    <xdr:row>155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032" name="Group Box 1048">
              <controlPr defaultSize="0" autoFill="0" autoPict="0">
                <anchor moveWithCells="1">
                  <from>
                    <xdr:col>7</xdr:col>
                    <xdr:colOff>19050</xdr:colOff>
                    <xdr:row>155</xdr:row>
                    <xdr:rowOff>0</xdr:rowOff>
                  </from>
                  <to>
                    <xdr:col>9</xdr:col>
                    <xdr:colOff>1123950</xdr:colOff>
                    <xdr:row>155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1033" name="Option Button 1051">
              <controlPr defaultSize="0" autoFill="0" autoLine="0" autoPict="0">
                <anchor moveWithCells="1">
                  <from>
                    <xdr:col>7</xdr:col>
                    <xdr:colOff>342900</xdr:colOff>
                    <xdr:row>135</xdr:row>
                    <xdr:rowOff>57150</xdr:rowOff>
                  </from>
                  <to>
                    <xdr:col>7</xdr:col>
                    <xdr:colOff>866775</xdr:colOff>
                    <xdr:row>135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1034" name="Option Button 1052">
              <controlPr defaultSize="0" autoFill="0" autoLine="0" autoPict="0">
                <anchor moveWithCells="1">
                  <from>
                    <xdr:col>8</xdr:col>
                    <xdr:colOff>361950</xdr:colOff>
                    <xdr:row>135</xdr:row>
                    <xdr:rowOff>47625</xdr:rowOff>
                  </from>
                  <to>
                    <xdr:col>8</xdr:col>
                    <xdr:colOff>885825</xdr:colOff>
                    <xdr:row>135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1035" name="Option Button 1053">
              <controlPr defaultSize="0" autoFill="0" autoLine="0" autoPict="0">
                <anchor moveWithCells="1">
                  <from>
                    <xdr:col>9</xdr:col>
                    <xdr:colOff>333375</xdr:colOff>
                    <xdr:row>135</xdr:row>
                    <xdr:rowOff>47625</xdr:rowOff>
                  </from>
                  <to>
                    <xdr:col>9</xdr:col>
                    <xdr:colOff>866775</xdr:colOff>
                    <xdr:row>135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1036" name="Group Box 1054">
              <controlPr defaultSize="0" autoFill="0" autoPict="0">
                <anchor moveWithCells="1">
                  <from>
                    <xdr:col>7</xdr:col>
                    <xdr:colOff>19050</xdr:colOff>
                    <xdr:row>135</xdr:row>
                    <xdr:rowOff>0</xdr:rowOff>
                  </from>
                  <to>
                    <xdr:col>9</xdr:col>
                    <xdr:colOff>1123950</xdr:colOff>
                    <xdr:row>135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1037" name="Option Button 1055">
              <controlPr defaultSize="0" autoFill="0" autoLine="0" autoPict="0">
                <anchor moveWithCells="1">
                  <from>
                    <xdr:col>7</xdr:col>
                    <xdr:colOff>342900</xdr:colOff>
                    <xdr:row>136</xdr:row>
                    <xdr:rowOff>66675</xdr:rowOff>
                  </from>
                  <to>
                    <xdr:col>7</xdr:col>
                    <xdr:colOff>866775</xdr:colOff>
                    <xdr:row>136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1038" name="Option Button 1056">
              <controlPr defaultSize="0" autoFill="0" autoLine="0" autoPict="0">
                <anchor moveWithCells="1">
                  <from>
                    <xdr:col>8</xdr:col>
                    <xdr:colOff>361950</xdr:colOff>
                    <xdr:row>136</xdr:row>
                    <xdr:rowOff>57150</xdr:rowOff>
                  </from>
                  <to>
                    <xdr:col>8</xdr:col>
                    <xdr:colOff>885825</xdr:colOff>
                    <xdr:row>136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1039" name="Option Button 1057">
              <controlPr defaultSize="0" autoFill="0" autoLine="0" autoPict="0">
                <anchor moveWithCells="1">
                  <from>
                    <xdr:col>9</xdr:col>
                    <xdr:colOff>333375</xdr:colOff>
                    <xdr:row>136</xdr:row>
                    <xdr:rowOff>57150</xdr:rowOff>
                  </from>
                  <to>
                    <xdr:col>9</xdr:col>
                    <xdr:colOff>866775</xdr:colOff>
                    <xdr:row>136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1040" name="Group Box 1058">
              <controlPr defaultSize="0" autoFill="0" autoPict="0">
                <anchor moveWithCells="1">
                  <from>
                    <xdr:col>7</xdr:col>
                    <xdr:colOff>19050</xdr:colOff>
                    <xdr:row>136</xdr:row>
                    <xdr:rowOff>9525</xdr:rowOff>
                  </from>
                  <to>
                    <xdr:col>9</xdr:col>
                    <xdr:colOff>1123950</xdr:colOff>
                    <xdr:row>136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1041" name="Option Button 1059">
              <controlPr defaultSize="0" autoFill="0" autoLine="0" autoPict="0">
                <anchor moveWithCells="1">
                  <from>
                    <xdr:col>7</xdr:col>
                    <xdr:colOff>342900</xdr:colOff>
                    <xdr:row>137</xdr:row>
                    <xdr:rowOff>66675</xdr:rowOff>
                  </from>
                  <to>
                    <xdr:col>7</xdr:col>
                    <xdr:colOff>866775</xdr:colOff>
                    <xdr:row>137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1042" name="Option Button 1060">
              <controlPr defaultSize="0" autoFill="0" autoLine="0" autoPict="0">
                <anchor moveWithCells="1">
                  <from>
                    <xdr:col>8</xdr:col>
                    <xdr:colOff>361950</xdr:colOff>
                    <xdr:row>137</xdr:row>
                    <xdr:rowOff>57150</xdr:rowOff>
                  </from>
                  <to>
                    <xdr:col>8</xdr:col>
                    <xdr:colOff>885825</xdr:colOff>
                    <xdr:row>137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1043" name="Option Button 1061">
              <controlPr defaultSize="0" autoFill="0" autoLine="0" autoPict="0">
                <anchor moveWithCells="1">
                  <from>
                    <xdr:col>9</xdr:col>
                    <xdr:colOff>333375</xdr:colOff>
                    <xdr:row>137</xdr:row>
                    <xdr:rowOff>57150</xdr:rowOff>
                  </from>
                  <to>
                    <xdr:col>9</xdr:col>
                    <xdr:colOff>866775</xdr:colOff>
                    <xdr:row>137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1044" name="Group Box 1062">
              <controlPr defaultSize="0" autoFill="0" autoPict="0">
                <anchor moveWithCells="1">
                  <from>
                    <xdr:col>7</xdr:col>
                    <xdr:colOff>19050</xdr:colOff>
                    <xdr:row>137</xdr:row>
                    <xdr:rowOff>9525</xdr:rowOff>
                  </from>
                  <to>
                    <xdr:col>9</xdr:col>
                    <xdr:colOff>1123950</xdr:colOff>
                    <xdr:row>137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1045" name="Option Button 1063">
              <controlPr defaultSize="0" autoFill="0" autoLine="0" autoPict="0">
                <anchor moveWithCells="1">
                  <from>
                    <xdr:col>7</xdr:col>
                    <xdr:colOff>342900</xdr:colOff>
                    <xdr:row>138</xdr:row>
                    <xdr:rowOff>66675</xdr:rowOff>
                  </from>
                  <to>
                    <xdr:col>7</xdr:col>
                    <xdr:colOff>866775</xdr:colOff>
                    <xdr:row>138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1046" name="Option Button 1064">
              <controlPr defaultSize="0" autoFill="0" autoLine="0" autoPict="0">
                <anchor moveWithCells="1">
                  <from>
                    <xdr:col>8</xdr:col>
                    <xdr:colOff>361950</xdr:colOff>
                    <xdr:row>138</xdr:row>
                    <xdr:rowOff>57150</xdr:rowOff>
                  </from>
                  <to>
                    <xdr:col>8</xdr:col>
                    <xdr:colOff>885825</xdr:colOff>
                    <xdr:row>138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1047" name="Option Button 1065">
              <controlPr defaultSize="0" autoFill="0" autoLine="0" autoPict="0">
                <anchor moveWithCells="1">
                  <from>
                    <xdr:col>9</xdr:col>
                    <xdr:colOff>333375</xdr:colOff>
                    <xdr:row>138</xdr:row>
                    <xdr:rowOff>57150</xdr:rowOff>
                  </from>
                  <to>
                    <xdr:col>9</xdr:col>
                    <xdr:colOff>866775</xdr:colOff>
                    <xdr:row>138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1048" name="Group Box 1066">
              <controlPr defaultSize="0" autoFill="0" autoPict="0">
                <anchor moveWithCells="1">
                  <from>
                    <xdr:col>7</xdr:col>
                    <xdr:colOff>19050</xdr:colOff>
                    <xdr:row>138</xdr:row>
                    <xdr:rowOff>9525</xdr:rowOff>
                  </from>
                  <to>
                    <xdr:col>9</xdr:col>
                    <xdr:colOff>1123950</xdr:colOff>
                    <xdr:row>138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1049" name="Option Button 1067">
              <controlPr defaultSize="0" autoFill="0" autoLine="0" autoPict="0">
                <anchor moveWithCells="1">
                  <from>
                    <xdr:col>7</xdr:col>
                    <xdr:colOff>342900</xdr:colOff>
                    <xdr:row>139</xdr:row>
                    <xdr:rowOff>66675</xdr:rowOff>
                  </from>
                  <to>
                    <xdr:col>7</xdr:col>
                    <xdr:colOff>866775</xdr:colOff>
                    <xdr:row>139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1050" name="Option Button 1068">
              <controlPr defaultSize="0" autoFill="0" autoLine="0" autoPict="0">
                <anchor moveWithCells="1">
                  <from>
                    <xdr:col>8</xdr:col>
                    <xdr:colOff>361950</xdr:colOff>
                    <xdr:row>139</xdr:row>
                    <xdr:rowOff>57150</xdr:rowOff>
                  </from>
                  <to>
                    <xdr:col>8</xdr:col>
                    <xdr:colOff>885825</xdr:colOff>
                    <xdr:row>139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1051" name="Option Button 1069">
              <controlPr defaultSize="0" autoFill="0" autoLine="0" autoPict="0">
                <anchor moveWithCells="1">
                  <from>
                    <xdr:col>9</xdr:col>
                    <xdr:colOff>333375</xdr:colOff>
                    <xdr:row>139</xdr:row>
                    <xdr:rowOff>57150</xdr:rowOff>
                  </from>
                  <to>
                    <xdr:col>9</xdr:col>
                    <xdr:colOff>866775</xdr:colOff>
                    <xdr:row>139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1052" name="Group Box 1070">
              <controlPr defaultSize="0" autoFill="0" autoPict="0">
                <anchor moveWithCells="1">
                  <from>
                    <xdr:col>7</xdr:col>
                    <xdr:colOff>19050</xdr:colOff>
                    <xdr:row>139</xdr:row>
                    <xdr:rowOff>9525</xdr:rowOff>
                  </from>
                  <to>
                    <xdr:col>9</xdr:col>
                    <xdr:colOff>1123950</xdr:colOff>
                    <xdr:row>139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1053" name="Option Button 1071">
              <controlPr defaultSize="0" autoFill="0" autoLine="0" autoPict="0">
                <anchor moveWithCells="1">
                  <from>
                    <xdr:col>7</xdr:col>
                    <xdr:colOff>342900</xdr:colOff>
                    <xdr:row>140</xdr:row>
                    <xdr:rowOff>66675</xdr:rowOff>
                  </from>
                  <to>
                    <xdr:col>7</xdr:col>
                    <xdr:colOff>866775</xdr:colOff>
                    <xdr:row>140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1054" name="Option Button 1072">
              <controlPr defaultSize="0" autoFill="0" autoLine="0" autoPict="0">
                <anchor moveWithCells="1">
                  <from>
                    <xdr:col>8</xdr:col>
                    <xdr:colOff>361950</xdr:colOff>
                    <xdr:row>140</xdr:row>
                    <xdr:rowOff>57150</xdr:rowOff>
                  </from>
                  <to>
                    <xdr:col>8</xdr:col>
                    <xdr:colOff>885825</xdr:colOff>
                    <xdr:row>140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1055" name="Option Button 1073">
              <controlPr defaultSize="0" autoFill="0" autoLine="0" autoPict="0">
                <anchor moveWithCells="1">
                  <from>
                    <xdr:col>9</xdr:col>
                    <xdr:colOff>333375</xdr:colOff>
                    <xdr:row>140</xdr:row>
                    <xdr:rowOff>57150</xdr:rowOff>
                  </from>
                  <to>
                    <xdr:col>9</xdr:col>
                    <xdr:colOff>866775</xdr:colOff>
                    <xdr:row>140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1056" name="Group Box 1074">
              <controlPr defaultSize="0" autoFill="0" autoPict="0">
                <anchor moveWithCells="1">
                  <from>
                    <xdr:col>7</xdr:col>
                    <xdr:colOff>19050</xdr:colOff>
                    <xdr:row>140</xdr:row>
                    <xdr:rowOff>9525</xdr:rowOff>
                  </from>
                  <to>
                    <xdr:col>9</xdr:col>
                    <xdr:colOff>1123950</xdr:colOff>
                    <xdr:row>140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1057" name="Option Button 1075">
              <controlPr defaultSize="0" autoFill="0" autoLine="0" autoPict="0">
                <anchor moveWithCells="1">
                  <from>
                    <xdr:col>7</xdr:col>
                    <xdr:colOff>342900</xdr:colOff>
                    <xdr:row>142</xdr:row>
                    <xdr:rowOff>66675</xdr:rowOff>
                  </from>
                  <to>
                    <xdr:col>7</xdr:col>
                    <xdr:colOff>866775</xdr:colOff>
                    <xdr:row>142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1058" name="Option Button 1076">
              <controlPr defaultSize="0" autoFill="0" autoLine="0" autoPict="0">
                <anchor moveWithCells="1">
                  <from>
                    <xdr:col>8</xdr:col>
                    <xdr:colOff>361950</xdr:colOff>
                    <xdr:row>142</xdr:row>
                    <xdr:rowOff>57150</xdr:rowOff>
                  </from>
                  <to>
                    <xdr:col>8</xdr:col>
                    <xdr:colOff>885825</xdr:colOff>
                    <xdr:row>142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1059" name="Option Button 1077">
              <controlPr defaultSize="0" autoFill="0" autoLine="0" autoPict="0">
                <anchor moveWithCells="1">
                  <from>
                    <xdr:col>9</xdr:col>
                    <xdr:colOff>333375</xdr:colOff>
                    <xdr:row>142</xdr:row>
                    <xdr:rowOff>57150</xdr:rowOff>
                  </from>
                  <to>
                    <xdr:col>9</xdr:col>
                    <xdr:colOff>866775</xdr:colOff>
                    <xdr:row>142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1060" name="Group Box 1078">
              <controlPr defaultSize="0" autoFill="0" autoPict="0">
                <anchor moveWithCells="1">
                  <from>
                    <xdr:col>7</xdr:col>
                    <xdr:colOff>19050</xdr:colOff>
                    <xdr:row>142</xdr:row>
                    <xdr:rowOff>9525</xdr:rowOff>
                  </from>
                  <to>
                    <xdr:col>9</xdr:col>
                    <xdr:colOff>1123950</xdr:colOff>
                    <xdr:row>142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1061" name="Option Button 1079">
              <controlPr defaultSize="0" autoFill="0" autoLine="0" autoPict="0">
                <anchor moveWithCells="1">
                  <from>
                    <xdr:col>7</xdr:col>
                    <xdr:colOff>342900</xdr:colOff>
                    <xdr:row>144</xdr:row>
                    <xdr:rowOff>66675</xdr:rowOff>
                  </from>
                  <to>
                    <xdr:col>7</xdr:col>
                    <xdr:colOff>866775</xdr:colOff>
                    <xdr:row>144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1062" name="Option Button 1080">
              <controlPr defaultSize="0" autoFill="0" autoLine="0" autoPict="0">
                <anchor moveWithCells="1">
                  <from>
                    <xdr:col>8</xdr:col>
                    <xdr:colOff>361950</xdr:colOff>
                    <xdr:row>144</xdr:row>
                    <xdr:rowOff>57150</xdr:rowOff>
                  </from>
                  <to>
                    <xdr:col>8</xdr:col>
                    <xdr:colOff>885825</xdr:colOff>
                    <xdr:row>144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1063" name="Option Button 1081">
              <controlPr defaultSize="0" autoFill="0" autoLine="0" autoPict="0">
                <anchor moveWithCells="1">
                  <from>
                    <xdr:col>9</xdr:col>
                    <xdr:colOff>333375</xdr:colOff>
                    <xdr:row>144</xdr:row>
                    <xdr:rowOff>57150</xdr:rowOff>
                  </from>
                  <to>
                    <xdr:col>9</xdr:col>
                    <xdr:colOff>866775</xdr:colOff>
                    <xdr:row>144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1064" name="Group Box 1082">
              <controlPr defaultSize="0" autoFill="0" autoPict="0">
                <anchor moveWithCells="1">
                  <from>
                    <xdr:col>7</xdr:col>
                    <xdr:colOff>19050</xdr:colOff>
                    <xdr:row>144</xdr:row>
                    <xdr:rowOff>9525</xdr:rowOff>
                  </from>
                  <to>
                    <xdr:col>9</xdr:col>
                    <xdr:colOff>1123950</xdr:colOff>
                    <xdr:row>144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1065" name="Option Button 1083">
              <controlPr defaultSize="0" autoFill="0" autoLine="0" autoPict="0">
                <anchor moveWithCells="1">
                  <from>
                    <xdr:col>7</xdr:col>
                    <xdr:colOff>342900</xdr:colOff>
                    <xdr:row>141</xdr:row>
                    <xdr:rowOff>66675</xdr:rowOff>
                  </from>
                  <to>
                    <xdr:col>7</xdr:col>
                    <xdr:colOff>866775</xdr:colOff>
                    <xdr:row>141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1066" name="Option Button 1084">
              <controlPr defaultSize="0" autoFill="0" autoLine="0" autoPict="0">
                <anchor moveWithCells="1">
                  <from>
                    <xdr:col>8</xdr:col>
                    <xdr:colOff>361950</xdr:colOff>
                    <xdr:row>141</xdr:row>
                    <xdr:rowOff>57150</xdr:rowOff>
                  </from>
                  <to>
                    <xdr:col>8</xdr:col>
                    <xdr:colOff>885825</xdr:colOff>
                    <xdr:row>141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1067" name="Option Button 1085">
              <controlPr defaultSize="0" autoFill="0" autoLine="0" autoPict="0">
                <anchor moveWithCells="1">
                  <from>
                    <xdr:col>9</xdr:col>
                    <xdr:colOff>333375</xdr:colOff>
                    <xdr:row>141</xdr:row>
                    <xdr:rowOff>57150</xdr:rowOff>
                  </from>
                  <to>
                    <xdr:col>9</xdr:col>
                    <xdr:colOff>866775</xdr:colOff>
                    <xdr:row>141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1068" name="Group Box 1086">
              <controlPr defaultSize="0" autoFill="0" autoPict="0">
                <anchor moveWithCells="1">
                  <from>
                    <xdr:col>7</xdr:col>
                    <xdr:colOff>19050</xdr:colOff>
                    <xdr:row>141</xdr:row>
                    <xdr:rowOff>9525</xdr:rowOff>
                  </from>
                  <to>
                    <xdr:col>9</xdr:col>
                    <xdr:colOff>1123950</xdr:colOff>
                    <xdr:row>141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1069" name="Option Button 1087">
              <controlPr defaultSize="0" autoFill="0" autoLine="0" autoPict="0">
                <anchor moveWithCells="1">
                  <from>
                    <xdr:col>7</xdr:col>
                    <xdr:colOff>342900</xdr:colOff>
                    <xdr:row>143</xdr:row>
                    <xdr:rowOff>57150</xdr:rowOff>
                  </from>
                  <to>
                    <xdr:col>7</xdr:col>
                    <xdr:colOff>866775</xdr:colOff>
                    <xdr:row>143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1070" name="Option Button 1088">
              <controlPr defaultSize="0" autoFill="0" autoLine="0" autoPict="0">
                <anchor moveWithCells="1">
                  <from>
                    <xdr:col>8</xdr:col>
                    <xdr:colOff>361950</xdr:colOff>
                    <xdr:row>143</xdr:row>
                    <xdr:rowOff>47625</xdr:rowOff>
                  </from>
                  <to>
                    <xdr:col>8</xdr:col>
                    <xdr:colOff>885825</xdr:colOff>
                    <xdr:row>143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1071" name="Option Button 1089">
              <controlPr defaultSize="0" autoFill="0" autoLine="0" autoPict="0">
                <anchor moveWithCells="1">
                  <from>
                    <xdr:col>9</xdr:col>
                    <xdr:colOff>333375</xdr:colOff>
                    <xdr:row>143</xdr:row>
                    <xdr:rowOff>47625</xdr:rowOff>
                  </from>
                  <to>
                    <xdr:col>9</xdr:col>
                    <xdr:colOff>866775</xdr:colOff>
                    <xdr:row>143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1072" name="Group Box 1090">
              <controlPr defaultSize="0" autoFill="0" autoPict="0">
                <anchor moveWithCells="1">
                  <from>
                    <xdr:col>7</xdr:col>
                    <xdr:colOff>19050</xdr:colOff>
                    <xdr:row>143</xdr:row>
                    <xdr:rowOff>0</xdr:rowOff>
                  </from>
                  <to>
                    <xdr:col>9</xdr:col>
                    <xdr:colOff>1123950</xdr:colOff>
                    <xdr:row>143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1073" name="Option Button 1093">
              <controlPr defaultSize="0" autoFill="0" autoLine="0" autoPict="0">
                <anchor moveWithCells="1">
                  <from>
                    <xdr:col>7</xdr:col>
                    <xdr:colOff>342900</xdr:colOff>
                    <xdr:row>123</xdr:row>
                    <xdr:rowOff>57150</xdr:rowOff>
                  </from>
                  <to>
                    <xdr:col>7</xdr:col>
                    <xdr:colOff>866775</xdr:colOff>
                    <xdr:row>123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1074" name="Option Button 1094">
              <controlPr defaultSize="0" autoFill="0" autoLine="0" autoPict="0">
                <anchor moveWithCells="1">
                  <from>
                    <xdr:col>8</xdr:col>
                    <xdr:colOff>361950</xdr:colOff>
                    <xdr:row>123</xdr:row>
                    <xdr:rowOff>47625</xdr:rowOff>
                  </from>
                  <to>
                    <xdr:col>8</xdr:col>
                    <xdr:colOff>885825</xdr:colOff>
                    <xdr:row>123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1075" name="Option Button 1095">
              <controlPr defaultSize="0" autoFill="0" autoLine="0" autoPict="0">
                <anchor moveWithCells="1">
                  <from>
                    <xdr:col>9</xdr:col>
                    <xdr:colOff>333375</xdr:colOff>
                    <xdr:row>123</xdr:row>
                    <xdr:rowOff>47625</xdr:rowOff>
                  </from>
                  <to>
                    <xdr:col>9</xdr:col>
                    <xdr:colOff>866775</xdr:colOff>
                    <xdr:row>123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1076" name="Group Box 1096">
              <controlPr defaultSize="0" autoFill="0" autoPict="0">
                <anchor moveWithCells="1">
                  <from>
                    <xdr:col>7</xdr:col>
                    <xdr:colOff>19050</xdr:colOff>
                    <xdr:row>123</xdr:row>
                    <xdr:rowOff>0</xdr:rowOff>
                  </from>
                  <to>
                    <xdr:col>9</xdr:col>
                    <xdr:colOff>1123950</xdr:colOff>
                    <xdr:row>123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1077" name="Option Button 1097">
              <controlPr defaultSize="0" autoFill="0" autoLine="0" autoPict="0">
                <anchor moveWithCells="1">
                  <from>
                    <xdr:col>7</xdr:col>
                    <xdr:colOff>342900</xdr:colOff>
                    <xdr:row>124</xdr:row>
                    <xdr:rowOff>66675</xdr:rowOff>
                  </from>
                  <to>
                    <xdr:col>7</xdr:col>
                    <xdr:colOff>866775</xdr:colOff>
                    <xdr:row>124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1078" name="Option Button 1098">
              <controlPr defaultSize="0" autoFill="0" autoLine="0" autoPict="0">
                <anchor moveWithCells="1">
                  <from>
                    <xdr:col>8</xdr:col>
                    <xdr:colOff>361950</xdr:colOff>
                    <xdr:row>124</xdr:row>
                    <xdr:rowOff>57150</xdr:rowOff>
                  </from>
                  <to>
                    <xdr:col>8</xdr:col>
                    <xdr:colOff>885825</xdr:colOff>
                    <xdr:row>124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1079" name="Option Button 1099">
              <controlPr defaultSize="0" autoFill="0" autoLine="0" autoPict="0">
                <anchor moveWithCells="1">
                  <from>
                    <xdr:col>9</xdr:col>
                    <xdr:colOff>333375</xdr:colOff>
                    <xdr:row>124</xdr:row>
                    <xdr:rowOff>57150</xdr:rowOff>
                  </from>
                  <to>
                    <xdr:col>9</xdr:col>
                    <xdr:colOff>866775</xdr:colOff>
                    <xdr:row>124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1080" name="Group Box 1100">
              <controlPr defaultSize="0" autoFill="0" autoPict="0">
                <anchor moveWithCells="1">
                  <from>
                    <xdr:col>7</xdr:col>
                    <xdr:colOff>19050</xdr:colOff>
                    <xdr:row>124</xdr:row>
                    <xdr:rowOff>9525</xdr:rowOff>
                  </from>
                  <to>
                    <xdr:col>9</xdr:col>
                    <xdr:colOff>1123950</xdr:colOff>
                    <xdr:row>124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1081" name="Option Button 1101">
              <controlPr defaultSize="0" autoFill="0" autoLine="0" autoPict="0">
                <anchor moveWithCells="1">
                  <from>
                    <xdr:col>7</xdr:col>
                    <xdr:colOff>342900</xdr:colOff>
                    <xdr:row>125</xdr:row>
                    <xdr:rowOff>66675</xdr:rowOff>
                  </from>
                  <to>
                    <xdr:col>7</xdr:col>
                    <xdr:colOff>866775</xdr:colOff>
                    <xdr:row>125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1082" name="Option Button 1102">
              <controlPr defaultSize="0" autoFill="0" autoLine="0" autoPict="0">
                <anchor moveWithCells="1">
                  <from>
                    <xdr:col>8</xdr:col>
                    <xdr:colOff>361950</xdr:colOff>
                    <xdr:row>125</xdr:row>
                    <xdr:rowOff>57150</xdr:rowOff>
                  </from>
                  <to>
                    <xdr:col>8</xdr:col>
                    <xdr:colOff>885825</xdr:colOff>
                    <xdr:row>125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1083" name="Option Button 1103">
              <controlPr defaultSize="0" autoFill="0" autoLine="0" autoPict="0">
                <anchor moveWithCells="1">
                  <from>
                    <xdr:col>9</xdr:col>
                    <xdr:colOff>333375</xdr:colOff>
                    <xdr:row>125</xdr:row>
                    <xdr:rowOff>57150</xdr:rowOff>
                  </from>
                  <to>
                    <xdr:col>9</xdr:col>
                    <xdr:colOff>866775</xdr:colOff>
                    <xdr:row>125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1084" name="Group Box 1104">
              <controlPr defaultSize="0" autoFill="0" autoPict="0">
                <anchor moveWithCells="1">
                  <from>
                    <xdr:col>7</xdr:col>
                    <xdr:colOff>19050</xdr:colOff>
                    <xdr:row>125</xdr:row>
                    <xdr:rowOff>9525</xdr:rowOff>
                  </from>
                  <to>
                    <xdr:col>9</xdr:col>
                    <xdr:colOff>1123950</xdr:colOff>
                    <xdr:row>125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1085" name="Option Button 1105">
              <controlPr defaultSize="0" autoFill="0" autoLine="0" autoPict="0">
                <anchor moveWithCells="1">
                  <from>
                    <xdr:col>7</xdr:col>
                    <xdr:colOff>342900</xdr:colOff>
                    <xdr:row>126</xdr:row>
                    <xdr:rowOff>66675</xdr:rowOff>
                  </from>
                  <to>
                    <xdr:col>7</xdr:col>
                    <xdr:colOff>866775</xdr:colOff>
                    <xdr:row>126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1086" name="Option Button 1106">
              <controlPr defaultSize="0" autoFill="0" autoLine="0" autoPict="0">
                <anchor moveWithCells="1">
                  <from>
                    <xdr:col>8</xdr:col>
                    <xdr:colOff>361950</xdr:colOff>
                    <xdr:row>126</xdr:row>
                    <xdr:rowOff>57150</xdr:rowOff>
                  </from>
                  <to>
                    <xdr:col>8</xdr:col>
                    <xdr:colOff>885825</xdr:colOff>
                    <xdr:row>126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1087" name="Option Button 1107">
              <controlPr defaultSize="0" autoFill="0" autoLine="0" autoPict="0">
                <anchor moveWithCells="1">
                  <from>
                    <xdr:col>9</xdr:col>
                    <xdr:colOff>333375</xdr:colOff>
                    <xdr:row>126</xdr:row>
                    <xdr:rowOff>57150</xdr:rowOff>
                  </from>
                  <to>
                    <xdr:col>9</xdr:col>
                    <xdr:colOff>866775</xdr:colOff>
                    <xdr:row>126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1088" name="Group Box 1108">
              <controlPr defaultSize="0" autoFill="0" autoPict="0">
                <anchor moveWithCells="1">
                  <from>
                    <xdr:col>7</xdr:col>
                    <xdr:colOff>19050</xdr:colOff>
                    <xdr:row>126</xdr:row>
                    <xdr:rowOff>9525</xdr:rowOff>
                  </from>
                  <to>
                    <xdr:col>9</xdr:col>
                    <xdr:colOff>1123950</xdr:colOff>
                    <xdr:row>126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1089" name="Option Button 1109">
              <controlPr defaultSize="0" autoFill="0" autoLine="0" autoPict="0">
                <anchor moveWithCells="1">
                  <from>
                    <xdr:col>7</xdr:col>
                    <xdr:colOff>342900</xdr:colOff>
                    <xdr:row>127</xdr:row>
                    <xdr:rowOff>66675</xdr:rowOff>
                  </from>
                  <to>
                    <xdr:col>7</xdr:col>
                    <xdr:colOff>866775</xdr:colOff>
                    <xdr:row>127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1090" name="Option Button 1110">
              <controlPr defaultSize="0" autoFill="0" autoLine="0" autoPict="0">
                <anchor moveWithCells="1">
                  <from>
                    <xdr:col>8</xdr:col>
                    <xdr:colOff>361950</xdr:colOff>
                    <xdr:row>127</xdr:row>
                    <xdr:rowOff>57150</xdr:rowOff>
                  </from>
                  <to>
                    <xdr:col>8</xdr:col>
                    <xdr:colOff>885825</xdr:colOff>
                    <xdr:row>127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1091" name="Option Button 1111">
              <controlPr defaultSize="0" autoFill="0" autoLine="0" autoPict="0">
                <anchor moveWithCells="1">
                  <from>
                    <xdr:col>9</xdr:col>
                    <xdr:colOff>333375</xdr:colOff>
                    <xdr:row>127</xdr:row>
                    <xdr:rowOff>57150</xdr:rowOff>
                  </from>
                  <to>
                    <xdr:col>9</xdr:col>
                    <xdr:colOff>866775</xdr:colOff>
                    <xdr:row>127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1092" name="Group Box 1112">
              <controlPr defaultSize="0" autoFill="0" autoPict="0">
                <anchor moveWithCells="1">
                  <from>
                    <xdr:col>7</xdr:col>
                    <xdr:colOff>19050</xdr:colOff>
                    <xdr:row>127</xdr:row>
                    <xdr:rowOff>9525</xdr:rowOff>
                  </from>
                  <to>
                    <xdr:col>9</xdr:col>
                    <xdr:colOff>1123950</xdr:colOff>
                    <xdr:row>127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1093" name="Option Button 1113">
              <controlPr defaultSize="0" autoFill="0" autoLine="0" autoPict="0">
                <anchor moveWithCells="1">
                  <from>
                    <xdr:col>7</xdr:col>
                    <xdr:colOff>342900</xdr:colOff>
                    <xdr:row>128</xdr:row>
                    <xdr:rowOff>66675</xdr:rowOff>
                  </from>
                  <to>
                    <xdr:col>7</xdr:col>
                    <xdr:colOff>866775</xdr:colOff>
                    <xdr:row>128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1094" name="Option Button 1114">
              <controlPr defaultSize="0" autoFill="0" autoLine="0" autoPict="0">
                <anchor moveWithCells="1">
                  <from>
                    <xdr:col>8</xdr:col>
                    <xdr:colOff>361950</xdr:colOff>
                    <xdr:row>128</xdr:row>
                    <xdr:rowOff>57150</xdr:rowOff>
                  </from>
                  <to>
                    <xdr:col>8</xdr:col>
                    <xdr:colOff>885825</xdr:colOff>
                    <xdr:row>128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1095" name="Option Button 1115">
              <controlPr defaultSize="0" autoFill="0" autoLine="0" autoPict="0">
                <anchor moveWithCells="1">
                  <from>
                    <xdr:col>9</xdr:col>
                    <xdr:colOff>333375</xdr:colOff>
                    <xdr:row>128</xdr:row>
                    <xdr:rowOff>57150</xdr:rowOff>
                  </from>
                  <to>
                    <xdr:col>9</xdr:col>
                    <xdr:colOff>866775</xdr:colOff>
                    <xdr:row>128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1096" name="Group Box 1116">
              <controlPr defaultSize="0" autoFill="0" autoPict="0">
                <anchor moveWithCells="1">
                  <from>
                    <xdr:col>7</xdr:col>
                    <xdr:colOff>19050</xdr:colOff>
                    <xdr:row>128</xdr:row>
                    <xdr:rowOff>9525</xdr:rowOff>
                  </from>
                  <to>
                    <xdr:col>9</xdr:col>
                    <xdr:colOff>1123950</xdr:colOff>
                    <xdr:row>128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1097" name="Option Button 1117">
              <controlPr defaultSize="0" autoFill="0" autoLine="0" autoPict="0">
                <anchor moveWithCells="1">
                  <from>
                    <xdr:col>7</xdr:col>
                    <xdr:colOff>342900</xdr:colOff>
                    <xdr:row>130</xdr:row>
                    <xdr:rowOff>66675</xdr:rowOff>
                  </from>
                  <to>
                    <xdr:col>7</xdr:col>
                    <xdr:colOff>866775</xdr:colOff>
                    <xdr:row>130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1098" name="Option Button 1118">
              <controlPr defaultSize="0" autoFill="0" autoLine="0" autoPict="0">
                <anchor moveWithCells="1">
                  <from>
                    <xdr:col>8</xdr:col>
                    <xdr:colOff>361950</xdr:colOff>
                    <xdr:row>130</xdr:row>
                    <xdr:rowOff>57150</xdr:rowOff>
                  </from>
                  <to>
                    <xdr:col>8</xdr:col>
                    <xdr:colOff>885825</xdr:colOff>
                    <xdr:row>130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1099" name="Option Button 1119">
              <controlPr defaultSize="0" autoFill="0" autoLine="0" autoPict="0">
                <anchor moveWithCells="1">
                  <from>
                    <xdr:col>9</xdr:col>
                    <xdr:colOff>333375</xdr:colOff>
                    <xdr:row>130</xdr:row>
                    <xdr:rowOff>57150</xdr:rowOff>
                  </from>
                  <to>
                    <xdr:col>9</xdr:col>
                    <xdr:colOff>866775</xdr:colOff>
                    <xdr:row>130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1100" name="Group Box 1120">
              <controlPr defaultSize="0" autoFill="0" autoPict="0">
                <anchor moveWithCells="1">
                  <from>
                    <xdr:col>7</xdr:col>
                    <xdr:colOff>19050</xdr:colOff>
                    <xdr:row>130</xdr:row>
                    <xdr:rowOff>9525</xdr:rowOff>
                  </from>
                  <to>
                    <xdr:col>9</xdr:col>
                    <xdr:colOff>1123950</xdr:colOff>
                    <xdr:row>130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1101" name="Option Button 1121">
              <controlPr defaultSize="0" autoFill="0" autoLine="0" autoPict="0">
                <anchor moveWithCells="1">
                  <from>
                    <xdr:col>7</xdr:col>
                    <xdr:colOff>342900</xdr:colOff>
                    <xdr:row>132</xdr:row>
                    <xdr:rowOff>66675</xdr:rowOff>
                  </from>
                  <to>
                    <xdr:col>7</xdr:col>
                    <xdr:colOff>866775</xdr:colOff>
                    <xdr:row>132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1102" name="Option Button 1122">
              <controlPr defaultSize="0" autoFill="0" autoLine="0" autoPict="0">
                <anchor moveWithCells="1">
                  <from>
                    <xdr:col>8</xdr:col>
                    <xdr:colOff>361950</xdr:colOff>
                    <xdr:row>132</xdr:row>
                    <xdr:rowOff>57150</xdr:rowOff>
                  </from>
                  <to>
                    <xdr:col>8</xdr:col>
                    <xdr:colOff>885825</xdr:colOff>
                    <xdr:row>132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1103" name="Option Button 1123">
              <controlPr defaultSize="0" autoFill="0" autoLine="0" autoPict="0">
                <anchor moveWithCells="1">
                  <from>
                    <xdr:col>9</xdr:col>
                    <xdr:colOff>333375</xdr:colOff>
                    <xdr:row>132</xdr:row>
                    <xdr:rowOff>57150</xdr:rowOff>
                  </from>
                  <to>
                    <xdr:col>9</xdr:col>
                    <xdr:colOff>866775</xdr:colOff>
                    <xdr:row>132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1104" name="Group Box 1124">
              <controlPr defaultSize="0" autoFill="0" autoPict="0">
                <anchor moveWithCells="1">
                  <from>
                    <xdr:col>7</xdr:col>
                    <xdr:colOff>19050</xdr:colOff>
                    <xdr:row>132</xdr:row>
                    <xdr:rowOff>9525</xdr:rowOff>
                  </from>
                  <to>
                    <xdr:col>9</xdr:col>
                    <xdr:colOff>1123950</xdr:colOff>
                    <xdr:row>132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1105" name="Option Button 1125">
              <controlPr defaultSize="0" autoFill="0" autoLine="0" autoPict="0">
                <anchor moveWithCells="1">
                  <from>
                    <xdr:col>7</xdr:col>
                    <xdr:colOff>342900</xdr:colOff>
                    <xdr:row>129</xdr:row>
                    <xdr:rowOff>66675</xdr:rowOff>
                  </from>
                  <to>
                    <xdr:col>7</xdr:col>
                    <xdr:colOff>866775</xdr:colOff>
                    <xdr:row>129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1106" name="Option Button 1126">
              <controlPr defaultSize="0" autoFill="0" autoLine="0" autoPict="0">
                <anchor moveWithCells="1">
                  <from>
                    <xdr:col>8</xdr:col>
                    <xdr:colOff>361950</xdr:colOff>
                    <xdr:row>129</xdr:row>
                    <xdr:rowOff>57150</xdr:rowOff>
                  </from>
                  <to>
                    <xdr:col>8</xdr:col>
                    <xdr:colOff>885825</xdr:colOff>
                    <xdr:row>129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1107" name="Option Button 1127">
              <controlPr defaultSize="0" autoFill="0" autoLine="0" autoPict="0">
                <anchor moveWithCells="1">
                  <from>
                    <xdr:col>9</xdr:col>
                    <xdr:colOff>333375</xdr:colOff>
                    <xdr:row>129</xdr:row>
                    <xdr:rowOff>57150</xdr:rowOff>
                  </from>
                  <to>
                    <xdr:col>9</xdr:col>
                    <xdr:colOff>866775</xdr:colOff>
                    <xdr:row>129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1108" name="Group Box 1128">
              <controlPr defaultSize="0" autoFill="0" autoPict="0">
                <anchor moveWithCells="1">
                  <from>
                    <xdr:col>7</xdr:col>
                    <xdr:colOff>19050</xdr:colOff>
                    <xdr:row>129</xdr:row>
                    <xdr:rowOff>9525</xdr:rowOff>
                  </from>
                  <to>
                    <xdr:col>9</xdr:col>
                    <xdr:colOff>1123950</xdr:colOff>
                    <xdr:row>129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1109" name="Option Button 1129">
              <controlPr defaultSize="0" autoFill="0" autoLine="0" autoPict="0">
                <anchor moveWithCells="1">
                  <from>
                    <xdr:col>7</xdr:col>
                    <xdr:colOff>342900</xdr:colOff>
                    <xdr:row>131</xdr:row>
                    <xdr:rowOff>57150</xdr:rowOff>
                  </from>
                  <to>
                    <xdr:col>7</xdr:col>
                    <xdr:colOff>866775</xdr:colOff>
                    <xdr:row>131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1110" name="Option Button 1130">
              <controlPr defaultSize="0" autoFill="0" autoLine="0" autoPict="0">
                <anchor moveWithCells="1">
                  <from>
                    <xdr:col>8</xdr:col>
                    <xdr:colOff>361950</xdr:colOff>
                    <xdr:row>131</xdr:row>
                    <xdr:rowOff>47625</xdr:rowOff>
                  </from>
                  <to>
                    <xdr:col>8</xdr:col>
                    <xdr:colOff>885825</xdr:colOff>
                    <xdr:row>131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1111" name="Option Button 1131">
              <controlPr defaultSize="0" autoFill="0" autoLine="0" autoPict="0">
                <anchor moveWithCells="1">
                  <from>
                    <xdr:col>9</xdr:col>
                    <xdr:colOff>333375</xdr:colOff>
                    <xdr:row>131</xdr:row>
                    <xdr:rowOff>47625</xdr:rowOff>
                  </from>
                  <to>
                    <xdr:col>9</xdr:col>
                    <xdr:colOff>866775</xdr:colOff>
                    <xdr:row>131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1112" name="Group Box 1132">
              <controlPr defaultSize="0" autoFill="0" autoPict="0">
                <anchor moveWithCells="1">
                  <from>
                    <xdr:col>7</xdr:col>
                    <xdr:colOff>19050</xdr:colOff>
                    <xdr:row>131</xdr:row>
                    <xdr:rowOff>0</xdr:rowOff>
                  </from>
                  <to>
                    <xdr:col>9</xdr:col>
                    <xdr:colOff>1123950</xdr:colOff>
                    <xdr:row>131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1113" name="Option Button 1135">
              <controlPr defaultSize="0" autoFill="0" autoLine="0" autoPict="0">
                <anchor moveWithCells="1">
                  <from>
                    <xdr:col>7</xdr:col>
                    <xdr:colOff>342900</xdr:colOff>
                    <xdr:row>111</xdr:row>
                    <xdr:rowOff>57150</xdr:rowOff>
                  </from>
                  <to>
                    <xdr:col>7</xdr:col>
                    <xdr:colOff>866775</xdr:colOff>
                    <xdr:row>111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1114" name="Option Button 1136">
              <controlPr defaultSize="0" autoFill="0" autoLine="0" autoPict="0">
                <anchor moveWithCells="1">
                  <from>
                    <xdr:col>8</xdr:col>
                    <xdr:colOff>361950</xdr:colOff>
                    <xdr:row>111</xdr:row>
                    <xdr:rowOff>47625</xdr:rowOff>
                  </from>
                  <to>
                    <xdr:col>8</xdr:col>
                    <xdr:colOff>885825</xdr:colOff>
                    <xdr:row>111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1115" name="Option Button 1137">
              <controlPr defaultSize="0" autoFill="0" autoLine="0" autoPict="0">
                <anchor moveWithCells="1">
                  <from>
                    <xdr:col>9</xdr:col>
                    <xdr:colOff>333375</xdr:colOff>
                    <xdr:row>111</xdr:row>
                    <xdr:rowOff>47625</xdr:rowOff>
                  </from>
                  <to>
                    <xdr:col>9</xdr:col>
                    <xdr:colOff>866775</xdr:colOff>
                    <xdr:row>111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1116" name="Group Box 1138">
              <controlPr defaultSize="0" autoFill="0" autoPict="0">
                <anchor moveWithCells="1">
                  <from>
                    <xdr:col>7</xdr:col>
                    <xdr:colOff>19050</xdr:colOff>
                    <xdr:row>111</xdr:row>
                    <xdr:rowOff>0</xdr:rowOff>
                  </from>
                  <to>
                    <xdr:col>9</xdr:col>
                    <xdr:colOff>1123950</xdr:colOff>
                    <xdr:row>111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1117" name="Option Button 1139">
              <controlPr defaultSize="0" autoFill="0" autoLine="0" autoPict="0">
                <anchor moveWithCells="1">
                  <from>
                    <xdr:col>7</xdr:col>
                    <xdr:colOff>342900</xdr:colOff>
                    <xdr:row>112</xdr:row>
                    <xdr:rowOff>66675</xdr:rowOff>
                  </from>
                  <to>
                    <xdr:col>7</xdr:col>
                    <xdr:colOff>866775</xdr:colOff>
                    <xdr:row>112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1118" name="Option Button 1140">
              <controlPr defaultSize="0" autoFill="0" autoLine="0" autoPict="0">
                <anchor moveWithCells="1">
                  <from>
                    <xdr:col>8</xdr:col>
                    <xdr:colOff>361950</xdr:colOff>
                    <xdr:row>112</xdr:row>
                    <xdr:rowOff>57150</xdr:rowOff>
                  </from>
                  <to>
                    <xdr:col>8</xdr:col>
                    <xdr:colOff>885825</xdr:colOff>
                    <xdr:row>112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1119" name="Option Button 1141">
              <controlPr defaultSize="0" autoFill="0" autoLine="0" autoPict="0">
                <anchor moveWithCells="1">
                  <from>
                    <xdr:col>9</xdr:col>
                    <xdr:colOff>333375</xdr:colOff>
                    <xdr:row>112</xdr:row>
                    <xdr:rowOff>57150</xdr:rowOff>
                  </from>
                  <to>
                    <xdr:col>9</xdr:col>
                    <xdr:colOff>866775</xdr:colOff>
                    <xdr:row>112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1120" name="Group Box 1142">
              <controlPr defaultSize="0" autoFill="0" autoPict="0">
                <anchor moveWithCells="1">
                  <from>
                    <xdr:col>7</xdr:col>
                    <xdr:colOff>19050</xdr:colOff>
                    <xdr:row>112</xdr:row>
                    <xdr:rowOff>9525</xdr:rowOff>
                  </from>
                  <to>
                    <xdr:col>9</xdr:col>
                    <xdr:colOff>1123950</xdr:colOff>
                    <xdr:row>112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1121" name="Option Button 1143">
              <controlPr defaultSize="0" autoFill="0" autoLine="0" autoPict="0">
                <anchor moveWithCells="1">
                  <from>
                    <xdr:col>7</xdr:col>
                    <xdr:colOff>342900</xdr:colOff>
                    <xdr:row>113</xdr:row>
                    <xdr:rowOff>66675</xdr:rowOff>
                  </from>
                  <to>
                    <xdr:col>7</xdr:col>
                    <xdr:colOff>866775</xdr:colOff>
                    <xdr:row>113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1122" name="Option Button 1144">
              <controlPr defaultSize="0" autoFill="0" autoLine="0" autoPict="0">
                <anchor moveWithCells="1">
                  <from>
                    <xdr:col>8</xdr:col>
                    <xdr:colOff>361950</xdr:colOff>
                    <xdr:row>113</xdr:row>
                    <xdr:rowOff>57150</xdr:rowOff>
                  </from>
                  <to>
                    <xdr:col>8</xdr:col>
                    <xdr:colOff>885825</xdr:colOff>
                    <xdr:row>113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1123" name="Option Button 1145">
              <controlPr defaultSize="0" autoFill="0" autoLine="0" autoPict="0">
                <anchor moveWithCells="1">
                  <from>
                    <xdr:col>9</xdr:col>
                    <xdr:colOff>333375</xdr:colOff>
                    <xdr:row>113</xdr:row>
                    <xdr:rowOff>57150</xdr:rowOff>
                  </from>
                  <to>
                    <xdr:col>9</xdr:col>
                    <xdr:colOff>866775</xdr:colOff>
                    <xdr:row>113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1124" name="Group Box 1146">
              <controlPr defaultSize="0" autoFill="0" autoPict="0">
                <anchor moveWithCells="1">
                  <from>
                    <xdr:col>7</xdr:col>
                    <xdr:colOff>19050</xdr:colOff>
                    <xdr:row>113</xdr:row>
                    <xdr:rowOff>9525</xdr:rowOff>
                  </from>
                  <to>
                    <xdr:col>9</xdr:col>
                    <xdr:colOff>1123950</xdr:colOff>
                    <xdr:row>113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1125" name="Option Button 1147">
              <controlPr defaultSize="0" autoFill="0" autoLine="0" autoPict="0">
                <anchor moveWithCells="1">
                  <from>
                    <xdr:col>7</xdr:col>
                    <xdr:colOff>342900</xdr:colOff>
                    <xdr:row>114</xdr:row>
                    <xdr:rowOff>66675</xdr:rowOff>
                  </from>
                  <to>
                    <xdr:col>7</xdr:col>
                    <xdr:colOff>866775</xdr:colOff>
                    <xdr:row>114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1126" name="Option Button 1148">
              <controlPr defaultSize="0" autoFill="0" autoLine="0" autoPict="0">
                <anchor moveWithCells="1">
                  <from>
                    <xdr:col>8</xdr:col>
                    <xdr:colOff>361950</xdr:colOff>
                    <xdr:row>114</xdr:row>
                    <xdr:rowOff>57150</xdr:rowOff>
                  </from>
                  <to>
                    <xdr:col>8</xdr:col>
                    <xdr:colOff>885825</xdr:colOff>
                    <xdr:row>114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1127" name="Option Button 1149">
              <controlPr defaultSize="0" autoFill="0" autoLine="0" autoPict="0">
                <anchor moveWithCells="1">
                  <from>
                    <xdr:col>9</xdr:col>
                    <xdr:colOff>333375</xdr:colOff>
                    <xdr:row>114</xdr:row>
                    <xdr:rowOff>57150</xdr:rowOff>
                  </from>
                  <to>
                    <xdr:col>9</xdr:col>
                    <xdr:colOff>866775</xdr:colOff>
                    <xdr:row>114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1128" name="Group Box 1150">
              <controlPr defaultSize="0" autoFill="0" autoPict="0">
                <anchor moveWithCells="1">
                  <from>
                    <xdr:col>7</xdr:col>
                    <xdr:colOff>19050</xdr:colOff>
                    <xdr:row>114</xdr:row>
                    <xdr:rowOff>9525</xdr:rowOff>
                  </from>
                  <to>
                    <xdr:col>9</xdr:col>
                    <xdr:colOff>1123950</xdr:colOff>
                    <xdr:row>114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1129" name="Option Button 1151">
              <controlPr defaultSize="0" autoFill="0" autoLine="0" autoPict="0">
                <anchor moveWithCells="1">
                  <from>
                    <xdr:col>7</xdr:col>
                    <xdr:colOff>342900</xdr:colOff>
                    <xdr:row>115</xdr:row>
                    <xdr:rowOff>66675</xdr:rowOff>
                  </from>
                  <to>
                    <xdr:col>7</xdr:col>
                    <xdr:colOff>866775</xdr:colOff>
                    <xdr:row>115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1130" name="Option Button 1152">
              <controlPr defaultSize="0" autoFill="0" autoLine="0" autoPict="0">
                <anchor moveWithCells="1">
                  <from>
                    <xdr:col>8</xdr:col>
                    <xdr:colOff>361950</xdr:colOff>
                    <xdr:row>115</xdr:row>
                    <xdr:rowOff>57150</xdr:rowOff>
                  </from>
                  <to>
                    <xdr:col>8</xdr:col>
                    <xdr:colOff>885825</xdr:colOff>
                    <xdr:row>115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1131" name="Option Button 1153">
              <controlPr defaultSize="0" autoFill="0" autoLine="0" autoPict="0">
                <anchor moveWithCells="1">
                  <from>
                    <xdr:col>9</xdr:col>
                    <xdr:colOff>333375</xdr:colOff>
                    <xdr:row>115</xdr:row>
                    <xdr:rowOff>57150</xdr:rowOff>
                  </from>
                  <to>
                    <xdr:col>9</xdr:col>
                    <xdr:colOff>866775</xdr:colOff>
                    <xdr:row>115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1132" name="Group Box 1154">
              <controlPr defaultSize="0" autoFill="0" autoPict="0">
                <anchor moveWithCells="1">
                  <from>
                    <xdr:col>7</xdr:col>
                    <xdr:colOff>19050</xdr:colOff>
                    <xdr:row>115</xdr:row>
                    <xdr:rowOff>9525</xdr:rowOff>
                  </from>
                  <to>
                    <xdr:col>9</xdr:col>
                    <xdr:colOff>1123950</xdr:colOff>
                    <xdr:row>115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r:id="rId1133" name="Option Button 1155">
              <controlPr defaultSize="0" autoFill="0" autoLine="0" autoPict="0">
                <anchor moveWithCells="1">
                  <from>
                    <xdr:col>7</xdr:col>
                    <xdr:colOff>342900</xdr:colOff>
                    <xdr:row>116</xdr:row>
                    <xdr:rowOff>66675</xdr:rowOff>
                  </from>
                  <to>
                    <xdr:col>7</xdr:col>
                    <xdr:colOff>866775</xdr:colOff>
                    <xdr:row>116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8" r:id="rId1134" name="Option Button 1156">
              <controlPr defaultSize="0" autoFill="0" autoLine="0" autoPict="0">
                <anchor moveWithCells="1">
                  <from>
                    <xdr:col>8</xdr:col>
                    <xdr:colOff>361950</xdr:colOff>
                    <xdr:row>116</xdr:row>
                    <xdr:rowOff>57150</xdr:rowOff>
                  </from>
                  <to>
                    <xdr:col>8</xdr:col>
                    <xdr:colOff>885825</xdr:colOff>
                    <xdr:row>116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1135" name="Option Button 1157">
              <controlPr defaultSize="0" autoFill="0" autoLine="0" autoPict="0">
                <anchor moveWithCells="1">
                  <from>
                    <xdr:col>9</xdr:col>
                    <xdr:colOff>333375</xdr:colOff>
                    <xdr:row>116</xdr:row>
                    <xdr:rowOff>57150</xdr:rowOff>
                  </from>
                  <to>
                    <xdr:col>9</xdr:col>
                    <xdr:colOff>866775</xdr:colOff>
                    <xdr:row>116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1136" name="Group Box 1158">
              <controlPr defaultSize="0" autoFill="0" autoPict="0">
                <anchor moveWithCells="1">
                  <from>
                    <xdr:col>7</xdr:col>
                    <xdr:colOff>19050</xdr:colOff>
                    <xdr:row>116</xdr:row>
                    <xdr:rowOff>9525</xdr:rowOff>
                  </from>
                  <to>
                    <xdr:col>9</xdr:col>
                    <xdr:colOff>1123950</xdr:colOff>
                    <xdr:row>116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1137" name="Option Button 1159">
              <controlPr defaultSize="0" autoFill="0" autoLine="0" autoPict="0">
                <anchor moveWithCells="1">
                  <from>
                    <xdr:col>7</xdr:col>
                    <xdr:colOff>342900</xdr:colOff>
                    <xdr:row>118</xdr:row>
                    <xdr:rowOff>66675</xdr:rowOff>
                  </from>
                  <to>
                    <xdr:col>7</xdr:col>
                    <xdr:colOff>866775</xdr:colOff>
                    <xdr:row>118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1138" name="Option Button 1160">
              <controlPr defaultSize="0" autoFill="0" autoLine="0" autoPict="0">
                <anchor moveWithCells="1">
                  <from>
                    <xdr:col>8</xdr:col>
                    <xdr:colOff>361950</xdr:colOff>
                    <xdr:row>118</xdr:row>
                    <xdr:rowOff>57150</xdr:rowOff>
                  </from>
                  <to>
                    <xdr:col>8</xdr:col>
                    <xdr:colOff>885825</xdr:colOff>
                    <xdr:row>118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1139" name="Option Button 1161">
              <controlPr defaultSize="0" autoFill="0" autoLine="0" autoPict="0">
                <anchor moveWithCells="1">
                  <from>
                    <xdr:col>9</xdr:col>
                    <xdr:colOff>333375</xdr:colOff>
                    <xdr:row>118</xdr:row>
                    <xdr:rowOff>57150</xdr:rowOff>
                  </from>
                  <to>
                    <xdr:col>9</xdr:col>
                    <xdr:colOff>866775</xdr:colOff>
                    <xdr:row>118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" r:id="rId1140" name="Group Box 1162">
              <controlPr defaultSize="0" autoFill="0" autoPict="0">
                <anchor moveWithCells="1">
                  <from>
                    <xdr:col>7</xdr:col>
                    <xdr:colOff>19050</xdr:colOff>
                    <xdr:row>118</xdr:row>
                    <xdr:rowOff>9525</xdr:rowOff>
                  </from>
                  <to>
                    <xdr:col>9</xdr:col>
                    <xdr:colOff>1123950</xdr:colOff>
                    <xdr:row>118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1141" name="Option Button 1163">
              <controlPr defaultSize="0" autoFill="0" autoLine="0" autoPict="0">
                <anchor moveWithCells="1">
                  <from>
                    <xdr:col>7</xdr:col>
                    <xdr:colOff>342900</xdr:colOff>
                    <xdr:row>120</xdr:row>
                    <xdr:rowOff>66675</xdr:rowOff>
                  </from>
                  <to>
                    <xdr:col>7</xdr:col>
                    <xdr:colOff>866775</xdr:colOff>
                    <xdr:row>120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1142" name="Option Button 1164">
              <controlPr defaultSize="0" autoFill="0" autoLine="0" autoPict="0">
                <anchor moveWithCells="1">
                  <from>
                    <xdr:col>8</xdr:col>
                    <xdr:colOff>361950</xdr:colOff>
                    <xdr:row>120</xdr:row>
                    <xdr:rowOff>57150</xdr:rowOff>
                  </from>
                  <to>
                    <xdr:col>8</xdr:col>
                    <xdr:colOff>885825</xdr:colOff>
                    <xdr:row>120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1143" name="Option Button 1165">
              <controlPr defaultSize="0" autoFill="0" autoLine="0" autoPict="0">
                <anchor moveWithCells="1">
                  <from>
                    <xdr:col>9</xdr:col>
                    <xdr:colOff>333375</xdr:colOff>
                    <xdr:row>120</xdr:row>
                    <xdr:rowOff>57150</xdr:rowOff>
                  </from>
                  <to>
                    <xdr:col>9</xdr:col>
                    <xdr:colOff>866775</xdr:colOff>
                    <xdr:row>120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1144" name="Group Box 1166">
              <controlPr defaultSize="0" autoFill="0" autoPict="0">
                <anchor moveWithCells="1">
                  <from>
                    <xdr:col>7</xdr:col>
                    <xdr:colOff>19050</xdr:colOff>
                    <xdr:row>120</xdr:row>
                    <xdr:rowOff>9525</xdr:rowOff>
                  </from>
                  <to>
                    <xdr:col>9</xdr:col>
                    <xdr:colOff>1123950</xdr:colOff>
                    <xdr:row>120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1145" name="Option Button 1167">
              <controlPr defaultSize="0" autoFill="0" autoLine="0" autoPict="0">
                <anchor moveWithCells="1">
                  <from>
                    <xdr:col>7</xdr:col>
                    <xdr:colOff>342900</xdr:colOff>
                    <xdr:row>117</xdr:row>
                    <xdr:rowOff>66675</xdr:rowOff>
                  </from>
                  <to>
                    <xdr:col>7</xdr:col>
                    <xdr:colOff>866775</xdr:colOff>
                    <xdr:row>117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1146" name="Option Button 1168">
              <controlPr defaultSize="0" autoFill="0" autoLine="0" autoPict="0">
                <anchor moveWithCells="1">
                  <from>
                    <xdr:col>8</xdr:col>
                    <xdr:colOff>361950</xdr:colOff>
                    <xdr:row>117</xdr:row>
                    <xdr:rowOff>57150</xdr:rowOff>
                  </from>
                  <to>
                    <xdr:col>8</xdr:col>
                    <xdr:colOff>885825</xdr:colOff>
                    <xdr:row>117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1147" name="Option Button 1169">
              <controlPr defaultSize="0" autoFill="0" autoLine="0" autoPict="0">
                <anchor moveWithCells="1">
                  <from>
                    <xdr:col>9</xdr:col>
                    <xdr:colOff>333375</xdr:colOff>
                    <xdr:row>117</xdr:row>
                    <xdr:rowOff>57150</xdr:rowOff>
                  </from>
                  <to>
                    <xdr:col>9</xdr:col>
                    <xdr:colOff>866775</xdr:colOff>
                    <xdr:row>117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1148" name="Group Box 1170">
              <controlPr defaultSize="0" autoFill="0" autoPict="0">
                <anchor moveWithCells="1">
                  <from>
                    <xdr:col>7</xdr:col>
                    <xdr:colOff>19050</xdr:colOff>
                    <xdr:row>117</xdr:row>
                    <xdr:rowOff>9525</xdr:rowOff>
                  </from>
                  <to>
                    <xdr:col>9</xdr:col>
                    <xdr:colOff>1123950</xdr:colOff>
                    <xdr:row>117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1149" name="Option Button 1171">
              <controlPr defaultSize="0" autoFill="0" autoLine="0" autoPict="0">
                <anchor moveWithCells="1">
                  <from>
                    <xdr:col>7</xdr:col>
                    <xdr:colOff>342900</xdr:colOff>
                    <xdr:row>119</xdr:row>
                    <xdr:rowOff>57150</xdr:rowOff>
                  </from>
                  <to>
                    <xdr:col>7</xdr:col>
                    <xdr:colOff>866775</xdr:colOff>
                    <xdr:row>119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1150" name="Option Button 1172">
              <controlPr defaultSize="0" autoFill="0" autoLine="0" autoPict="0">
                <anchor moveWithCells="1">
                  <from>
                    <xdr:col>8</xdr:col>
                    <xdr:colOff>361950</xdr:colOff>
                    <xdr:row>119</xdr:row>
                    <xdr:rowOff>47625</xdr:rowOff>
                  </from>
                  <to>
                    <xdr:col>8</xdr:col>
                    <xdr:colOff>885825</xdr:colOff>
                    <xdr:row>119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1151" name="Option Button 1173">
              <controlPr defaultSize="0" autoFill="0" autoLine="0" autoPict="0">
                <anchor moveWithCells="1">
                  <from>
                    <xdr:col>9</xdr:col>
                    <xdr:colOff>333375</xdr:colOff>
                    <xdr:row>119</xdr:row>
                    <xdr:rowOff>47625</xdr:rowOff>
                  </from>
                  <to>
                    <xdr:col>9</xdr:col>
                    <xdr:colOff>866775</xdr:colOff>
                    <xdr:row>119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6" r:id="rId1152" name="Group Box 1174">
              <controlPr defaultSize="0" autoFill="0" autoPict="0">
                <anchor moveWithCells="1">
                  <from>
                    <xdr:col>7</xdr:col>
                    <xdr:colOff>19050</xdr:colOff>
                    <xdr:row>119</xdr:row>
                    <xdr:rowOff>0</xdr:rowOff>
                  </from>
                  <to>
                    <xdr:col>9</xdr:col>
                    <xdr:colOff>1123950</xdr:colOff>
                    <xdr:row>119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9" r:id="rId1153" name="Option Button 1177">
              <controlPr defaultSize="0" autoFill="0" autoLine="0" autoPict="0">
                <anchor moveWithCells="1">
                  <from>
                    <xdr:col>7</xdr:col>
                    <xdr:colOff>342900</xdr:colOff>
                    <xdr:row>99</xdr:row>
                    <xdr:rowOff>57150</xdr:rowOff>
                  </from>
                  <to>
                    <xdr:col>7</xdr:col>
                    <xdr:colOff>866775</xdr:colOff>
                    <xdr:row>99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0" r:id="rId1154" name="Option Button 1178">
              <controlPr defaultSize="0" autoFill="0" autoLine="0" autoPict="0">
                <anchor moveWithCells="1">
                  <from>
                    <xdr:col>8</xdr:col>
                    <xdr:colOff>361950</xdr:colOff>
                    <xdr:row>99</xdr:row>
                    <xdr:rowOff>47625</xdr:rowOff>
                  </from>
                  <to>
                    <xdr:col>8</xdr:col>
                    <xdr:colOff>885825</xdr:colOff>
                    <xdr:row>99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1" r:id="rId1155" name="Option Button 1179">
              <controlPr defaultSize="0" autoFill="0" autoLine="0" autoPict="0">
                <anchor moveWithCells="1">
                  <from>
                    <xdr:col>9</xdr:col>
                    <xdr:colOff>333375</xdr:colOff>
                    <xdr:row>99</xdr:row>
                    <xdr:rowOff>47625</xdr:rowOff>
                  </from>
                  <to>
                    <xdr:col>9</xdr:col>
                    <xdr:colOff>866775</xdr:colOff>
                    <xdr:row>99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2" r:id="rId1156" name="Group Box 1180">
              <controlPr defaultSize="0" autoFill="0" autoPict="0">
                <anchor moveWithCells="1">
                  <from>
                    <xdr:col>7</xdr:col>
                    <xdr:colOff>19050</xdr:colOff>
                    <xdr:row>99</xdr:row>
                    <xdr:rowOff>0</xdr:rowOff>
                  </from>
                  <to>
                    <xdr:col>9</xdr:col>
                    <xdr:colOff>1123950</xdr:colOff>
                    <xdr:row>99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3" r:id="rId1157" name="Option Button 1181">
              <controlPr defaultSize="0" autoFill="0" autoLine="0" autoPict="0">
                <anchor moveWithCells="1">
                  <from>
                    <xdr:col>7</xdr:col>
                    <xdr:colOff>342900</xdr:colOff>
                    <xdr:row>100</xdr:row>
                    <xdr:rowOff>66675</xdr:rowOff>
                  </from>
                  <to>
                    <xdr:col>7</xdr:col>
                    <xdr:colOff>866775</xdr:colOff>
                    <xdr:row>100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4" r:id="rId1158" name="Option Button 1182">
              <controlPr defaultSize="0" autoFill="0" autoLine="0" autoPict="0">
                <anchor moveWithCells="1">
                  <from>
                    <xdr:col>8</xdr:col>
                    <xdr:colOff>361950</xdr:colOff>
                    <xdr:row>100</xdr:row>
                    <xdr:rowOff>57150</xdr:rowOff>
                  </from>
                  <to>
                    <xdr:col>8</xdr:col>
                    <xdr:colOff>885825</xdr:colOff>
                    <xdr:row>100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5" r:id="rId1159" name="Option Button 1183">
              <controlPr defaultSize="0" autoFill="0" autoLine="0" autoPict="0">
                <anchor moveWithCells="1">
                  <from>
                    <xdr:col>9</xdr:col>
                    <xdr:colOff>333375</xdr:colOff>
                    <xdr:row>100</xdr:row>
                    <xdr:rowOff>57150</xdr:rowOff>
                  </from>
                  <to>
                    <xdr:col>9</xdr:col>
                    <xdr:colOff>866775</xdr:colOff>
                    <xdr:row>100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6" r:id="rId1160" name="Group Box 1184">
              <controlPr defaultSize="0" autoFill="0" autoPict="0">
                <anchor moveWithCells="1">
                  <from>
                    <xdr:col>7</xdr:col>
                    <xdr:colOff>19050</xdr:colOff>
                    <xdr:row>100</xdr:row>
                    <xdr:rowOff>9525</xdr:rowOff>
                  </from>
                  <to>
                    <xdr:col>9</xdr:col>
                    <xdr:colOff>1123950</xdr:colOff>
                    <xdr:row>100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7" r:id="rId1161" name="Option Button 1185">
              <controlPr defaultSize="0" autoFill="0" autoLine="0" autoPict="0">
                <anchor moveWithCells="1">
                  <from>
                    <xdr:col>7</xdr:col>
                    <xdr:colOff>342900</xdr:colOff>
                    <xdr:row>101</xdr:row>
                    <xdr:rowOff>66675</xdr:rowOff>
                  </from>
                  <to>
                    <xdr:col>7</xdr:col>
                    <xdr:colOff>866775</xdr:colOff>
                    <xdr:row>101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8" r:id="rId1162" name="Option Button 1186">
              <controlPr defaultSize="0" autoFill="0" autoLine="0" autoPict="0">
                <anchor moveWithCells="1">
                  <from>
                    <xdr:col>8</xdr:col>
                    <xdr:colOff>361950</xdr:colOff>
                    <xdr:row>101</xdr:row>
                    <xdr:rowOff>57150</xdr:rowOff>
                  </from>
                  <to>
                    <xdr:col>8</xdr:col>
                    <xdr:colOff>885825</xdr:colOff>
                    <xdr:row>101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r:id="rId1163" name="Option Button 1187">
              <controlPr defaultSize="0" autoFill="0" autoLine="0" autoPict="0">
                <anchor moveWithCells="1">
                  <from>
                    <xdr:col>9</xdr:col>
                    <xdr:colOff>333375</xdr:colOff>
                    <xdr:row>101</xdr:row>
                    <xdr:rowOff>57150</xdr:rowOff>
                  </from>
                  <to>
                    <xdr:col>9</xdr:col>
                    <xdr:colOff>866775</xdr:colOff>
                    <xdr:row>101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0" r:id="rId1164" name="Group Box 1188">
              <controlPr defaultSize="0" autoFill="0" autoPict="0">
                <anchor moveWithCells="1">
                  <from>
                    <xdr:col>7</xdr:col>
                    <xdr:colOff>19050</xdr:colOff>
                    <xdr:row>101</xdr:row>
                    <xdr:rowOff>9525</xdr:rowOff>
                  </from>
                  <to>
                    <xdr:col>9</xdr:col>
                    <xdr:colOff>1123950</xdr:colOff>
                    <xdr:row>101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1" r:id="rId1165" name="Option Button 1189">
              <controlPr defaultSize="0" autoFill="0" autoLine="0" autoPict="0">
                <anchor moveWithCells="1">
                  <from>
                    <xdr:col>7</xdr:col>
                    <xdr:colOff>342900</xdr:colOff>
                    <xdr:row>102</xdr:row>
                    <xdr:rowOff>66675</xdr:rowOff>
                  </from>
                  <to>
                    <xdr:col>7</xdr:col>
                    <xdr:colOff>866775</xdr:colOff>
                    <xdr:row>102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r:id="rId1166" name="Option Button 1190">
              <controlPr defaultSize="0" autoFill="0" autoLine="0" autoPict="0">
                <anchor moveWithCells="1">
                  <from>
                    <xdr:col>8</xdr:col>
                    <xdr:colOff>361950</xdr:colOff>
                    <xdr:row>102</xdr:row>
                    <xdr:rowOff>57150</xdr:rowOff>
                  </from>
                  <to>
                    <xdr:col>8</xdr:col>
                    <xdr:colOff>885825</xdr:colOff>
                    <xdr:row>102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3" r:id="rId1167" name="Option Button 1191">
              <controlPr defaultSize="0" autoFill="0" autoLine="0" autoPict="0">
                <anchor moveWithCells="1">
                  <from>
                    <xdr:col>9</xdr:col>
                    <xdr:colOff>333375</xdr:colOff>
                    <xdr:row>102</xdr:row>
                    <xdr:rowOff>57150</xdr:rowOff>
                  </from>
                  <to>
                    <xdr:col>9</xdr:col>
                    <xdr:colOff>866775</xdr:colOff>
                    <xdr:row>102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r:id="rId1168" name="Group Box 1192">
              <controlPr defaultSize="0" autoFill="0" autoPict="0">
                <anchor moveWithCells="1">
                  <from>
                    <xdr:col>7</xdr:col>
                    <xdr:colOff>19050</xdr:colOff>
                    <xdr:row>102</xdr:row>
                    <xdr:rowOff>9525</xdr:rowOff>
                  </from>
                  <to>
                    <xdr:col>9</xdr:col>
                    <xdr:colOff>1123950</xdr:colOff>
                    <xdr:row>102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r:id="rId1169" name="Option Button 1193">
              <controlPr defaultSize="0" autoFill="0" autoLine="0" autoPict="0">
                <anchor moveWithCells="1">
                  <from>
                    <xdr:col>7</xdr:col>
                    <xdr:colOff>342900</xdr:colOff>
                    <xdr:row>103</xdr:row>
                    <xdr:rowOff>66675</xdr:rowOff>
                  </from>
                  <to>
                    <xdr:col>7</xdr:col>
                    <xdr:colOff>866775</xdr:colOff>
                    <xdr:row>103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r:id="rId1170" name="Option Button 1194">
              <controlPr defaultSize="0" autoFill="0" autoLine="0" autoPict="0">
                <anchor moveWithCells="1">
                  <from>
                    <xdr:col>8</xdr:col>
                    <xdr:colOff>361950</xdr:colOff>
                    <xdr:row>103</xdr:row>
                    <xdr:rowOff>57150</xdr:rowOff>
                  </from>
                  <to>
                    <xdr:col>8</xdr:col>
                    <xdr:colOff>885825</xdr:colOff>
                    <xdr:row>103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7" r:id="rId1171" name="Option Button 1195">
              <controlPr defaultSize="0" autoFill="0" autoLine="0" autoPict="0">
                <anchor moveWithCells="1">
                  <from>
                    <xdr:col>9</xdr:col>
                    <xdr:colOff>333375</xdr:colOff>
                    <xdr:row>103</xdr:row>
                    <xdr:rowOff>57150</xdr:rowOff>
                  </from>
                  <to>
                    <xdr:col>9</xdr:col>
                    <xdr:colOff>866775</xdr:colOff>
                    <xdr:row>103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8" r:id="rId1172" name="Group Box 1196">
              <controlPr defaultSize="0" autoFill="0" autoPict="0">
                <anchor moveWithCells="1">
                  <from>
                    <xdr:col>7</xdr:col>
                    <xdr:colOff>19050</xdr:colOff>
                    <xdr:row>103</xdr:row>
                    <xdr:rowOff>9525</xdr:rowOff>
                  </from>
                  <to>
                    <xdr:col>9</xdr:col>
                    <xdr:colOff>1123950</xdr:colOff>
                    <xdr:row>103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r:id="rId1173" name="Option Button 1197">
              <controlPr defaultSize="0" autoFill="0" autoLine="0" autoPict="0">
                <anchor moveWithCells="1">
                  <from>
                    <xdr:col>7</xdr:col>
                    <xdr:colOff>342900</xdr:colOff>
                    <xdr:row>104</xdr:row>
                    <xdr:rowOff>66675</xdr:rowOff>
                  </from>
                  <to>
                    <xdr:col>7</xdr:col>
                    <xdr:colOff>866775</xdr:colOff>
                    <xdr:row>104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0" r:id="rId1174" name="Option Button 1198">
              <controlPr defaultSize="0" autoFill="0" autoLine="0" autoPict="0">
                <anchor moveWithCells="1">
                  <from>
                    <xdr:col>8</xdr:col>
                    <xdr:colOff>361950</xdr:colOff>
                    <xdr:row>104</xdr:row>
                    <xdr:rowOff>57150</xdr:rowOff>
                  </from>
                  <to>
                    <xdr:col>8</xdr:col>
                    <xdr:colOff>885825</xdr:colOff>
                    <xdr:row>104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1" r:id="rId1175" name="Option Button 1199">
              <controlPr defaultSize="0" autoFill="0" autoLine="0" autoPict="0">
                <anchor moveWithCells="1">
                  <from>
                    <xdr:col>9</xdr:col>
                    <xdr:colOff>333375</xdr:colOff>
                    <xdr:row>104</xdr:row>
                    <xdr:rowOff>57150</xdr:rowOff>
                  </from>
                  <to>
                    <xdr:col>9</xdr:col>
                    <xdr:colOff>866775</xdr:colOff>
                    <xdr:row>104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2" r:id="rId1176" name="Group Box 1200">
              <controlPr defaultSize="0" autoFill="0" autoPict="0">
                <anchor moveWithCells="1">
                  <from>
                    <xdr:col>7</xdr:col>
                    <xdr:colOff>19050</xdr:colOff>
                    <xdr:row>104</xdr:row>
                    <xdr:rowOff>9525</xdr:rowOff>
                  </from>
                  <to>
                    <xdr:col>9</xdr:col>
                    <xdr:colOff>1123950</xdr:colOff>
                    <xdr:row>104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3" r:id="rId1177" name="Option Button 1201">
              <controlPr defaultSize="0" autoFill="0" autoLine="0" autoPict="0">
                <anchor moveWithCells="1">
                  <from>
                    <xdr:col>7</xdr:col>
                    <xdr:colOff>342900</xdr:colOff>
                    <xdr:row>106</xdr:row>
                    <xdr:rowOff>66675</xdr:rowOff>
                  </from>
                  <to>
                    <xdr:col>7</xdr:col>
                    <xdr:colOff>866775</xdr:colOff>
                    <xdr:row>106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4" r:id="rId1178" name="Option Button 1202">
              <controlPr defaultSize="0" autoFill="0" autoLine="0" autoPict="0">
                <anchor moveWithCells="1">
                  <from>
                    <xdr:col>8</xdr:col>
                    <xdr:colOff>361950</xdr:colOff>
                    <xdr:row>106</xdr:row>
                    <xdr:rowOff>57150</xdr:rowOff>
                  </from>
                  <to>
                    <xdr:col>8</xdr:col>
                    <xdr:colOff>885825</xdr:colOff>
                    <xdr:row>106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5" r:id="rId1179" name="Option Button 1203">
              <controlPr defaultSize="0" autoFill="0" autoLine="0" autoPict="0">
                <anchor moveWithCells="1">
                  <from>
                    <xdr:col>9</xdr:col>
                    <xdr:colOff>333375</xdr:colOff>
                    <xdr:row>106</xdr:row>
                    <xdr:rowOff>57150</xdr:rowOff>
                  </from>
                  <to>
                    <xdr:col>9</xdr:col>
                    <xdr:colOff>866775</xdr:colOff>
                    <xdr:row>106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6" r:id="rId1180" name="Group Box 1204">
              <controlPr defaultSize="0" autoFill="0" autoPict="0">
                <anchor moveWithCells="1">
                  <from>
                    <xdr:col>7</xdr:col>
                    <xdr:colOff>19050</xdr:colOff>
                    <xdr:row>106</xdr:row>
                    <xdr:rowOff>9525</xdr:rowOff>
                  </from>
                  <to>
                    <xdr:col>9</xdr:col>
                    <xdr:colOff>1123950</xdr:colOff>
                    <xdr:row>106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7" r:id="rId1181" name="Option Button 1205">
              <controlPr defaultSize="0" autoFill="0" autoLine="0" autoPict="0">
                <anchor moveWithCells="1">
                  <from>
                    <xdr:col>7</xdr:col>
                    <xdr:colOff>342900</xdr:colOff>
                    <xdr:row>108</xdr:row>
                    <xdr:rowOff>66675</xdr:rowOff>
                  </from>
                  <to>
                    <xdr:col>7</xdr:col>
                    <xdr:colOff>866775</xdr:colOff>
                    <xdr:row>108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8" r:id="rId1182" name="Option Button 1206">
              <controlPr defaultSize="0" autoFill="0" autoLine="0" autoPict="0">
                <anchor moveWithCells="1">
                  <from>
                    <xdr:col>8</xdr:col>
                    <xdr:colOff>361950</xdr:colOff>
                    <xdr:row>108</xdr:row>
                    <xdr:rowOff>57150</xdr:rowOff>
                  </from>
                  <to>
                    <xdr:col>8</xdr:col>
                    <xdr:colOff>885825</xdr:colOff>
                    <xdr:row>108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9" r:id="rId1183" name="Option Button 1207">
              <controlPr defaultSize="0" autoFill="0" autoLine="0" autoPict="0">
                <anchor moveWithCells="1">
                  <from>
                    <xdr:col>9</xdr:col>
                    <xdr:colOff>333375</xdr:colOff>
                    <xdr:row>108</xdr:row>
                    <xdr:rowOff>57150</xdr:rowOff>
                  </from>
                  <to>
                    <xdr:col>9</xdr:col>
                    <xdr:colOff>866775</xdr:colOff>
                    <xdr:row>108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0" r:id="rId1184" name="Group Box 1208">
              <controlPr defaultSize="0" autoFill="0" autoPict="0">
                <anchor moveWithCells="1">
                  <from>
                    <xdr:col>7</xdr:col>
                    <xdr:colOff>19050</xdr:colOff>
                    <xdr:row>108</xdr:row>
                    <xdr:rowOff>9525</xdr:rowOff>
                  </from>
                  <to>
                    <xdr:col>9</xdr:col>
                    <xdr:colOff>1123950</xdr:colOff>
                    <xdr:row>108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1" r:id="rId1185" name="Option Button 1209">
              <controlPr defaultSize="0" autoFill="0" autoLine="0" autoPict="0">
                <anchor moveWithCells="1">
                  <from>
                    <xdr:col>7</xdr:col>
                    <xdr:colOff>342900</xdr:colOff>
                    <xdr:row>105</xdr:row>
                    <xdr:rowOff>66675</xdr:rowOff>
                  </from>
                  <to>
                    <xdr:col>7</xdr:col>
                    <xdr:colOff>866775</xdr:colOff>
                    <xdr:row>105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2" r:id="rId1186" name="Option Button 1210">
              <controlPr defaultSize="0" autoFill="0" autoLine="0" autoPict="0">
                <anchor moveWithCells="1">
                  <from>
                    <xdr:col>8</xdr:col>
                    <xdr:colOff>361950</xdr:colOff>
                    <xdr:row>105</xdr:row>
                    <xdr:rowOff>57150</xdr:rowOff>
                  </from>
                  <to>
                    <xdr:col>8</xdr:col>
                    <xdr:colOff>885825</xdr:colOff>
                    <xdr:row>105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3" r:id="rId1187" name="Option Button 1211">
              <controlPr defaultSize="0" autoFill="0" autoLine="0" autoPict="0">
                <anchor moveWithCells="1">
                  <from>
                    <xdr:col>9</xdr:col>
                    <xdr:colOff>333375</xdr:colOff>
                    <xdr:row>105</xdr:row>
                    <xdr:rowOff>57150</xdr:rowOff>
                  </from>
                  <to>
                    <xdr:col>9</xdr:col>
                    <xdr:colOff>866775</xdr:colOff>
                    <xdr:row>105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4" r:id="rId1188" name="Group Box 1212">
              <controlPr defaultSize="0" autoFill="0" autoPict="0">
                <anchor moveWithCells="1">
                  <from>
                    <xdr:col>7</xdr:col>
                    <xdr:colOff>19050</xdr:colOff>
                    <xdr:row>105</xdr:row>
                    <xdr:rowOff>9525</xdr:rowOff>
                  </from>
                  <to>
                    <xdr:col>9</xdr:col>
                    <xdr:colOff>1123950</xdr:colOff>
                    <xdr:row>105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5" r:id="rId1189" name="Option Button 1213">
              <controlPr defaultSize="0" autoFill="0" autoLine="0" autoPict="0">
                <anchor moveWithCells="1">
                  <from>
                    <xdr:col>7</xdr:col>
                    <xdr:colOff>342900</xdr:colOff>
                    <xdr:row>107</xdr:row>
                    <xdr:rowOff>57150</xdr:rowOff>
                  </from>
                  <to>
                    <xdr:col>7</xdr:col>
                    <xdr:colOff>866775</xdr:colOff>
                    <xdr:row>107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6" r:id="rId1190" name="Option Button 1214">
              <controlPr defaultSize="0" autoFill="0" autoLine="0" autoPict="0">
                <anchor moveWithCells="1">
                  <from>
                    <xdr:col>8</xdr:col>
                    <xdr:colOff>361950</xdr:colOff>
                    <xdr:row>107</xdr:row>
                    <xdr:rowOff>47625</xdr:rowOff>
                  </from>
                  <to>
                    <xdr:col>8</xdr:col>
                    <xdr:colOff>885825</xdr:colOff>
                    <xdr:row>107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7" r:id="rId1191" name="Option Button 1215">
              <controlPr defaultSize="0" autoFill="0" autoLine="0" autoPict="0">
                <anchor moveWithCells="1">
                  <from>
                    <xdr:col>9</xdr:col>
                    <xdr:colOff>333375</xdr:colOff>
                    <xdr:row>107</xdr:row>
                    <xdr:rowOff>47625</xdr:rowOff>
                  </from>
                  <to>
                    <xdr:col>9</xdr:col>
                    <xdr:colOff>866775</xdr:colOff>
                    <xdr:row>107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8" r:id="rId1192" name="Group Box 1216">
              <controlPr defaultSize="0" autoFill="0" autoPict="0">
                <anchor moveWithCells="1">
                  <from>
                    <xdr:col>7</xdr:col>
                    <xdr:colOff>19050</xdr:colOff>
                    <xdr:row>107</xdr:row>
                    <xdr:rowOff>0</xdr:rowOff>
                  </from>
                  <to>
                    <xdr:col>9</xdr:col>
                    <xdr:colOff>1123950</xdr:colOff>
                    <xdr:row>107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1" r:id="rId1193" name="Option Button 1219">
              <controlPr defaultSize="0" autoFill="0" autoLine="0" autoPict="0">
                <anchor moveWithCells="1">
                  <from>
                    <xdr:col>7</xdr:col>
                    <xdr:colOff>342900</xdr:colOff>
                    <xdr:row>87</xdr:row>
                    <xdr:rowOff>57150</xdr:rowOff>
                  </from>
                  <to>
                    <xdr:col>7</xdr:col>
                    <xdr:colOff>866775</xdr:colOff>
                    <xdr:row>87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2" r:id="rId1194" name="Option Button 1220">
              <controlPr defaultSize="0" autoFill="0" autoLine="0" autoPict="0">
                <anchor moveWithCells="1">
                  <from>
                    <xdr:col>8</xdr:col>
                    <xdr:colOff>361950</xdr:colOff>
                    <xdr:row>87</xdr:row>
                    <xdr:rowOff>47625</xdr:rowOff>
                  </from>
                  <to>
                    <xdr:col>8</xdr:col>
                    <xdr:colOff>885825</xdr:colOff>
                    <xdr:row>87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3" r:id="rId1195" name="Option Button 1221">
              <controlPr defaultSize="0" autoFill="0" autoLine="0" autoPict="0">
                <anchor moveWithCells="1">
                  <from>
                    <xdr:col>9</xdr:col>
                    <xdr:colOff>333375</xdr:colOff>
                    <xdr:row>87</xdr:row>
                    <xdr:rowOff>47625</xdr:rowOff>
                  </from>
                  <to>
                    <xdr:col>9</xdr:col>
                    <xdr:colOff>866775</xdr:colOff>
                    <xdr:row>87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4" r:id="rId1196" name="Group Box 1222">
              <controlPr defaultSize="0" autoFill="0" autoPict="0">
                <anchor moveWithCells="1">
                  <from>
                    <xdr:col>7</xdr:col>
                    <xdr:colOff>19050</xdr:colOff>
                    <xdr:row>87</xdr:row>
                    <xdr:rowOff>0</xdr:rowOff>
                  </from>
                  <to>
                    <xdr:col>9</xdr:col>
                    <xdr:colOff>1123950</xdr:colOff>
                    <xdr:row>87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5" r:id="rId1197" name="Option Button 1223">
              <controlPr defaultSize="0" autoFill="0" autoLine="0" autoPict="0">
                <anchor moveWithCells="1">
                  <from>
                    <xdr:col>7</xdr:col>
                    <xdr:colOff>342900</xdr:colOff>
                    <xdr:row>88</xdr:row>
                    <xdr:rowOff>66675</xdr:rowOff>
                  </from>
                  <to>
                    <xdr:col>7</xdr:col>
                    <xdr:colOff>866775</xdr:colOff>
                    <xdr:row>88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6" r:id="rId1198" name="Option Button 1224">
              <controlPr defaultSize="0" autoFill="0" autoLine="0" autoPict="0">
                <anchor moveWithCells="1">
                  <from>
                    <xdr:col>8</xdr:col>
                    <xdr:colOff>361950</xdr:colOff>
                    <xdr:row>88</xdr:row>
                    <xdr:rowOff>57150</xdr:rowOff>
                  </from>
                  <to>
                    <xdr:col>8</xdr:col>
                    <xdr:colOff>885825</xdr:colOff>
                    <xdr:row>88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7" r:id="rId1199" name="Option Button 1225">
              <controlPr defaultSize="0" autoFill="0" autoLine="0" autoPict="0">
                <anchor moveWithCells="1">
                  <from>
                    <xdr:col>9</xdr:col>
                    <xdr:colOff>333375</xdr:colOff>
                    <xdr:row>88</xdr:row>
                    <xdr:rowOff>57150</xdr:rowOff>
                  </from>
                  <to>
                    <xdr:col>9</xdr:col>
                    <xdr:colOff>866775</xdr:colOff>
                    <xdr:row>88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8" r:id="rId1200" name="Group Box 1226">
              <controlPr defaultSize="0" autoFill="0" autoPict="0">
                <anchor moveWithCells="1">
                  <from>
                    <xdr:col>7</xdr:col>
                    <xdr:colOff>19050</xdr:colOff>
                    <xdr:row>88</xdr:row>
                    <xdr:rowOff>9525</xdr:rowOff>
                  </from>
                  <to>
                    <xdr:col>9</xdr:col>
                    <xdr:colOff>1123950</xdr:colOff>
                    <xdr:row>88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9" r:id="rId1201" name="Option Button 1227">
              <controlPr defaultSize="0" autoFill="0" autoLine="0" autoPict="0">
                <anchor moveWithCells="1">
                  <from>
                    <xdr:col>7</xdr:col>
                    <xdr:colOff>342900</xdr:colOff>
                    <xdr:row>89</xdr:row>
                    <xdr:rowOff>66675</xdr:rowOff>
                  </from>
                  <to>
                    <xdr:col>7</xdr:col>
                    <xdr:colOff>866775</xdr:colOff>
                    <xdr:row>89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0" r:id="rId1202" name="Option Button 1228">
              <controlPr defaultSize="0" autoFill="0" autoLine="0" autoPict="0">
                <anchor moveWithCells="1">
                  <from>
                    <xdr:col>8</xdr:col>
                    <xdr:colOff>361950</xdr:colOff>
                    <xdr:row>89</xdr:row>
                    <xdr:rowOff>57150</xdr:rowOff>
                  </from>
                  <to>
                    <xdr:col>8</xdr:col>
                    <xdr:colOff>885825</xdr:colOff>
                    <xdr:row>89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" r:id="rId1203" name="Option Button 1229">
              <controlPr defaultSize="0" autoFill="0" autoLine="0" autoPict="0">
                <anchor moveWithCells="1">
                  <from>
                    <xdr:col>9</xdr:col>
                    <xdr:colOff>333375</xdr:colOff>
                    <xdr:row>89</xdr:row>
                    <xdr:rowOff>57150</xdr:rowOff>
                  </from>
                  <to>
                    <xdr:col>9</xdr:col>
                    <xdr:colOff>866775</xdr:colOff>
                    <xdr:row>89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" r:id="rId1204" name="Group Box 1230">
              <controlPr defaultSize="0" autoFill="0" autoPict="0">
                <anchor moveWithCells="1">
                  <from>
                    <xdr:col>7</xdr:col>
                    <xdr:colOff>19050</xdr:colOff>
                    <xdr:row>89</xdr:row>
                    <xdr:rowOff>9525</xdr:rowOff>
                  </from>
                  <to>
                    <xdr:col>9</xdr:col>
                    <xdr:colOff>1123950</xdr:colOff>
                    <xdr:row>89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" r:id="rId1205" name="Option Button 1231">
              <controlPr defaultSize="0" autoFill="0" autoLine="0" autoPict="0">
                <anchor moveWithCells="1">
                  <from>
                    <xdr:col>7</xdr:col>
                    <xdr:colOff>342900</xdr:colOff>
                    <xdr:row>90</xdr:row>
                    <xdr:rowOff>66675</xdr:rowOff>
                  </from>
                  <to>
                    <xdr:col>7</xdr:col>
                    <xdr:colOff>866775</xdr:colOff>
                    <xdr:row>90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" r:id="rId1206" name="Option Button 1232">
              <controlPr defaultSize="0" autoFill="0" autoLine="0" autoPict="0">
                <anchor moveWithCells="1">
                  <from>
                    <xdr:col>8</xdr:col>
                    <xdr:colOff>361950</xdr:colOff>
                    <xdr:row>90</xdr:row>
                    <xdr:rowOff>57150</xdr:rowOff>
                  </from>
                  <to>
                    <xdr:col>8</xdr:col>
                    <xdr:colOff>885825</xdr:colOff>
                    <xdr:row>90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" r:id="rId1207" name="Option Button 1233">
              <controlPr defaultSize="0" autoFill="0" autoLine="0" autoPict="0">
                <anchor moveWithCells="1">
                  <from>
                    <xdr:col>9</xdr:col>
                    <xdr:colOff>333375</xdr:colOff>
                    <xdr:row>90</xdr:row>
                    <xdr:rowOff>57150</xdr:rowOff>
                  </from>
                  <to>
                    <xdr:col>9</xdr:col>
                    <xdr:colOff>866775</xdr:colOff>
                    <xdr:row>90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" r:id="rId1208" name="Group Box 1234">
              <controlPr defaultSize="0" autoFill="0" autoPict="0">
                <anchor moveWithCells="1">
                  <from>
                    <xdr:col>7</xdr:col>
                    <xdr:colOff>19050</xdr:colOff>
                    <xdr:row>90</xdr:row>
                    <xdr:rowOff>9525</xdr:rowOff>
                  </from>
                  <to>
                    <xdr:col>9</xdr:col>
                    <xdr:colOff>1123950</xdr:colOff>
                    <xdr:row>90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" r:id="rId1209" name="Option Button 1235">
              <controlPr defaultSize="0" autoFill="0" autoLine="0" autoPict="0">
                <anchor moveWithCells="1">
                  <from>
                    <xdr:col>7</xdr:col>
                    <xdr:colOff>342900</xdr:colOff>
                    <xdr:row>91</xdr:row>
                    <xdr:rowOff>66675</xdr:rowOff>
                  </from>
                  <to>
                    <xdr:col>7</xdr:col>
                    <xdr:colOff>866775</xdr:colOff>
                    <xdr:row>91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" r:id="rId1210" name="Option Button 1236">
              <controlPr defaultSize="0" autoFill="0" autoLine="0" autoPict="0">
                <anchor moveWithCells="1">
                  <from>
                    <xdr:col>8</xdr:col>
                    <xdr:colOff>361950</xdr:colOff>
                    <xdr:row>91</xdr:row>
                    <xdr:rowOff>57150</xdr:rowOff>
                  </from>
                  <to>
                    <xdr:col>8</xdr:col>
                    <xdr:colOff>885825</xdr:colOff>
                    <xdr:row>91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" r:id="rId1211" name="Option Button 1237">
              <controlPr defaultSize="0" autoFill="0" autoLine="0" autoPict="0">
                <anchor moveWithCells="1">
                  <from>
                    <xdr:col>9</xdr:col>
                    <xdr:colOff>333375</xdr:colOff>
                    <xdr:row>91</xdr:row>
                    <xdr:rowOff>57150</xdr:rowOff>
                  </from>
                  <to>
                    <xdr:col>9</xdr:col>
                    <xdr:colOff>866775</xdr:colOff>
                    <xdr:row>91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" r:id="rId1212" name="Group Box 1238">
              <controlPr defaultSize="0" autoFill="0" autoPict="0">
                <anchor moveWithCells="1">
                  <from>
                    <xdr:col>7</xdr:col>
                    <xdr:colOff>19050</xdr:colOff>
                    <xdr:row>91</xdr:row>
                    <xdr:rowOff>9525</xdr:rowOff>
                  </from>
                  <to>
                    <xdr:col>9</xdr:col>
                    <xdr:colOff>1123950</xdr:colOff>
                    <xdr:row>91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" r:id="rId1213" name="Option Button 1239">
              <controlPr defaultSize="0" autoFill="0" autoLine="0" autoPict="0">
                <anchor moveWithCells="1">
                  <from>
                    <xdr:col>7</xdr:col>
                    <xdr:colOff>342900</xdr:colOff>
                    <xdr:row>92</xdr:row>
                    <xdr:rowOff>66675</xdr:rowOff>
                  </from>
                  <to>
                    <xdr:col>7</xdr:col>
                    <xdr:colOff>866775</xdr:colOff>
                    <xdr:row>92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" r:id="rId1214" name="Option Button 1240">
              <controlPr defaultSize="0" autoFill="0" autoLine="0" autoPict="0">
                <anchor moveWithCells="1">
                  <from>
                    <xdr:col>8</xdr:col>
                    <xdr:colOff>361950</xdr:colOff>
                    <xdr:row>92</xdr:row>
                    <xdr:rowOff>57150</xdr:rowOff>
                  </from>
                  <to>
                    <xdr:col>8</xdr:col>
                    <xdr:colOff>885825</xdr:colOff>
                    <xdr:row>92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" r:id="rId1215" name="Option Button 1241">
              <controlPr defaultSize="0" autoFill="0" autoLine="0" autoPict="0">
                <anchor moveWithCells="1">
                  <from>
                    <xdr:col>9</xdr:col>
                    <xdr:colOff>333375</xdr:colOff>
                    <xdr:row>92</xdr:row>
                    <xdr:rowOff>57150</xdr:rowOff>
                  </from>
                  <to>
                    <xdr:col>9</xdr:col>
                    <xdr:colOff>866775</xdr:colOff>
                    <xdr:row>92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" r:id="rId1216" name="Group Box 1242">
              <controlPr defaultSize="0" autoFill="0" autoPict="0">
                <anchor moveWithCells="1">
                  <from>
                    <xdr:col>7</xdr:col>
                    <xdr:colOff>19050</xdr:colOff>
                    <xdr:row>92</xdr:row>
                    <xdr:rowOff>9525</xdr:rowOff>
                  </from>
                  <to>
                    <xdr:col>9</xdr:col>
                    <xdr:colOff>1123950</xdr:colOff>
                    <xdr:row>92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" r:id="rId1217" name="Option Button 1243">
              <controlPr defaultSize="0" autoFill="0" autoLine="0" autoPict="0">
                <anchor moveWithCells="1">
                  <from>
                    <xdr:col>7</xdr:col>
                    <xdr:colOff>342900</xdr:colOff>
                    <xdr:row>94</xdr:row>
                    <xdr:rowOff>66675</xdr:rowOff>
                  </from>
                  <to>
                    <xdr:col>7</xdr:col>
                    <xdr:colOff>866775</xdr:colOff>
                    <xdr:row>94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" r:id="rId1218" name="Option Button 1244">
              <controlPr defaultSize="0" autoFill="0" autoLine="0" autoPict="0">
                <anchor moveWithCells="1">
                  <from>
                    <xdr:col>8</xdr:col>
                    <xdr:colOff>361950</xdr:colOff>
                    <xdr:row>94</xdr:row>
                    <xdr:rowOff>57150</xdr:rowOff>
                  </from>
                  <to>
                    <xdr:col>8</xdr:col>
                    <xdr:colOff>885825</xdr:colOff>
                    <xdr:row>94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" r:id="rId1219" name="Option Button 1245">
              <controlPr defaultSize="0" autoFill="0" autoLine="0" autoPict="0">
                <anchor moveWithCells="1">
                  <from>
                    <xdr:col>9</xdr:col>
                    <xdr:colOff>333375</xdr:colOff>
                    <xdr:row>94</xdr:row>
                    <xdr:rowOff>57150</xdr:rowOff>
                  </from>
                  <to>
                    <xdr:col>9</xdr:col>
                    <xdr:colOff>866775</xdr:colOff>
                    <xdr:row>94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" r:id="rId1220" name="Group Box 1246">
              <controlPr defaultSize="0" autoFill="0" autoPict="0">
                <anchor moveWithCells="1">
                  <from>
                    <xdr:col>7</xdr:col>
                    <xdr:colOff>19050</xdr:colOff>
                    <xdr:row>94</xdr:row>
                    <xdr:rowOff>9525</xdr:rowOff>
                  </from>
                  <to>
                    <xdr:col>9</xdr:col>
                    <xdr:colOff>1123950</xdr:colOff>
                    <xdr:row>94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" r:id="rId1221" name="Option Button 1247">
              <controlPr defaultSize="0" autoFill="0" autoLine="0" autoPict="0">
                <anchor moveWithCells="1">
                  <from>
                    <xdr:col>7</xdr:col>
                    <xdr:colOff>342900</xdr:colOff>
                    <xdr:row>96</xdr:row>
                    <xdr:rowOff>66675</xdr:rowOff>
                  </from>
                  <to>
                    <xdr:col>7</xdr:col>
                    <xdr:colOff>866775</xdr:colOff>
                    <xdr:row>96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" r:id="rId1222" name="Option Button 1248">
              <controlPr defaultSize="0" autoFill="0" autoLine="0" autoPict="0">
                <anchor moveWithCells="1">
                  <from>
                    <xdr:col>8</xdr:col>
                    <xdr:colOff>361950</xdr:colOff>
                    <xdr:row>96</xdr:row>
                    <xdr:rowOff>57150</xdr:rowOff>
                  </from>
                  <to>
                    <xdr:col>8</xdr:col>
                    <xdr:colOff>885825</xdr:colOff>
                    <xdr:row>96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" r:id="rId1223" name="Option Button 1249">
              <controlPr defaultSize="0" autoFill="0" autoLine="0" autoPict="0">
                <anchor moveWithCells="1">
                  <from>
                    <xdr:col>9</xdr:col>
                    <xdr:colOff>333375</xdr:colOff>
                    <xdr:row>96</xdr:row>
                    <xdr:rowOff>57150</xdr:rowOff>
                  </from>
                  <to>
                    <xdr:col>9</xdr:col>
                    <xdr:colOff>866775</xdr:colOff>
                    <xdr:row>96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" r:id="rId1224" name="Group Box 1250">
              <controlPr defaultSize="0" autoFill="0" autoPict="0">
                <anchor moveWithCells="1">
                  <from>
                    <xdr:col>7</xdr:col>
                    <xdr:colOff>19050</xdr:colOff>
                    <xdr:row>96</xdr:row>
                    <xdr:rowOff>9525</xdr:rowOff>
                  </from>
                  <to>
                    <xdr:col>9</xdr:col>
                    <xdr:colOff>1123950</xdr:colOff>
                    <xdr:row>96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" r:id="rId1225" name="Option Button 1251">
              <controlPr defaultSize="0" autoFill="0" autoLine="0" autoPict="0">
                <anchor moveWithCells="1">
                  <from>
                    <xdr:col>7</xdr:col>
                    <xdr:colOff>342900</xdr:colOff>
                    <xdr:row>93</xdr:row>
                    <xdr:rowOff>66675</xdr:rowOff>
                  </from>
                  <to>
                    <xdr:col>7</xdr:col>
                    <xdr:colOff>866775</xdr:colOff>
                    <xdr:row>93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" r:id="rId1226" name="Option Button 1252">
              <controlPr defaultSize="0" autoFill="0" autoLine="0" autoPict="0">
                <anchor moveWithCells="1">
                  <from>
                    <xdr:col>8</xdr:col>
                    <xdr:colOff>361950</xdr:colOff>
                    <xdr:row>93</xdr:row>
                    <xdr:rowOff>57150</xdr:rowOff>
                  </from>
                  <to>
                    <xdr:col>8</xdr:col>
                    <xdr:colOff>885825</xdr:colOff>
                    <xdr:row>93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" r:id="rId1227" name="Option Button 1253">
              <controlPr defaultSize="0" autoFill="0" autoLine="0" autoPict="0">
                <anchor moveWithCells="1">
                  <from>
                    <xdr:col>9</xdr:col>
                    <xdr:colOff>333375</xdr:colOff>
                    <xdr:row>93</xdr:row>
                    <xdr:rowOff>57150</xdr:rowOff>
                  </from>
                  <to>
                    <xdr:col>9</xdr:col>
                    <xdr:colOff>866775</xdr:colOff>
                    <xdr:row>93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" r:id="rId1228" name="Group Box 1254">
              <controlPr defaultSize="0" autoFill="0" autoPict="0">
                <anchor moveWithCells="1">
                  <from>
                    <xdr:col>7</xdr:col>
                    <xdr:colOff>19050</xdr:colOff>
                    <xdr:row>93</xdr:row>
                    <xdr:rowOff>9525</xdr:rowOff>
                  </from>
                  <to>
                    <xdr:col>9</xdr:col>
                    <xdr:colOff>1123950</xdr:colOff>
                    <xdr:row>93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" r:id="rId1229" name="Option Button 1255">
              <controlPr defaultSize="0" autoFill="0" autoLine="0" autoPict="0">
                <anchor moveWithCells="1">
                  <from>
                    <xdr:col>7</xdr:col>
                    <xdr:colOff>342900</xdr:colOff>
                    <xdr:row>95</xdr:row>
                    <xdr:rowOff>57150</xdr:rowOff>
                  </from>
                  <to>
                    <xdr:col>7</xdr:col>
                    <xdr:colOff>866775</xdr:colOff>
                    <xdr:row>95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" r:id="rId1230" name="Option Button 1256">
              <controlPr defaultSize="0" autoFill="0" autoLine="0" autoPict="0">
                <anchor moveWithCells="1">
                  <from>
                    <xdr:col>8</xdr:col>
                    <xdr:colOff>361950</xdr:colOff>
                    <xdr:row>95</xdr:row>
                    <xdr:rowOff>47625</xdr:rowOff>
                  </from>
                  <to>
                    <xdr:col>8</xdr:col>
                    <xdr:colOff>885825</xdr:colOff>
                    <xdr:row>95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" r:id="rId1231" name="Option Button 1257">
              <controlPr defaultSize="0" autoFill="0" autoLine="0" autoPict="0">
                <anchor moveWithCells="1">
                  <from>
                    <xdr:col>9</xdr:col>
                    <xdr:colOff>333375</xdr:colOff>
                    <xdr:row>95</xdr:row>
                    <xdr:rowOff>47625</xdr:rowOff>
                  </from>
                  <to>
                    <xdr:col>9</xdr:col>
                    <xdr:colOff>866775</xdr:colOff>
                    <xdr:row>95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" r:id="rId1232" name="Group Box 1258">
              <controlPr defaultSize="0" autoFill="0" autoPict="0">
                <anchor moveWithCells="1">
                  <from>
                    <xdr:col>7</xdr:col>
                    <xdr:colOff>19050</xdr:colOff>
                    <xdr:row>95</xdr:row>
                    <xdr:rowOff>0</xdr:rowOff>
                  </from>
                  <to>
                    <xdr:col>9</xdr:col>
                    <xdr:colOff>1123950</xdr:colOff>
                    <xdr:row>95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" r:id="rId1233" name="Option Button 1261">
              <controlPr defaultSize="0" autoFill="0" autoLine="0" autoPict="0">
                <anchor moveWithCells="1">
                  <from>
                    <xdr:col>7</xdr:col>
                    <xdr:colOff>342900</xdr:colOff>
                    <xdr:row>75</xdr:row>
                    <xdr:rowOff>57150</xdr:rowOff>
                  </from>
                  <to>
                    <xdr:col>7</xdr:col>
                    <xdr:colOff>866775</xdr:colOff>
                    <xdr:row>75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" r:id="rId1234" name="Option Button 1262">
              <controlPr defaultSize="0" autoFill="0" autoLine="0" autoPict="0">
                <anchor moveWithCells="1">
                  <from>
                    <xdr:col>8</xdr:col>
                    <xdr:colOff>361950</xdr:colOff>
                    <xdr:row>75</xdr:row>
                    <xdr:rowOff>47625</xdr:rowOff>
                  </from>
                  <to>
                    <xdr:col>8</xdr:col>
                    <xdr:colOff>885825</xdr:colOff>
                    <xdr:row>75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" r:id="rId1235" name="Option Button 1263">
              <controlPr defaultSize="0" autoFill="0" autoLine="0" autoPict="0">
                <anchor moveWithCells="1">
                  <from>
                    <xdr:col>9</xdr:col>
                    <xdr:colOff>333375</xdr:colOff>
                    <xdr:row>75</xdr:row>
                    <xdr:rowOff>47625</xdr:rowOff>
                  </from>
                  <to>
                    <xdr:col>9</xdr:col>
                    <xdr:colOff>866775</xdr:colOff>
                    <xdr:row>75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" r:id="rId1236" name="Group Box 1264">
              <controlPr defaultSize="0" autoFill="0" autoPict="0">
                <anchor moveWithCells="1">
                  <from>
                    <xdr:col>7</xdr:col>
                    <xdr:colOff>19050</xdr:colOff>
                    <xdr:row>75</xdr:row>
                    <xdr:rowOff>0</xdr:rowOff>
                  </from>
                  <to>
                    <xdr:col>9</xdr:col>
                    <xdr:colOff>1123950</xdr:colOff>
                    <xdr:row>75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7" r:id="rId1237" name="Option Button 1265">
              <controlPr defaultSize="0" autoFill="0" autoLine="0" autoPict="0">
                <anchor moveWithCells="1">
                  <from>
                    <xdr:col>7</xdr:col>
                    <xdr:colOff>342900</xdr:colOff>
                    <xdr:row>76</xdr:row>
                    <xdr:rowOff>66675</xdr:rowOff>
                  </from>
                  <to>
                    <xdr:col>7</xdr:col>
                    <xdr:colOff>866775</xdr:colOff>
                    <xdr:row>76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8" r:id="rId1238" name="Option Button 1266">
              <controlPr defaultSize="0" autoFill="0" autoLine="0" autoPict="0">
                <anchor moveWithCells="1">
                  <from>
                    <xdr:col>8</xdr:col>
                    <xdr:colOff>361950</xdr:colOff>
                    <xdr:row>76</xdr:row>
                    <xdr:rowOff>57150</xdr:rowOff>
                  </from>
                  <to>
                    <xdr:col>8</xdr:col>
                    <xdr:colOff>885825</xdr:colOff>
                    <xdr:row>76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1239" name="Option Button 1267">
              <controlPr defaultSize="0" autoFill="0" autoLine="0" autoPict="0">
                <anchor moveWithCells="1">
                  <from>
                    <xdr:col>9</xdr:col>
                    <xdr:colOff>333375</xdr:colOff>
                    <xdr:row>76</xdr:row>
                    <xdr:rowOff>57150</xdr:rowOff>
                  </from>
                  <to>
                    <xdr:col>9</xdr:col>
                    <xdr:colOff>866775</xdr:colOff>
                    <xdr:row>76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1240" name="Group Box 1268">
              <controlPr defaultSize="0" autoFill="0" autoPict="0">
                <anchor moveWithCells="1">
                  <from>
                    <xdr:col>7</xdr:col>
                    <xdr:colOff>19050</xdr:colOff>
                    <xdr:row>76</xdr:row>
                    <xdr:rowOff>9525</xdr:rowOff>
                  </from>
                  <to>
                    <xdr:col>9</xdr:col>
                    <xdr:colOff>1123950</xdr:colOff>
                    <xdr:row>76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1241" name="Option Button 1269">
              <controlPr defaultSize="0" autoFill="0" autoLine="0" autoPict="0">
                <anchor moveWithCells="1">
                  <from>
                    <xdr:col>7</xdr:col>
                    <xdr:colOff>342900</xdr:colOff>
                    <xdr:row>77</xdr:row>
                    <xdr:rowOff>66675</xdr:rowOff>
                  </from>
                  <to>
                    <xdr:col>7</xdr:col>
                    <xdr:colOff>866775</xdr:colOff>
                    <xdr:row>77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1242" name="Option Button 1270">
              <controlPr defaultSize="0" autoFill="0" autoLine="0" autoPict="0">
                <anchor moveWithCells="1">
                  <from>
                    <xdr:col>8</xdr:col>
                    <xdr:colOff>361950</xdr:colOff>
                    <xdr:row>77</xdr:row>
                    <xdr:rowOff>57150</xdr:rowOff>
                  </from>
                  <to>
                    <xdr:col>8</xdr:col>
                    <xdr:colOff>885825</xdr:colOff>
                    <xdr:row>77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3" r:id="rId1243" name="Option Button 1271">
              <controlPr defaultSize="0" autoFill="0" autoLine="0" autoPict="0">
                <anchor moveWithCells="1">
                  <from>
                    <xdr:col>9</xdr:col>
                    <xdr:colOff>333375</xdr:colOff>
                    <xdr:row>77</xdr:row>
                    <xdr:rowOff>57150</xdr:rowOff>
                  </from>
                  <to>
                    <xdr:col>9</xdr:col>
                    <xdr:colOff>866775</xdr:colOff>
                    <xdr:row>77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4" r:id="rId1244" name="Group Box 1272">
              <controlPr defaultSize="0" autoFill="0" autoPict="0">
                <anchor moveWithCells="1">
                  <from>
                    <xdr:col>7</xdr:col>
                    <xdr:colOff>19050</xdr:colOff>
                    <xdr:row>77</xdr:row>
                    <xdr:rowOff>9525</xdr:rowOff>
                  </from>
                  <to>
                    <xdr:col>9</xdr:col>
                    <xdr:colOff>1123950</xdr:colOff>
                    <xdr:row>77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5" r:id="rId1245" name="Option Button 1273">
              <controlPr defaultSize="0" autoFill="0" autoLine="0" autoPict="0">
                <anchor moveWithCells="1">
                  <from>
                    <xdr:col>7</xdr:col>
                    <xdr:colOff>342900</xdr:colOff>
                    <xdr:row>78</xdr:row>
                    <xdr:rowOff>66675</xdr:rowOff>
                  </from>
                  <to>
                    <xdr:col>7</xdr:col>
                    <xdr:colOff>866775</xdr:colOff>
                    <xdr:row>78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6" r:id="rId1246" name="Option Button 1274">
              <controlPr defaultSize="0" autoFill="0" autoLine="0" autoPict="0">
                <anchor moveWithCells="1">
                  <from>
                    <xdr:col>8</xdr:col>
                    <xdr:colOff>361950</xdr:colOff>
                    <xdr:row>78</xdr:row>
                    <xdr:rowOff>57150</xdr:rowOff>
                  </from>
                  <to>
                    <xdr:col>8</xdr:col>
                    <xdr:colOff>885825</xdr:colOff>
                    <xdr:row>78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7" r:id="rId1247" name="Option Button 1275">
              <controlPr defaultSize="0" autoFill="0" autoLine="0" autoPict="0">
                <anchor moveWithCells="1">
                  <from>
                    <xdr:col>9</xdr:col>
                    <xdr:colOff>333375</xdr:colOff>
                    <xdr:row>78</xdr:row>
                    <xdr:rowOff>57150</xdr:rowOff>
                  </from>
                  <to>
                    <xdr:col>9</xdr:col>
                    <xdr:colOff>866775</xdr:colOff>
                    <xdr:row>78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8" r:id="rId1248" name="Group Box 1276">
              <controlPr defaultSize="0" autoFill="0" autoPict="0">
                <anchor moveWithCells="1">
                  <from>
                    <xdr:col>7</xdr:col>
                    <xdr:colOff>19050</xdr:colOff>
                    <xdr:row>78</xdr:row>
                    <xdr:rowOff>9525</xdr:rowOff>
                  </from>
                  <to>
                    <xdr:col>9</xdr:col>
                    <xdr:colOff>1123950</xdr:colOff>
                    <xdr:row>78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1249" name="Option Button 1277">
              <controlPr defaultSize="0" autoFill="0" autoLine="0" autoPict="0">
                <anchor moveWithCells="1">
                  <from>
                    <xdr:col>7</xdr:col>
                    <xdr:colOff>342900</xdr:colOff>
                    <xdr:row>79</xdr:row>
                    <xdr:rowOff>66675</xdr:rowOff>
                  </from>
                  <to>
                    <xdr:col>7</xdr:col>
                    <xdr:colOff>866775</xdr:colOff>
                    <xdr:row>79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0" r:id="rId1250" name="Option Button 1278">
              <controlPr defaultSize="0" autoFill="0" autoLine="0" autoPict="0">
                <anchor moveWithCells="1">
                  <from>
                    <xdr:col>8</xdr:col>
                    <xdr:colOff>361950</xdr:colOff>
                    <xdr:row>79</xdr:row>
                    <xdr:rowOff>57150</xdr:rowOff>
                  </from>
                  <to>
                    <xdr:col>8</xdr:col>
                    <xdr:colOff>885825</xdr:colOff>
                    <xdr:row>79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1251" name="Option Button 1279">
              <controlPr defaultSize="0" autoFill="0" autoLine="0" autoPict="0">
                <anchor moveWithCells="1">
                  <from>
                    <xdr:col>9</xdr:col>
                    <xdr:colOff>333375</xdr:colOff>
                    <xdr:row>79</xdr:row>
                    <xdr:rowOff>57150</xdr:rowOff>
                  </from>
                  <to>
                    <xdr:col>9</xdr:col>
                    <xdr:colOff>866775</xdr:colOff>
                    <xdr:row>79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1252" name="Group Box 1280">
              <controlPr defaultSize="0" autoFill="0" autoPict="0">
                <anchor moveWithCells="1">
                  <from>
                    <xdr:col>7</xdr:col>
                    <xdr:colOff>19050</xdr:colOff>
                    <xdr:row>79</xdr:row>
                    <xdr:rowOff>9525</xdr:rowOff>
                  </from>
                  <to>
                    <xdr:col>9</xdr:col>
                    <xdr:colOff>1123950</xdr:colOff>
                    <xdr:row>79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1253" name="Option Button 1281">
              <controlPr defaultSize="0" autoFill="0" autoLine="0" autoPict="0">
                <anchor moveWithCells="1">
                  <from>
                    <xdr:col>7</xdr:col>
                    <xdr:colOff>342900</xdr:colOff>
                    <xdr:row>80</xdr:row>
                    <xdr:rowOff>66675</xdr:rowOff>
                  </from>
                  <to>
                    <xdr:col>7</xdr:col>
                    <xdr:colOff>866775</xdr:colOff>
                    <xdr:row>80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1254" name="Option Button 1282">
              <controlPr defaultSize="0" autoFill="0" autoLine="0" autoPict="0">
                <anchor moveWithCells="1">
                  <from>
                    <xdr:col>8</xdr:col>
                    <xdr:colOff>361950</xdr:colOff>
                    <xdr:row>80</xdr:row>
                    <xdr:rowOff>57150</xdr:rowOff>
                  </from>
                  <to>
                    <xdr:col>8</xdr:col>
                    <xdr:colOff>885825</xdr:colOff>
                    <xdr:row>80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1255" name="Option Button 1283">
              <controlPr defaultSize="0" autoFill="0" autoLine="0" autoPict="0">
                <anchor moveWithCells="1">
                  <from>
                    <xdr:col>9</xdr:col>
                    <xdr:colOff>333375</xdr:colOff>
                    <xdr:row>80</xdr:row>
                    <xdr:rowOff>57150</xdr:rowOff>
                  </from>
                  <to>
                    <xdr:col>9</xdr:col>
                    <xdr:colOff>866775</xdr:colOff>
                    <xdr:row>80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1256" name="Group Box 1284">
              <controlPr defaultSize="0" autoFill="0" autoPict="0">
                <anchor moveWithCells="1">
                  <from>
                    <xdr:col>7</xdr:col>
                    <xdr:colOff>19050</xdr:colOff>
                    <xdr:row>80</xdr:row>
                    <xdr:rowOff>9525</xdr:rowOff>
                  </from>
                  <to>
                    <xdr:col>9</xdr:col>
                    <xdr:colOff>1123950</xdr:colOff>
                    <xdr:row>80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7" r:id="rId1257" name="Option Button 1285">
              <controlPr defaultSize="0" autoFill="0" autoLine="0" autoPict="0">
                <anchor moveWithCells="1">
                  <from>
                    <xdr:col>7</xdr:col>
                    <xdr:colOff>342900</xdr:colOff>
                    <xdr:row>82</xdr:row>
                    <xdr:rowOff>66675</xdr:rowOff>
                  </from>
                  <to>
                    <xdr:col>7</xdr:col>
                    <xdr:colOff>866775</xdr:colOff>
                    <xdr:row>82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1258" name="Option Button 1286">
              <controlPr defaultSize="0" autoFill="0" autoLine="0" autoPict="0">
                <anchor moveWithCells="1">
                  <from>
                    <xdr:col>8</xdr:col>
                    <xdr:colOff>361950</xdr:colOff>
                    <xdr:row>82</xdr:row>
                    <xdr:rowOff>57150</xdr:rowOff>
                  </from>
                  <to>
                    <xdr:col>8</xdr:col>
                    <xdr:colOff>885825</xdr:colOff>
                    <xdr:row>82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9" r:id="rId1259" name="Option Button 1287">
              <controlPr defaultSize="0" autoFill="0" autoLine="0" autoPict="0">
                <anchor moveWithCells="1">
                  <from>
                    <xdr:col>9</xdr:col>
                    <xdr:colOff>333375</xdr:colOff>
                    <xdr:row>82</xdr:row>
                    <xdr:rowOff>57150</xdr:rowOff>
                  </from>
                  <to>
                    <xdr:col>9</xdr:col>
                    <xdr:colOff>866775</xdr:colOff>
                    <xdr:row>82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0" r:id="rId1260" name="Group Box 1288">
              <controlPr defaultSize="0" autoFill="0" autoPict="0">
                <anchor moveWithCells="1">
                  <from>
                    <xdr:col>7</xdr:col>
                    <xdr:colOff>19050</xdr:colOff>
                    <xdr:row>82</xdr:row>
                    <xdr:rowOff>9525</xdr:rowOff>
                  </from>
                  <to>
                    <xdr:col>9</xdr:col>
                    <xdr:colOff>1123950</xdr:colOff>
                    <xdr:row>82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1" r:id="rId1261" name="Option Button 1289">
              <controlPr defaultSize="0" autoFill="0" autoLine="0" autoPict="0">
                <anchor moveWithCells="1">
                  <from>
                    <xdr:col>7</xdr:col>
                    <xdr:colOff>342900</xdr:colOff>
                    <xdr:row>84</xdr:row>
                    <xdr:rowOff>66675</xdr:rowOff>
                  </from>
                  <to>
                    <xdr:col>7</xdr:col>
                    <xdr:colOff>866775</xdr:colOff>
                    <xdr:row>84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2" r:id="rId1262" name="Option Button 1290">
              <controlPr defaultSize="0" autoFill="0" autoLine="0" autoPict="0">
                <anchor moveWithCells="1">
                  <from>
                    <xdr:col>8</xdr:col>
                    <xdr:colOff>361950</xdr:colOff>
                    <xdr:row>84</xdr:row>
                    <xdr:rowOff>57150</xdr:rowOff>
                  </from>
                  <to>
                    <xdr:col>8</xdr:col>
                    <xdr:colOff>885825</xdr:colOff>
                    <xdr:row>84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3" r:id="rId1263" name="Option Button 1291">
              <controlPr defaultSize="0" autoFill="0" autoLine="0" autoPict="0">
                <anchor moveWithCells="1">
                  <from>
                    <xdr:col>9</xdr:col>
                    <xdr:colOff>333375</xdr:colOff>
                    <xdr:row>84</xdr:row>
                    <xdr:rowOff>57150</xdr:rowOff>
                  </from>
                  <to>
                    <xdr:col>9</xdr:col>
                    <xdr:colOff>866775</xdr:colOff>
                    <xdr:row>84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4" r:id="rId1264" name="Group Box 1292">
              <controlPr defaultSize="0" autoFill="0" autoPict="0">
                <anchor moveWithCells="1">
                  <from>
                    <xdr:col>7</xdr:col>
                    <xdr:colOff>19050</xdr:colOff>
                    <xdr:row>84</xdr:row>
                    <xdr:rowOff>9525</xdr:rowOff>
                  </from>
                  <to>
                    <xdr:col>9</xdr:col>
                    <xdr:colOff>1123950</xdr:colOff>
                    <xdr:row>84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5" r:id="rId1265" name="Option Button 1293">
              <controlPr defaultSize="0" autoFill="0" autoLine="0" autoPict="0">
                <anchor moveWithCells="1">
                  <from>
                    <xdr:col>7</xdr:col>
                    <xdr:colOff>342900</xdr:colOff>
                    <xdr:row>81</xdr:row>
                    <xdr:rowOff>66675</xdr:rowOff>
                  </from>
                  <to>
                    <xdr:col>7</xdr:col>
                    <xdr:colOff>866775</xdr:colOff>
                    <xdr:row>81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6" r:id="rId1266" name="Option Button 1294">
              <controlPr defaultSize="0" autoFill="0" autoLine="0" autoPict="0">
                <anchor moveWithCells="1">
                  <from>
                    <xdr:col>8</xdr:col>
                    <xdr:colOff>361950</xdr:colOff>
                    <xdr:row>81</xdr:row>
                    <xdr:rowOff>57150</xdr:rowOff>
                  </from>
                  <to>
                    <xdr:col>8</xdr:col>
                    <xdr:colOff>885825</xdr:colOff>
                    <xdr:row>81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7" r:id="rId1267" name="Option Button 1295">
              <controlPr defaultSize="0" autoFill="0" autoLine="0" autoPict="0">
                <anchor moveWithCells="1">
                  <from>
                    <xdr:col>9</xdr:col>
                    <xdr:colOff>333375</xdr:colOff>
                    <xdr:row>81</xdr:row>
                    <xdr:rowOff>57150</xdr:rowOff>
                  </from>
                  <to>
                    <xdr:col>9</xdr:col>
                    <xdr:colOff>866775</xdr:colOff>
                    <xdr:row>81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8" r:id="rId1268" name="Group Box 1296">
              <controlPr defaultSize="0" autoFill="0" autoPict="0">
                <anchor moveWithCells="1">
                  <from>
                    <xdr:col>7</xdr:col>
                    <xdr:colOff>19050</xdr:colOff>
                    <xdr:row>81</xdr:row>
                    <xdr:rowOff>9525</xdr:rowOff>
                  </from>
                  <to>
                    <xdr:col>9</xdr:col>
                    <xdr:colOff>1123950</xdr:colOff>
                    <xdr:row>81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9" r:id="rId1269" name="Option Button 1297">
              <controlPr defaultSize="0" autoFill="0" autoLine="0" autoPict="0">
                <anchor moveWithCells="1">
                  <from>
                    <xdr:col>7</xdr:col>
                    <xdr:colOff>342900</xdr:colOff>
                    <xdr:row>83</xdr:row>
                    <xdr:rowOff>57150</xdr:rowOff>
                  </from>
                  <to>
                    <xdr:col>7</xdr:col>
                    <xdr:colOff>866775</xdr:colOff>
                    <xdr:row>83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0" r:id="rId1270" name="Option Button 1298">
              <controlPr defaultSize="0" autoFill="0" autoLine="0" autoPict="0">
                <anchor moveWithCells="1">
                  <from>
                    <xdr:col>8</xdr:col>
                    <xdr:colOff>361950</xdr:colOff>
                    <xdr:row>83</xdr:row>
                    <xdr:rowOff>47625</xdr:rowOff>
                  </from>
                  <to>
                    <xdr:col>8</xdr:col>
                    <xdr:colOff>885825</xdr:colOff>
                    <xdr:row>83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1" r:id="rId1271" name="Option Button 1299">
              <controlPr defaultSize="0" autoFill="0" autoLine="0" autoPict="0">
                <anchor moveWithCells="1">
                  <from>
                    <xdr:col>9</xdr:col>
                    <xdr:colOff>333375</xdr:colOff>
                    <xdr:row>83</xdr:row>
                    <xdr:rowOff>47625</xdr:rowOff>
                  </from>
                  <to>
                    <xdr:col>9</xdr:col>
                    <xdr:colOff>866775</xdr:colOff>
                    <xdr:row>83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2" r:id="rId1272" name="Group Box 1300">
              <controlPr defaultSize="0" autoFill="0" autoPict="0">
                <anchor moveWithCells="1">
                  <from>
                    <xdr:col>7</xdr:col>
                    <xdr:colOff>19050</xdr:colOff>
                    <xdr:row>83</xdr:row>
                    <xdr:rowOff>0</xdr:rowOff>
                  </from>
                  <to>
                    <xdr:col>9</xdr:col>
                    <xdr:colOff>1123950</xdr:colOff>
                    <xdr:row>83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5" r:id="rId1273" name="Option Button 1303">
              <controlPr defaultSize="0" autoFill="0" autoLine="0" autoPict="0">
                <anchor moveWithCells="1">
                  <from>
                    <xdr:col>7</xdr:col>
                    <xdr:colOff>342900</xdr:colOff>
                    <xdr:row>63</xdr:row>
                    <xdr:rowOff>57150</xdr:rowOff>
                  </from>
                  <to>
                    <xdr:col>7</xdr:col>
                    <xdr:colOff>866775</xdr:colOff>
                    <xdr:row>63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6" r:id="rId1274" name="Option Button 1304">
              <controlPr defaultSize="0" autoFill="0" autoLine="0" autoPict="0">
                <anchor moveWithCells="1">
                  <from>
                    <xdr:col>8</xdr:col>
                    <xdr:colOff>361950</xdr:colOff>
                    <xdr:row>63</xdr:row>
                    <xdr:rowOff>47625</xdr:rowOff>
                  </from>
                  <to>
                    <xdr:col>8</xdr:col>
                    <xdr:colOff>885825</xdr:colOff>
                    <xdr:row>63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7" r:id="rId1275" name="Option Button 1305">
              <controlPr defaultSize="0" autoFill="0" autoLine="0" autoPict="0">
                <anchor moveWithCells="1">
                  <from>
                    <xdr:col>9</xdr:col>
                    <xdr:colOff>333375</xdr:colOff>
                    <xdr:row>63</xdr:row>
                    <xdr:rowOff>47625</xdr:rowOff>
                  </from>
                  <to>
                    <xdr:col>9</xdr:col>
                    <xdr:colOff>866775</xdr:colOff>
                    <xdr:row>63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8" r:id="rId1276" name="Group Box 1306">
              <controlPr defaultSize="0" autoFill="0" autoPict="0">
                <anchor moveWithCells="1">
                  <from>
                    <xdr:col>7</xdr:col>
                    <xdr:colOff>19050</xdr:colOff>
                    <xdr:row>63</xdr:row>
                    <xdr:rowOff>0</xdr:rowOff>
                  </from>
                  <to>
                    <xdr:col>9</xdr:col>
                    <xdr:colOff>1123950</xdr:colOff>
                    <xdr:row>63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9" r:id="rId1277" name="Option Button 1307">
              <controlPr defaultSize="0" autoFill="0" autoLine="0" autoPict="0">
                <anchor moveWithCells="1">
                  <from>
                    <xdr:col>7</xdr:col>
                    <xdr:colOff>342900</xdr:colOff>
                    <xdr:row>64</xdr:row>
                    <xdr:rowOff>66675</xdr:rowOff>
                  </from>
                  <to>
                    <xdr:col>7</xdr:col>
                    <xdr:colOff>866775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0" r:id="rId1278" name="Option Button 1308">
              <controlPr defaultSize="0" autoFill="0" autoLine="0" autoPict="0">
                <anchor moveWithCells="1">
                  <from>
                    <xdr:col>8</xdr:col>
                    <xdr:colOff>361950</xdr:colOff>
                    <xdr:row>64</xdr:row>
                    <xdr:rowOff>57150</xdr:rowOff>
                  </from>
                  <to>
                    <xdr:col>8</xdr:col>
                    <xdr:colOff>885825</xdr:colOff>
                    <xdr:row>64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1" r:id="rId1279" name="Option Button 1309">
              <controlPr defaultSize="0" autoFill="0" autoLine="0" autoPict="0">
                <anchor moveWithCells="1">
                  <from>
                    <xdr:col>9</xdr:col>
                    <xdr:colOff>333375</xdr:colOff>
                    <xdr:row>64</xdr:row>
                    <xdr:rowOff>57150</xdr:rowOff>
                  </from>
                  <to>
                    <xdr:col>9</xdr:col>
                    <xdr:colOff>866775</xdr:colOff>
                    <xdr:row>64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2" r:id="rId1280" name="Group Box 1310">
              <controlPr defaultSize="0" autoFill="0" autoPict="0">
                <anchor moveWithCells="1">
                  <from>
                    <xdr:col>7</xdr:col>
                    <xdr:colOff>19050</xdr:colOff>
                    <xdr:row>64</xdr:row>
                    <xdr:rowOff>9525</xdr:rowOff>
                  </from>
                  <to>
                    <xdr:col>9</xdr:col>
                    <xdr:colOff>1123950</xdr:colOff>
                    <xdr:row>64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3" r:id="rId1281" name="Option Button 1311">
              <controlPr defaultSize="0" autoFill="0" autoLine="0" autoPict="0">
                <anchor moveWithCells="1">
                  <from>
                    <xdr:col>7</xdr:col>
                    <xdr:colOff>342900</xdr:colOff>
                    <xdr:row>65</xdr:row>
                    <xdr:rowOff>66675</xdr:rowOff>
                  </from>
                  <to>
                    <xdr:col>7</xdr:col>
                    <xdr:colOff>866775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4" r:id="rId1282" name="Option Button 1312">
              <controlPr defaultSize="0" autoFill="0" autoLine="0" autoPict="0">
                <anchor moveWithCells="1">
                  <from>
                    <xdr:col>8</xdr:col>
                    <xdr:colOff>361950</xdr:colOff>
                    <xdr:row>65</xdr:row>
                    <xdr:rowOff>57150</xdr:rowOff>
                  </from>
                  <to>
                    <xdr:col>8</xdr:col>
                    <xdr:colOff>885825</xdr:colOff>
                    <xdr:row>65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5" r:id="rId1283" name="Option Button 1313">
              <controlPr defaultSize="0" autoFill="0" autoLine="0" autoPict="0">
                <anchor moveWithCells="1">
                  <from>
                    <xdr:col>9</xdr:col>
                    <xdr:colOff>333375</xdr:colOff>
                    <xdr:row>65</xdr:row>
                    <xdr:rowOff>57150</xdr:rowOff>
                  </from>
                  <to>
                    <xdr:col>9</xdr:col>
                    <xdr:colOff>866775</xdr:colOff>
                    <xdr:row>65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6" r:id="rId1284" name="Group Box 1314">
              <controlPr defaultSize="0" autoFill="0" autoPict="0">
                <anchor moveWithCells="1">
                  <from>
                    <xdr:col>7</xdr:col>
                    <xdr:colOff>19050</xdr:colOff>
                    <xdr:row>65</xdr:row>
                    <xdr:rowOff>9525</xdr:rowOff>
                  </from>
                  <to>
                    <xdr:col>9</xdr:col>
                    <xdr:colOff>1123950</xdr:colOff>
                    <xdr:row>65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7" r:id="rId1285" name="Option Button 1315">
              <controlPr defaultSize="0" autoFill="0" autoLine="0" autoPict="0">
                <anchor moveWithCells="1">
                  <from>
                    <xdr:col>7</xdr:col>
                    <xdr:colOff>342900</xdr:colOff>
                    <xdr:row>66</xdr:row>
                    <xdr:rowOff>66675</xdr:rowOff>
                  </from>
                  <to>
                    <xdr:col>7</xdr:col>
                    <xdr:colOff>866775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8" r:id="rId1286" name="Option Button 1316">
              <controlPr defaultSize="0" autoFill="0" autoLine="0" autoPict="0">
                <anchor moveWithCells="1">
                  <from>
                    <xdr:col>8</xdr:col>
                    <xdr:colOff>361950</xdr:colOff>
                    <xdr:row>66</xdr:row>
                    <xdr:rowOff>57150</xdr:rowOff>
                  </from>
                  <to>
                    <xdr:col>8</xdr:col>
                    <xdr:colOff>885825</xdr:colOff>
                    <xdr:row>66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9" r:id="rId1287" name="Option Button 1317">
              <controlPr defaultSize="0" autoFill="0" autoLine="0" autoPict="0">
                <anchor moveWithCells="1">
                  <from>
                    <xdr:col>9</xdr:col>
                    <xdr:colOff>333375</xdr:colOff>
                    <xdr:row>66</xdr:row>
                    <xdr:rowOff>57150</xdr:rowOff>
                  </from>
                  <to>
                    <xdr:col>9</xdr:col>
                    <xdr:colOff>866775</xdr:colOff>
                    <xdr:row>66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0" r:id="rId1288" name="Group Box 1318">
              <controlPr defaultSize="0" autoFill="0" autoPict="0">
                <anchor moveWithCells="1">
                  <from>
                    <xdr:col>7</xdr:col>
                    <xdr:colOff>19050</xdr:colOff>
                    <xdr:row>66</xdr:row>
                    <xdr:rowOff>9525</xdr:rowOff>
                  </from>
                  <to>
                    <xdr:col>9</xdr:col>
                    <xdr:colOff>1123950</xdr:colOff>
                    <xdr:row>66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1" r:id="rId1289" name="Option Button 1319">
              <controlPr defaultSize="0" autoFill="0" autoLine="0" autoPict="0">
                <anchor moveWithCells="1">
                  <from>
                    <xdr:col>7</xdr:col>
                    <xdr:colOff>342900</xdr:colOff>
                    <xdr:row>67</xdr:row>
                    <xdr:rowOff>66675</xdr:rowOff>
                  </from>
                  <to>
                    <xdr:col>7</xdr:col>
                    <xdr:colOff>866775</xdr:colOff>
                    <xdr:row>67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2" r:id="rId1290" name="Option Button 1320">
              <controlPr defaultSize="0" autoFill="0" autoLine="0" autoPict="0">
                <anchor moveWithCells="1">
                  <from>
                    <xdr:col>8</xdr:col>
                    <xdr:colOff>361950</xdr:colOff>
                    <xdr:row>67</xdr:row>
                    <xdr:rowOff>57150</xdr:rowOff>
                  </from>
                  <to>
                    <xdr:col>8</xdr:col>
                    <xdr:colOff>885825</xdr:colOff>
                    <xdr:row>67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3" r:id="rId1291" name="Option Button 1321">
              <controlPr defaultSize="0" autoFill="0" autoLine="0" autoPict="0">
                <anchor moveWithCells="1">
                  <from>
                    <xdr:col>9</xdr:col>
                    <xdr:colOff>333375</xdr:colOff>
                    <xdr:row>67</xdr:row>
                    <xdr:rowOff>57150</xdr:rowOff>
                  </from>
                  <to>
                    <xdr:col>9</xdr:col>
                    <xdr:colOff>866775</xdr:colOff>
                    <xdr:row>67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4" r:id="rId1292" name="Group Box 1322">
              <controlPr defaultSize="0" autoFill="0" autoPict="0">
                <anchor moveWithCells="1">
                  <from>
                    <xdr:col>7</xdr:col>
                    <xdr:colOff>19050</xdr:colOff>
                    <xdr:row>67</xdr:row>
                    <xdr:rowOff>9525</xdr:rowOff>
                  </from>
                  <to>
                    <xdr:col>9</xdr:col>
                    <xdr:colOff>1123950</xdr:colOff>
                    <xdr:row>67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5" r:id="rId1293" name="Option Button 1323">
              <controlPr defaultSize="0" autoFill="0" autoLine="0" autoPict="0">
                <anchor moveWithCells="1">
                  <from>
                    <xdr:col>7</xdr:col>
                    <xdr:colOff>342900</xdr:colOff>
                    <xdr:row>68</xdr:row>
                    <xdr:rowOff>66675</xdr:rowOff>
                  </from>
                  <to>
                    <xdr:col>7</xdr:col>
                    <xdr:colOff>866775</xdr:colOff>
                    <xdr:row>68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6" r:id="rId1294" name="Option Button 1324">
              <controlPr defaultSize="0" autoFill="0" autoLine="0" autoPict="0">
                <anchor moveWithCells="1">
                  <from>
                    <xdr:col>8</xdr:col>
                    <xdr:colOff>361950</xdr:colOff>
                    <xdr:row>68</xdr:row>
                    <xdr:rowOff>57150</xdr:rowOff>
                  </from>
                  <to>
                    <xdr:col>8</xdr:col>
                    <xdr:colOff>885825</xdr:colOff>
                    <xdr:row>68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7" r:id="rId1295" name="Option Button 1325">
              <controlPr defaultSize="0" autoFill="0" autoLine="0" autoPict="0">
                <anchor moveWithCells="1">
                  <from>
                    <xdr:col>9</xdr:col>
                    <xdr:colOff>333375</xdr:colOff>
                    <xdr:row>68</xdr:row>
                    <xdr:rowOff>57150</xdr:rowOff>
                  </from>
                  <to>
                    <xdr:col>9</xdr:col>
                    <xdr:colOff>866775</xdr:colOff>
                    <xdr:row>68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8" r:id="rId1296" name="Group Box 1326">
              <controlPr defaultSize="0" autoFill="0" autoPict="0">
                <anchor moveWithCells="1">
                  <from>
                    <xdr:col>7</xdr:col>
                    <xdr:colOff>19050</xdr:colOff>
                    <xdr:row>68</xdr:row>
                    <xdr:rowOff>9525</xdr:rowOff>
                  </from>
                  <to>
                    <xdr:col>9</xdr:col>
                    <xdr:colOff>1123950</xdr:colOff>
                    <xdr:row>68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9" r:id="rId1297" name="Option Button 1327">
              <controlPr defaultSize="0" autoFill="0" autoLine="0" autoPict="0">
                <anchor moveWithCells="1">
                  <from>
                    <xdr:col>7</xdr:col>
                    <xdr:colOff>342900</xdr:colOff>
                    <xdr:row>70</xdr:row>
                    <xdr:rowOff>66675</xdr:rowOff>
                  </from>
                  <to>
                    <xdr:col>7</xdr:col>
                    <xdr:colOff>866775</xdr:colOff>
                    <xdr:row>70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0" r:id="rId1298" name="Option Button 1328">
              <controlPr defaultSize="0" autoFill="0" autoLine="0" autoPict="0">
                <anchor moveWithCells="1">
                  <from>
                    <xdr:col>8</xdr:col>
                    <xdr:colOff>361950</xdr:colOff>
                    <xdr:row>70</xdr:row>
                    <xdr:rowOff>57150</xdr:rowOff>
                  </from>
                  <to>
                    <xdr:col>8</xdr:col>
                    <xdr:colOff>885825</xdr:colOff>
                    <xdr:row>70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1" r:id="rId1299" name="Option Button 1329">
              <controlPr defaultSize="0" autoFill="0" autoLine="0" autoPict="0">
                <anchor moveWithCells="1">
                  <from>
                    <xdr:col>9</xdr:col>
                    <xdr:colOff>333375</xdr:colOff>
                    <xdr:row>70</xdr:row>
                    <xdr:rowOff>57150</xdr:rowOff>
                  </from>
                  <to>
                    <xdr:col>9</xdr:col>
                    <xdr:colOff>866775</xdr:colOff>
                    <xdr:row>70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2" r:id="rId1300" name="Group Box 1330">
              <controlPr defaultSize="0" autoFill="0" autoPict="0">
                <anchor moveWithCells="1">
                  <from>
                    <xdr:col>7</xdr:col>
                    <xdr:colOff>19050</xdr:colOff>
                    <xdr:row>70</xdr:row>
                    <xdr:rowOff>9525</xdr:rowOff>
                  </from>
                  <to>
                    <xdr:col>9</xdr:col>
                    <xdr:colOff>1123950</xdr:colOff>
                    <xdr:row>70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" r:id="rId1301" name="Option Button 1331">
              <controlPr defaultSize="0" autoFill="0" autoLine="0" autoPict="0">
                <anchor moveWithCells="1">
                  <from>
                    <xdr:col>7</xdr:col>
                    <xdr:colOff>342900</xdr:colOff>
                    <xdr:row>72</xdr:row>
                    <xdr:rowOff>66675</xdr:rowOff>
                  </from>
                  <to>
                    <xdr:col>7</xdr:col>
                    <xdr:colOff>866775</xdr:colOff>
                    <xdr:row>72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" r:id="rId1302" name="Option Button 1332">
              <controlPr defaultSize="0" autoFill="0" autoLine="0" autoPict="0">
                <anchor moveWithCells="1">
                  <from>
                    <xdr:col>8</xdr:col>
                    <xdr:colOff>361950</xdr:colOff>
                    <xdr:row>72</xdr:row>
                    <xdr:rowOff>57150</xdr:rowOff>
                  </from>
                  <to>
                    <xdr:col>8</xdr:col>
                    <xdr:colOff>885825</xdr:colOff>
                    <xdr:row>72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" r:id="rId1303" name="Option Button 1333">
              <controlPr defaultSize="0" autoFill="0" autoLine="0" autoPict="0">
                <anchor moveWithCells="1">
                  <from>
                    <xdr:col>9</xdr:col>
                    <xdr:colOff>333375</xdr:colOff>
                    <xdr:row>72</xdr:row>
                    <xdr:rowOff>57150</xdr:rowOff>
                  </from>
                  <to>
                    <xdr:col>9</xdr:col>
                    <xdr:colOff>866775</xdr:colOff>
                    <xdr:row>72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6" r:id="rId1304" name="Group Box 1334">
              <controlPr defaultSize="0" autoFill="0" autoPict="0">
                <anchor moveWithCells="1">
                  <from>
                    <xdr:col>7</xdr:col>
                    <xdr:colOff>19050</xdr:colOff>
                    <xdr:row>72</xdr:row>
                    <xdr:rowOff>9525</xdr:rowOff>
                  </from>
                  <to>
                    <xdr:col>9</xdr:col>
                    <xdr:colOff>1123950</xdr:colOff>
                    <xdr:row>72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7" r:id="rId1305" name="Option Button 1335">
              <controlPr defaultSize="0" autoFill="0" autoLine="0" autoPict="0">
                <anchor moveWithCells="1">
                  <from>
                    <xdr:col>7</xdr:col>
                    <xdr:colOff>342900</xdr:colOff>
                    <xdr:row>69</xdr:row>
                    <xdr:rowOff>66675</xdr:rowOff>
                  </from>
                  <to>
                    <xdr:col>7</xdr:col>
                    <xdr:colOff>866775</xdr:colOff>
                    <xdr:row>69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8" r:id="rId1306" name="Option Button 1336">
              <controlPr defaultSize="0" autoFill="0" autoLine="0" autoPict="0">
                <anchor moveWithCells="1">
                  <from>
                    <xdr:col>8</xdr:col>
                    <xdr:colOff>361950</xdr:colOff>
                    <xdr:row>69</xdr:row>
                    <xdr:rowOff>57150</xdr:rowOff>
                  </from>
                  <to>
                    <xdr:col>8</xdr:col>
                    <xdr:colOff>885825</xdr:colOff>
                    <xdr:row>69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9" r:id="rId1307" name="Option Button 1337">
              <controlPr defaultSize="0" autoFill="0" autoLine="0" autoPict="0">
                <anchor moveWithCells="1">
                  <from>
                    <xdr:col>9</xdr:col>
                    <xdr:colOff>333375</xdr:colOff>
                    <xdr:row>69</xdr:row>
                    <xdr:rowOff>57150</xdr:rowOff>
                  </from>
                  <to>
                    <xdr:col>9</xdr:col>
                    <xdr:colOff>866775</xdr:colOff>
                    <xdr:row>69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0" r:id="rId1308" name="Group Box 1338">
              <controlPr defaultSize="0" autoFill="0" autoPict="0">
                <anchor moveWithCells="1">
                  <from>
                    <xdr:col>7</xdr:col>
                    <xdr:colOff>19050</xdr:colOff>
                    <xdr:row>69</xdr:row>
                    <xdr:rowOff>9525</xdr:rowOff>
                  </from>
                  <to>
                    <xdr:col>9</xdr:col>
                    <xdr:colOff>1123950</xdr:colOff>
                    <xdr:row>69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1" r:id="rId1309" name="Option Button 1339">
              <controlPr defaultSize="0" autoFill="0" autoLine="0" autoPict="0">
                <anchor moveWithCells="1">
                  <from>
                    <xdr:col>7</xdr:col>
                    <xdr:colOff>342900</xdr:colOff>
                    <xdr:row>71</xdr:row>
                    <xdr:rowOff>57150</xdr:rowOff>
                  </from>
                  <to>
                    <xdr:col>7</xdr:col>
                    <xdr:colOff>866775</xdr:colOff>
                    <xdr:row>71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2" r:id="rId1310" name="Option Button 1340">
              <controlPr defaultSize="0" autoFill="0" autoLine="0" autoPict="0">
                <anchor moveWithCells="1">
                  <from>
                    <xdr:col>8</xdr:col>
                    <xdr:colOff>361950</xdr:colOff>
                    <xdr:row>71</xdr:row>
                    <xdr:rowOff>47625</xdr:rowOff>
                  </from>
                  <to>
                    <xdr:col>8</xdr:col>
                    <xdr:colOff>885825</xdr:colOff>
                    <xdr:row>71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3" r:id="rId1311" name="Option Button 1341">
              <controlPr defaultSize="0" autoFill="0" autoLine="0" autoPict="0">
                <anchor moveWithCells="1">
                  <from>
                    <xdr:col>9</xdr:col>
                    <xdr:colOff>333375</xdr:colOff>
                    <xdr:row>71</xdr:row>
                    <xdr:rowOff>47625</xdr:rowOff>
                  </from>
                  <to>
                    <xdr:col>9</xdr:col>
                    <xdr:colOff>866775</xdr:colOff>
                    <xdr:row>71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4" r:id="rId1312" name="Group Box 1342">
              <controlPr defaultSize="0" autoFill="0" autoPict="0">
                <anchor moveWithCells="1">
                  <from>
                    <xdr:col>7</xdr:col>
                    <xdr:colOff>19050</xdr:colOff>
                    <xdr:row>71</xdr:row>
                    <xdr:rowOff>0</xdr:rowOff>
                  </from>
                  <to>
                    <xdr:col>9</xdr:col>
                    <xdr:colOff>1123950</xdr:colOff>
                    <xdr:row>71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7" r:id="rId1313" name="Option Button 1345">
              <controlPr defaultSize="0" autoFill="0" autoLine="0" autoPict="0">
                <anchor moveWithCells="1">
                  <from>
                    <xdr:col>7</xdr:col>
                    <xdr:colOff>342900</xdr:colOff>
                    <xdr:row>51</xdr:row>
                    <xdr:rowOff>57150</xdr:rowOff>
                  </from>
                  <to>
                    <xdr:col>7</xdr:col>
                    <xdr:colOff>866775</xdr:colOff>
                    <xdr:row>51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8" r:id="rId1314" name="Option Button 1346">
              <controlPr defaultSize="0" autoFill="0" autoLine="0" autoPict="0">
                <anchor moveWithCells="1">
                  <from>
                    <xdr:col>8</xdr:col>
                    <xdr:colOff>361950</xdr:colOff>
                    <xdr:row>51</xdr:row>
                    <xdr:rowOff>47625</xdr:rowOff>
                  </from>
                  <to>
                    <xdr:col>8</xdr:col>
                    <xdr:colOff>885825</xdr:colOff>
                    <xdr:row>51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9" r:id="rId1315" name="Option Button 1347">
              <controlPr defaultSize="0" autoFill="0" autoLine="0" autoPict="0">
                <anchor moveWithCells="1">
                  <from>
                    <xdr:col>9</xdr:col>
                    <xdr:colOff>333375</xdr:colOff>
                    <xdr:row>51</xdr:row>
                    <xdr:rowOff>47625</xdr:rowOff>
                  </from>
                  <to>
                    <xdr:col>9</xdr:col>
                    <xdr:colOff>866775</xdr:colOff>
                    <xdr:row>51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0" r:id="rId1316" name="Group Box 1348">
              <controlPr defaultSize="0" autoFill="0" autoPict="0">
                <anchor moveWithCells="1">
                  <from>
                    <xdr:col>7</xdr:col>
                    <xdr:colOff>19050</xdr:colOff>
                    <xdr:row>51</xdr:row>
                    <xdr:rowOff>0</xdr:rowOff>
                  </from>
                  <to>
                    <xdr:col>9</xdr:col>
                    <xdr:colOff>1123950</xdr:colOff>
                    <xdr:row>51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1" r:id="rId1317" name="Option Button 1349">
              <controlPr defaultSize="0" autoFill="0" autoLine="0" autoPict="0">
                <anchor moveWithCells="1">
                  <from>
                    <xdr:col>7</xdr:col>
                    <xdr:colOff>342900</xdr:colOff>
                    <xdr:row>52</xdr:row>
                    <xdr:rowOff>66675</xdr:rowOff>
                  </from>
                  <to>
                    <xdr:col>7</xdr:col>
                    <xdr:colOff>866775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2" r:id="rId1318" name="Option Button 1350">
              <controlPr defaultSize="0" autoFill="0" autoLine="0" autoPict="0">
                <anchor moveWithCells="1">
                  <from>
                    <xdr:col>8</xdr:col>
                    <xdr:colOff>361950</xdr:colOff>
                    <xdr:row>52</xdr:row>
                    <xdr:rowOff>57150</xdr:rowOff>
                  </from>
                  <to>
                    <xdr:col>8</xdr:col>
                    <xdr:colOff>885825</xdr:colOff>
                    <xdr:row>52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3" r:id="rId1319" name="Option Button 1351">
              <controlPr defaultSize="0" autoFill="0" autoLine="0" autoPict="0">
                <anchor moveWithCells="1">
                  <from>
                    <xdr:col>9</xdr:col>
                    <xdr:colOff>333375</xdr:colOff>
                    <xdr:row>52</xdr:row>
                    <xdr:rowOff>57150</xdr:rowOff>
                  </from>
                  <to>
                    <xdr:col>9</xdr:col>
                    <xdr:colOff>866775</xdr:colOff>
                    <xdr:row>52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4" r:id="rId1320" name="Group Box 1352">
              <controlPr defaultSize="0" autoFill="0" autoPict="0">
                <anchor moveWithCells="1">
                  <from>
                    <xdr:col>7</xdr:col>
                    <xdr:colOff>19050</xdr:colOff>
                    <xdr:row>52</xdr:row>
                    <xdr:rowOff>9525</xdr:rowOff>
                  </from>
                  <to>
                    <xdr:col>9</xdr:col>
                    <xdr:colOff>1123950</xdr:colOff>
                    <xdr:row>52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5" r:id="rId1321" name="Option Button 1353">
              <controlPr defaultSize="0" autoFill="0" autoLine="0" autoPict="0">
                <anchor moveWithCells="1">
                  <from>
                    <xdr:col>7</xdr:col>
                    <xdr:colOff>342900</xdr:colOff>
                    <xdr:row>53</xdr:row>
                    <xdr:rowOff>66675</xdr:rowOff>
                  </from>
                  <to>
                    <xdr:col>7</xdr:col>
                    <xdr:colOff>866775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6" r:id="rId1322" name="Option Button 1354">
              <controlPr defaultSize="0" autoFill="0" autoLine="0" autoPict="0">
                <anchor moveWithCells="1">
                  <from>
                    <xdr:col>8</xdr:col>
                    <xdr:colOff>361950</xdr:colOff>
                    <xdr:row>53</xdr:row>
                    <xdr:rowOff>57150</xdr:rowOff>
                  </from>
                  <to>
                    <xdr:col>8</xdr:col>
                    <xdr:colOff>885825</xdr:colOff>
                    <xdr:row>53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7" r:id="rId1323" name="Option Button 1355">
              <controlPr defaultSize="0" autoFill="0" autoLine="0" autoPict="0">
                <anchor moveWithCells="1">
                  <from>
                    <xdr:col>9</xdr:col>
                    <xdr:colOff>333375</xdr:colOff>
                    <xdr:row>53</xdr:row>
                    <xdr:rowOff>57150</xdr:rowOff>
                  </from>
                  <to>
                    <xdr:col>9</xdr:col>
                    <xdr:colOff>866775</xdr:colOff>
                    <xdr:row>53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8" r:id="rId1324" name="Group Box 1356">
              <controlPr defaultSize="0" autoFill="0" autoPict="0">
                <anchor moveWithCells="1">
                  <from>
                    <xdr:col>7</xdr:col>
                    <xdr:colOff>19050</xdr:colOff>
                    <xdr:row>53</xdr:row>
                    <xdr:rowOff>9525</xdr:rowOff>
                  </from>
                  <to>
                    <xdr:col>9</xdr:col>
                    <xdr:colOff>1123950</xdr:colOff>
                    <xdr:row>53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9" r:id="rId1325" name="Option Button 1357">
              <controlPr defaultSize="0" autoFill="0" autoLine="0" autoPict="0">
                <anchor moveWithCells="1">
                  <from>
                    <xdr:col>7</xdr:col>
                    <xdr:colOff>342900</xdr:colOff>
                    <xdr:row>54</xdr:row>
                    <xdr:rowOff>66675</xdr:rowOff>
                  </from>
                  <to>
                    <xdr:col>7</xdr:col>
                    <xdr:colOff>866775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0" r:id="rId1326" name="Option Button 1358">
              <controlPr defaultSize="0" autoFill="0" autoLine="0" autoPict="0">
                <anchor moveWithCells="1">
                  <from>
                    <xdr:col>8</xdr:col>
                    <xdr:colOff>361950</xdr:colOff>
                    <xdr:row>54</xdr:row>
                    <xdr:rowOff>57150</xdr:rowOff>
                  </from>
                  <to>
                    <xdr:col>8</xdr:col>
                    <xdr:colOff>885825</xdr:colOff>
                    <xdr:row>54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1" r:id="rId1327" name="Option Button 1359">
              <controlPr defaultSize="0" autoFill="0" autoLine="0" autoPict="0">
                <anchor moveWithCells="1">
                  <from>
                    <xdr:col>9</xdr:col>
                    <xdr:colOff>333375</xdr:colOff>
                    <xdr:row>54</xdr:row>
                    <xdr:rowOff>57150</xdr:rowOff>
                  </from>
                  <to>
                    <xdr:col>9</xdr:col>
                    <xdr:colOff>866775</xdr:colOff>
                    <xdr:row>54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2" r:id="rId1328" name="Group Box 1360">
              <controlPr defaultSize="0" autoFill="0" autoPict="0">
                <anchor moveWithCells="1">
                  <from>
                    <xdr:col>7</xdr:col>
                    <xdr:colOff>19050</xdr:colOff>
                    <xdr:row>54</xdr:row>
                    <xdr:rowOff>9525</xdr:rowOff>
                  </from>
                  <to>
                    <xdr:col>9</xdr:col>
                    <xdr:colOff>1123950</xdr:colOff>
                    <xdr:row>54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3" r:id="rId1329" name="Option Button 1361">
              <controlPr defaultSize="0" autoFill="0" autoLine="0" autoPict="0">
                <anchor moveWithCells="1">
                  <from>
                    <xdr:col>7</xdr:col>
                    <xdr:colOff>342900</xdr:colOff>
                    <xdr:row>55</xdr:row>
                    <xdr:rowOff>66675</xdr:rowOff>
                  </from>
                  <to>
                    <xdr:col>7</xdr:col>
                    <xdr:colOff>866775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4" r:id="rId1330" name="Option Button 1362">
              <controlPr defaultSize="0" autoFill="0" autoLine="0" autoPict="0">
                <anchor moveWithCells="1">
                  <from>
                    <xdr:col>8</xdr:col>
                    <xdr:colOff>361950</xdr:colOff>
                    <xdr:row>55</xdr:row>
                    <xdr:rowOff>57150</xdr:rowOff>
                  </from>
                  <to>
                    <xdr:col>8</xdr:col>
                    <xdr:colOff>885825</xdr:colOff>
                    <xdr:row>55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5" r:id="rId1331" name="Option Button 1363">
              <controlPr defaultSize="0" autoFill="0" autoLine="0" autoPict="0">
                <anchor moveWithCells="1">
                  <from>
                    <xdr:col>9</xdr:col>
                    <xdr:colOff>333375</xdr:colOff>
                    <xdr:row>55</xdr:row>
                    <xdr:rowOff>57150</xdr:rowOff>
                  </from>
                  <to>
                    <xdr:col>9</xdr:col>
                    <xdr:colOff>866775</xdr:colOff>
                    <xdr:row>55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6" r:id="rId1332" name="Group Box 1364">
              <controlPr defaultSize="0" autoFill="0" autoPict="0">
                <anchor moveWithCells="1">
                  <from>
                    <xdr:col>7</xdr:col>
                    <xdr:colOff>19050</xdr:colOff>
                    <xdr:row>55</xdr:row>
                    <xdr:rowOff>9525</xdr:rowOff>
                  </from>
                  <to>
                    <xdr:col>9</xdr:col>
                    <xdr:colOff>1123950</xdr:colOff>
                    <xdr:row>55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7" r:id="rId1333" name="Option Button 1365">
              <controlPr defaultSize="0" autoFill="0" autoLine="0" autoPict="0">
                <anchor moveWithCells="1">
                  <from>
                    <xdr:col>7</xdr:col>
                    <xdr:colOff>342900</xdr:colOff>
                    <xdr:row>56</xdr:row>
                    <xdr:rowOff>66675</xdr:rowOff>
                  </from>
                  <to>
                    <xdr:col>7</xdr:col>
                    <xdr:colOff>866775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8" r:id="rId1334" name="Option Button 1366">
              <controlPr defaultSize="0" autoFill="0" autoLine="0" autoPict="0">
                <anchor moveWithCells="1">
                  <from>
                    <xdr:col>8</xdr:col>
                    <xdr:colOff>361950</xdr:colOff>
                    <xdr:row>56</xdr:row>
                    <xdr:rowOff>57150</xdr:rowOff>
                  </from>
                  <to>
                    <xdr:col>8</xdr:col>
                    <xdr:colOff>885825</xdr:colOff>
                    <xdr:row>56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9" r:id="rId1335" name="Option Button 1367">
              <controlPr defaultSize="0" autoFill="0" autoLine="0" autoPict="0">
                <anchor moveWithCells="1">
                  <from>
                    <xdr:col>9</xdr:col>
                    <xdr:colOff>333375</xdr:colOff>
                    <xdr:row>56</xdr:row>
                    <xdr:rowOff>57150</xdr:rowOff>
                  </from>
                  <to>
                    <xdr:col>9</xdr:col>
                    <xdr:colOff>866775</xdr:colOff>
                    <xdr:row>56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0" r:id="rId1336" name="Group Box 1368">
              <controlPr defaultSize="0" autoFill="0" autoPict="0">
                <anchor moveWithCells="1">
                  <from>
                    <xdr:col>7</xdr:col>
                    <xdr:colOff>19050</xdr:colOff>
                    <xdr:row>56</xdr:row>
                    <xdr:rowOff>9525</xdr:rowOff>
                  </from>
                  <to>
                    <xdr:col>9</xdr:col>
                    <xdr:colOff>1123950</xdr:colOff>
                    <xdr:row>56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1" r:id="rId1337" name="Option Button 1369">
              <controlPr defaultSize="0" autoFill="0" autoLine="0" autoPict="0">
                <anchor moveWithCells="1">
                  <from>
                    <xdr:col>7</xdr:col>
                    <xdr:colOff>342900</xdr:colOff>
                    <xdr:row>58</xdr:row>
                    <xdr:rowOff>66675</xdr:rowOff>
                  </from>
                  <to>
                    <xdr:col>7</xdr:col>
                    <xdr:colOff>866775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2" r:id="rId1338" name="Option Button 1370">
              <controlPr defaultSize="0" autoFill="0" autoLine="0" autoPict="0">
                <anchor moveWithCells="1">
                  <from>
                    <xdr:col>8</xdr:col>
                    <xdr:colOff>361950</xdr:colOff>
                    <xdr:row>58</xdr:row>
                    <xdr:rowOff>57150</xdr:rowOff>
                  </from>
                  <to>
                    <xdr:col>8</xdr:col>
                    <xdr:colOff>885825</xdr:colOff>
                    <xdr:row>58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3" r:id="rId1339" name="Option Button 1371">
              <controlPr defaultSize="0" autoFill="0" autoLine="0" autoPict="0">
                <anchor moveWithCells="1">
                  <from>
                    <xdr:col>9</xdr:col>
                    <xdr:colOff>333375</xdr:colOff>
                    <xdr:row>58</xdr:row>
                    <xdr:rowOff>57150</xdr:rowOff>
                  </from>
                  <to>
                    <xdr:col>9</xdr:col>
                    <xdr:colOff>866775</xdr:colOff>
                    <xdr:row>58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4" r:id="rId1340" name="Group Box 1372">
              <controlPr defaultSize="0" autoFill="0" autoPict="0">
                <anchor moveWithCells="1">
                  <from>
                    <xdr:col>7</xdr:col>
                    <xdr:colOff>19050</xdr:colOff>
                    <xdr:row>58</xdr:row>
                    <xdr:rowOff>9525</xdr:rowOff>
                  </from>
                  <to>
                    <xdr:col>9</xdr:col>
                    <xdr:colOff>1123950</xdr:colOff>
                    <xdr:row>58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5" r:id="rId1341" name="Option Button 1373">
              <controlPr defaultSize="0" autoFill="0" autoLine="0" autoPict="0">
                <anchor moveWithCells="1">
                  <from>
                    <xdr:col>7</xdr:col>
                    <xdr:colOff>342900</xdr:colOff>
                    <xdr:row>60</xdr:row>
                    <xdr:rowOff>66675</xdr:rowOff>
                  </from>
                  <to>
                    <xdr:col>7</xdr:col>
                    <xdr:colOff>866775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6" r:id="rId1342" name="Option Button 1374">
              <controlPr defaultSize="0" autoFill="0" autoLine="0" autoPict="0">
                <anchor moveWithCells="1">
                  <from>
                    <xdr:col>8</xdr:col>
                    <xdr:colOff>361950</xdr:colOff>
                    <xdr:row>60</xdr:row>
                    <xdr:rowOff>57150</xdr:rowOff>
                  </from>
                  <to>
                    <xdr:col>8</xdr:col>
                    <xdr:colOff>885825</xdr:colOff>
                    <xdr:row>60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7" r:id="rId1343" name="Option Button 1375">
              <controlPr defaultSize="0" autoFill="0" autoLine="0" autoPict="0">
                <anchor moveWithCells="1">
                  <from>
                    <xdr:col>9</xdr:col>
                    <xdr:colOff>333375</xdr:colOff>
                    <xdr:row>60</xdr:row>
                    <xdr:rowOff>57150</xdr:rowOff>
                  </from>
                  <to>
                    <xdr:col>9</xdr:col>
                    <xdr:colOff>866775</xdr:colOff>
                    <xdr:row>60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8" r:id="rId1344" name="Group Box 1376">
              <controlPr defaultSize="0" autoFill="0" autoPict="0">
                <anchor moveWithCells="1">
                  <from>
                    <xdr:col>7</xdr:col>
                    <xdr:colOff>19050</xdr:colOff>
                    <xdr:row>60</xdr:row>
                    <xdr:rowOff>9525</xdr:rowOff>
                  </from>
                  <to>
                    <xdr:col>9</xdr:col>
                    <xdr:colOff>1123950</xdr:colOff>
                    <xdr:row>60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9" r:id="rId1345" name="Option Button 1377">
              <controlPr defaultSize="0" autoFill="0" autoLine="0" autoPict="0">
                <anchor moveWithCells="1">
                  <from>
                    <xdr:col>7</xdr:col>
                    <xdr:colOff>342900</xdr:colOff>
                    <xdr:row>57</xdr:row>
                    <xdr:rowOff>66675</xdr:rowOff>
                  </from>
                  <to>
                    <xdr:col>7</xdr:col>
                    <xdr:colOff>866775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0" r:id="rId1346" name="Option Button 1378">
              <controlPr defaultSize="0" autoFill="0" autoLine="0" autoPict="0">
                <anchor moveWithCells="1">
                  <from>
                    <xdr:col>8</xdr:col>
                    <xdr:colOff>361950</xdr:colOff>
                    <xdr:row>57</xdr:row>
                    <xdr:rowOff>57150</xdr:rowOff>
                  </from>
                  <to>
                    <xdr:col>8</xdr:col>
                    <xdr:colOff>885825</xdr:colOff>
                    <xdr:row>57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1" r:id="rId1347" name="Option Button 1379">
              <controlPr defaultSize="0" autoFill="0" autoLine="0" autoPict="0">
                <anchor moveWithCells="1">
                  <from>
                    <xdr:col>9</xdr:col>
                    <xdr:colOff>333375</xdr:colOff>
                    <xdr:row>57</xdr:row>
                    <xdr:rowOff>57150</xdr:rowOff>
                  </from>
                  <to>
                    <xdr:col>9</xdr:col>
                    <xdr:colOff>866775</xdr:colOff>
                    <xdr:row>57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2" r:id="rId1348" name="Group Box 1380">
              <controlPr defaultSize="0" autoFill="0" autoPict="0">
                <anchor moveWithCells="1">
                  <from>
                    <xdr:col>7</xdr:col>
                    <xdr:colOff>19050</xdr:colOff>
                    <xdr:row>57</xdr:row>
                    <xdr:rowOff>9525</xdr:rowOff>
                  </from>
                  <to>
                    <xdr:col>9</xdr:col>
                    <xdr:colOff>1123950</xdr:colOff>
                    <xdr:row>57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3" r:id="rId1349" name="Option Button 1381">
              <controlPr defaultSize="0" autoFill="0" autoLine="0" autoPict="0">
                <anchor moveWithCells="1">
                  <from>
                    <xdr:col>7</xdr:col>
                    <xdr:colOff>342900</xdr:colOff>
                    <xdr:row>59</xdr:row>
                    <xdr:rowOff>57150</xdr:rowOff>
                  </from>
                  <to>
                    <xdr:col>7</xdr:col>
                    <xdr:colOff>866775</xdr:colOff>
                    <xdr:row>59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4" r:id="rId1350" name="Option Button 1382">
              <controlPr defaultSize="0" autoFill="0" autoLine="0" autoPict="0">
                <anchor moveWithCells="1">
                  <from>
                    <xdr:col>8</xdr:col>
                    <xdr:colOff>361950</xdr:colOff>
                    <xdr:row>59</xdr:row>
                    <xdr:rowOff>47625</xdr:rowOff>
                  </from>
                  <to>
                    <xdr:col>8</xdr:col>
                    <xdr:colOff>885825</xdr:colOff>
                    <xdr:row>59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5" r:id="rId1351" name="Option Button 1383">
              <controlPr defaultSize="0" autoFill="0" autoLine="0" autoPict="0">
                <anchor moveWithCells="1">
                  <from>
                    <xdr:col>9</xdr:col>
                    <xdr:colOff>333375</xdr:colOff>
                    <xdr:row>59</xdr:row>
                    <xdr:rowOff>47625</xdr:rowOff>
                  </from>
                  <to>
                    <xdr:col>9</xdr:col>
                    <xdr:colOff>866775</xdr:colOff>
                    <xdr:row>59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6" r:id="rId1352" name="Group Box 1384">
              <controlPr defaultSize="0" autoFill="0" autoPict="0">
                <anchor moveWithCells="1">
                  <from>
                    <xdr:col>7</xdr:col>
                    <xdr:colOff>19050</xdr:colOff>
                    <xdr:row>59</xdr:row>
                    <xdr:rowOff>0</xdr:rowOff>
                  </from>
                  <to>
                    <xdr:col>9</xdr:col>
                    <xdr:colOff>1123950</xdr:colOff>
                    <xdr:row>59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1" r:id="rId1353" name="Option Button 1429">
              <controlPr defaultSize="0" autoFill="0" autoLine="0" autoPict="0">
                <anchor moveWithCells="1">
                  <from>
                    <xdr:col>7</xdr:col>
                    <xdr:colOff>342900</xdr:colOff>
                    <xdr:row>39</xdr:row>
                    <xdr:rowOff>57150</xdr:rowOff>
                  </from>
                  <to>
                    <xdr:col>7</xdr:col>
                    <xdr:colOff>866775</xdr:colOff>
                    <xdr:row>39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2" r:id="rId1354" name="Option Button 1430">
              <controlPr defaultSize="0" autoFill="0" autoLine="0" autoPict="0">
                <anchor moveWithCells="1">
                  <from>
                    <xdr:col>8</xdr:col>
                    <xdr:colOff>361950</xdr:colOff>
                    <xdr:row>39</xdr:row>
                    <xdr:rowOff>47625</xdr:rowOff>
                  </from>
                  <to>
                    <xdr:col>8</xdr:col>
                    <xdr:colOff>885825</xdr:colOff>
                    <xdr:row>39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3" r:id="rId1355" name="Option Button 1431">
              <controlPr defaultSize="0" autoFill="0" autoLine="0" autoPict="0">
                <anchor moveWithCells="1">
                  <from>
                    <xdr:col>9</xdr:col>
                    <xdr:colOff>333375</xdr:colOff>
                    <xdr:row>39</xdr:row>
                    <xdr:rowOff>47625</xdr:rowOff>
                  </from>
                  <to>
                    <xdr:col>9</xdr:col>
                    <xdr:colOff>866775</xdr:colOff>
                    <xdr:row>39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4" r:id="rId1356" name="Group Box 1432">
              <controlPr defaultSize="0" autoFill="0" autoPict="0">
                <anchor moveWithCells="1">
                  <from>
                    <xdr:col>7</xdr:col>
                    <xdr:colOff>19050</xdr:colOff>
                    <xdr:row>39</xdr:row>
                    <xdr:rowOff>0</xdr:rowOff>
                  </from>
                  <to>
                    <xdr:col>9</xdr:col>
                    <xdr:colOff>1123950</xdr:colOff>
                    <xdr:row>39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5" r:id="rId1357" name="Option Button 1433">
              <controlPr defaultSize="0" autoFill="0" autoLine="0" autoPict="0">
                <anchor moveWithCells="1">
                  <from>
                    <xdr:col>7</xdr:col>
                    <xdr:colOff>342900</xdr:colOff>
                    <xdr:row>40</xdr:row>
                    <xdr:rowOff>66675</xdr:rowOff>
                  </from>
                  <to>
                    <xdr:col>7</xdr:col>
                    <xdr:colOff>866775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6" r:id="rId1358" name="Option Button 1434">
              <controlPr defaultSize="0" autoFill="0" autoLine="0" autoPict="0">
                <anchor moveWithCells="1">
                  <from>
                    <xdr:col>8</xdr:col>
                    <xdr:colOff>361950</xdr:colOff>
                    <xdr:row>40</xdr:row>
                    <xdr:rowOff>57150</xdr:rowOff>
                  </from>
                  <to>
                    <xdr:col>8</xdr:col>
                    <xdr:colOff>885825</xdr:colOff>
                    <xdr:row>40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7" r:id="rId1359" name="Option Button 1435">
              <controlPr defaultSize="0" autoFill="0" autoLine="0" autoPict="0">
                <anchor moveWithCells="1">
                  <from>
                    <xdr:col>9</xdr:col>
                    <xdr:colOff>333375</xdr:colOff>
                    <xdr:row>40</xdr:row>
                    <xdr:rowOff>57150</xdr:rowOff>
                  </from>
                  <to>
                    <xdr:col>9</xdr:col>
                    <xdr:colOff>866775</xdr:colOff>
                    <xdr:row>40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8" r:id="rId1360" name="Group Box 1436">
              <controlPr defaultSize="0" autoFill="0" autoPict="0">
                <anchor moveWithCells="1">
                  <from>
                    <xdr:col>7</xdr:col>
                    <xdr:colOff>19050</xdr:colOff>
                    <xdr:row>40</xdr:row>
                    <xdr:rowOff>9525</xdr:rowOff>
                  </from>
                  <to>
                    <xdr:col>9</xdr:col>
                    <xdr:colOff>1123950</xdr:colOff>
                    <xdr:row>40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9" r:id="rId1361" name="Option Button 1437">
              <controlPr defaultSize="0" autoFill="0" autoLine="0" autoPict="0">
                <anchor moveWithCells="1">
                  <from>
                    <xdr:col>7</xdr:col>
                    <xdr:colOff>342900</xdr:colOff>
                    <xdr:row>41</xdr:row>
                    <xdr:rowOff>66675</xdr:rowOff>
                  </from>
                  <to>
                    <xdr:col>7</xdr:col>
                    <xdr:colOff>866775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0" r:id="rId1362" name="Option Button 1438">
              <controlPr defaultSize="0" autoFill="0" autoLine="0" autoPict="0">
                <anchor moveWithCells="1">
                  <from>
                    <xdr:col>8</xdr:col>
                    <xdr:colOff>361950</xdr:colOff>
                    <xdr:row>41</xdr:row>
                    <xdr:rowOff>57150</xdr:rowOff>
                  </from>
                  <to>
                    <xdr:col>8</xdr:col>
                    <xdr:colOff>885825</xdr:colOff>
                    <xdr:row>41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1" r:id="rId1363" name="Option Button 1439">
              <controlPr defaultSize="0" autoFill="0" autoLine="0" autoPict="0">
                <anchor moveWithCells="1">
                  <from>
                    <xdr:col>9</xdr:col>
                    <xdr:colOff>333375</xdr:colOff>
                    <xdr:row>41</xdr:row>
                    <xdr:rowOff>57150</xdr:rowOff>
                  </from>
                  <to>
                    <xdr:col>9</xdr:col>
                    <xdr:colOff>866775</xdr:colOff>
                    <xdr:row>41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2" r:id="rId1364" name="Group Box 1440">
              <controlPr defaultSize="0" autoFill="0" autoPict="0">
                <anchor moveWithCells="1">
                  <from>
                    <xdr:col>7</xdr:col>
                    <xdr:colOff>19050</xdr:colOff>
                    <xdr:row>41</xdr:row>
                    <xdr:rowOff>9525</xdr:rowOff>
                  </from>
                  <to>
                    <xdr:col>9</xdr:col>
                    <xdr:colOff>1123950</xdr:colOff>
                    <xdr:row>41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3" r:id="rId1365" name="Option Button 1441">
              <controlPr defaultSize="0" autoFill="0" autoLine="0" autoPict="0">
                <anchor moveWithCells="1">
                  <from>
                    <xdr:col>7</xdr:col>
                    <xdr:colOff>342900</xdr:colOff>
                    <xdr:row>42</xdr:row>
                    <xdr:rowOff>66675</xdr:rowOff>
                  </from>
                  <to>
                    <xdr:col>7</xdr:col>
                    <xdr:colOff>866775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4" r:id="rId1366" name="Option Button 1442">
              <controlPr defaultSize="0" autoFill="0" autoLine="0" autoPict="0">
                <anchor moveWithCells="1">
                  <from>
                    <xdr:col>8</xdr:col>
                    <xdr:colOff>361950</xdr:colOff>
                    <xdr:row>42</xdr:row>
                    <xdr:rowOff>57150</xdr:rowOff>
                  </from>
                  <to>
                    <xdr:col>8</xdr:col>
                    <xdr:colOff>885825</xdr:colOff>
                    <xdr:row>42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5" r:id="rId1367" name="Option Button 1443">
              <controlPr defaultSize="0" autoFill="0" autoLine="0" autoPict="0">
                <anchor moveWithCells="1">
                  <from>
                    <xdr:col>9</xdr:col>
                    <xdr:colOff>333375</xdr:colOff>
                    <xdr:row>42</xdr:row>
                    <xdr:rowOff>57150</xdr:rowOff>
                  </from>
                  <to>
                    <xdr:col>9</xdr:col>
                    <xdr:colOff>866775</xdr:colOff>
                    <xdr:row>42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6" r:id="rId1368" name="Group Box 1444">
              <controlPr defaultSize="0" autoFill="0" autoPict="0">
                <anchor moveWithCells="1">
                  <from>
                    <xdr:col>7</xdr:col>
                    <xdr:colOff>19050</xdr:colOff>
                    <xdr:row>42</xdr:row>
                    <xdr:rowOff>9525</xdr:rowOff>
                  </from>
                  <to>
                    <xdr:col>9</xdr:col>
                    <xdr:colOff>1123950</xdr:colOff>
                    <xdr:row>42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7" r:id="rId1369" name="Option Button 1445">
              <controlPr defaultSize="0" autoFill="0" autoLine="0" autoPict="0">
                <anchor moveWithCells="1">
                  <from>
                    <xdr:col>7</xdr:col>
                    <xdr:colOff>342900</xdr:colOff>
                    <xdr:row>43</xdr:row>
                    <xdr:rowOff>66675</xdr:rowOff>
                  </from>
                  <to>
                    <xdr:col>7</xdr:col>
                    <xdr:colOff>866775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8" r:id="rId1370" name="Option Button 1446">
              <controlPr defaultSize="0" autoFill="0" autoLine="0" autoPict="0">
                <anchor moveWithCells="1">
                  <from>
                    <xdr:col>8</xdr:col>
                    <xdr:colOff>361950</xdr:colOff>
                    <xdr:row>43</xdr:row>
                    <xdr:rowOff>57150</xdr:rowOff>
                  </from>
                  <to>
                    <xdr:col>8</xdr:col>
                    <xdr:colOff>885825</xdr:colOff>
                    <xdr:row>43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9" r:id="rId1371" name="Option Button 1447">
              <controlPr defaultSize="0" autoFill="0" autoLine="0" autoPict="0">
                <anchor moveWithCells="1">
                  <from>
                    <xdr:col>9</xdr:col>
                    <xdr:colOff>333375</xdr:colOff>
                    <xdr:row>43</xdr:row>
                    <xdr:rowOff>57150</xdr:rowOff>
                  </from>
                  <to>
                    <xdr:col>9</xdr:col>
                    <xdr:colOff>866775</xdr:colOff>
                    <xdr:row>43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0" r:id="rId1372" name="Group Box 1448">
              <controlPr defaultSize="0" autoFill="0" autoPict="0">
                <anchor moveWithCells="1">
                  <from>
                    <xdr:col>7</xdr:col>
                    <xdr:colOff>19050</xdr:colOff>
                    <xdr:row>43</xdr:row>
                    <xdr:rowOff>9525</xdr:rowOff>
                  </from>
                  <to>
                    <xdr:col>9</xdr:col>
                    <xdr:colOff>1123950</xdr:colOff>
                    <xdr:row>43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1" r:id="rId1373" name="Option Button 1449">
              <controlPr defaultSize="0" autoFill="0" autoLine="0" autoPict="0">
                <anchor moveWithCells="1">
                  <from>
                    <xdr:col>7</xdr:col>
                    <xdr:colOff>342900</xdr:colOff>
                    <xdr:row>44</xdr:row>
                    <xdr:rowOff>66675</xdr:rowOff>
                  </from>
                  <to>
                    <xdr:col>7</xdr:col>
                    <xdr:colOff>866775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2" r:id="rId1374" name="Option Button 1450">
              <controlPr defaultSize="0" autoFill="0" autoLine="0" autoPict="0">
                <anchor moveWithCells="1">
                  <from>
                    <xdr:col>8</xdr:col>
                    <xdr:colOff>361950</xdr:colOff>
                    <xdr:row>44</xdr:row>
                    <xdr:rowOff>57150</xdr:rowOff>
                  </from>
                  <to>
                    <xdr:col>8</xdr:col>
                    <xdr:colOff>885825</xdr:colOff>
                    <xdr:row>44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3" r:id="rId1375" name="Option Button 1451">
              <controlPr defaultSize="0" autoFill="0" autoLine="0" autoPict="0">
                <anchor moveWithCells="1">
                  <from>
                    <xdr:col>9</xdr:col>
                    <xdr:colOff>333375</xdr:colOff>
                    <xdr:row>44</xdr:row>
                    <xdr:rowOff>57150</xdr:rowOff>
                  </from>
                  <to>
                    <xdr:col>9</xdr:col>
                    <xdr:colOff>866775</xdr:colOff>
                    <xdr:row>44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4" r:id="rId1376" name="Group Box 1452">
              <controlPr defaultSize="0" autoFill="0" autoPict="0">
                <anchor moveWithCells="1">
                  <from>
                    <xdr:col>7</xdr:col>
                    <xdr:colOff>19050</xdr:colOff>
                    <xdr:row>44</xdr:row>
                    <xdr:rowOff>9525</xdr:rowOff>
                  </from>
                  <to>
                    <xdr:col>9</xdr:col>
                    <xdr:colOff>1123950</xdr:colOff>
                    <xdr:row>44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5" r:id="rId1377" name="Option Button 1453">
              <controlPr defaultSize="0" autoFill="0" autoLine="0" autoPict="0">
                <anchor moveWithCells="1">
                  <from>
                    <xdr:col>7</xdr:col>
                    <xdr:colOff>342900</xdr:colOff>
                    <xdr:row>46</xdr:row>
                    <xdr:rowOff>66675</xdr:rowOff>
                  </from>
                  <to>
                    <xdr:col>7</xdr:col>
                    <xdr:colOff>866775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6" r:id="rId1378" name="Option Button 1454">
              <controlPr defaultSize="0" autoFill="0" autoLine="0" autoPict="0">
                <anchor moveWithCells="1">
                  <from>
                    <xdr:col>8</xdr:col>
                    <xdr:colOff>361950</xdr:colOff>
                    <xdr:row>46</xdr:row>
                    <xdr:rowOff>57150</xdr:rowOff>
                  </from>
                  <to>
                    <xdr:col>8</xdr:col>
                    <xdr:colOff>885825</xdr:colOff>
                    <xdr:row>46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7" r:id="rId1379" name="Option Button 1455">
              <controlPr defaultSize="0" autoFill="0" autoLine="0" autoPict="0">
                <anchor moveWithCells="1">
                  <from>
                    <xdr:col>9</xdr:col>
                    <xdr:colOff>333375</xdr:colOff>
                    <xdr:row>46</xdr:row>
                    <xdr:rowOff>57150</xdr:rowOff>
                  </from>
                  <to>
                    <xdr:col>9</xdr:col>
                    <xdr:colOff>866775</xdr:colOff>
                    <xdr:row>46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8" r:id="rId1380" name="Group Box 1456">
              <controlPr defaultSize="0" autoFill="0" autoPict="0">
                <anchor moveWithCells="1">
                  <from>
                    <xdr:col>7</xdr:col>
                    <xdr:colOff>19050</xdr:colOff>
                    <xdr:row>46</xdr:row>
                    <xdr:rowOff>9525</xdr:rowOff>
                  </from>
                  <to>
                    <xdr:col>9</xdr:col>
                    <xdr:colOff>1123950</xdr:colOff>
                    <xdr:row>46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9" r:id="rId1381" name="Option Button 1457">
              <controlPr defaultSize="0" autoFill="0" autoLine="0" autoPict="0">
                <anchor moveWithCells="1">
                  <from>
                    <xdr:col>7</xdr:col>
                    <xdr:colOff>342900</xdr:colOff>
                    <xdr:row>48</xdr:row>
                    <xdr:rowOff>66675</xdr:rowOff>
                  </from>
                  <to>
                    <xdr:col>7</xdr:col>
                    <xdr:colOff>866775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0" r:id="rId1382" name="Option Button 1458">
              <controlPr defaultSize="0" autoFill="0" autoLine="0" autoPict="0">
                <anchor moveWithCells="1">
                  <from>
                    <xdr:col>8</xdr:col>
                    <xdr:colOff>361950</xdr:colOff>
                    <xdr:row>48</xdr:row>
                    <xdr:rowOff>57150</xdr:rowOff>
                  </from>
                  <to>
                    <xdr:col>8</xdr:col>
                    <xdr:colOff>885825</xdr:colOff>
                    <xdr:row>48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1" r:id="rId1383" name="Option Button 1459">
              <controlPr defaultSize="0" autoFill="0" autoLine="0" autoPict="0">
                <anchor moveWithCells="1">
                  <from>
                    <xdr:col>9</xdr:col>
                    <xdr:colOff>333375</xdr:colOff>
                    <xdr:row>48</xdr:row>
                    <xdr:rowOff>57150</xdr:rowOff>
                  </from>
                  <to>
                    <xdr:col>9</xdr:col>
                    <xdr:colOff>866775</xdr:colOff>
                    <xdr:row>48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2" r:id="rId1384" name="Group Box 1460">
              <controlPr defaultSize="0" autoFill="0" autoPict="0">
                <anchor moveWithCells="1">
                  <from>
                    <xdr:col>7</xdr:col>
                    <xdr:colOff>19050</xdr:colOff>
                    <xdr:row>48</xdr:row>
                    <xdr:rowOff>9525</xdr:rowOff>
                  </from>
                  <to>
                    <xdr:col>9</xdr:col>
                    <xdr:colOff>1123950</xdr:colOff>
                    <xdr:row>48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3" r:id="rId1385" name="Option Button 1461">
              <controlPr defaultSize="0" autoFill="0" autoLine="0" autoPict="0">
                <anchor moveWithCells="1">
                  <from>
                    <xdr:col>7</xdr:col>
                    <xdr:colOff>342900</xdr:colOff>
                    <xdr:row>45</xdr:row>
                    <xdr:rowOff>66675</xdr:rowOff>
                  </from>
                  <to>
                    <xdr:col>7</xdr:col>
                    <xdr:colOff>866775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4" r:id="rId1386" name="Option Button 1462">
              <controlPr defaultSize="0" autoFill="0" autoLine="0" autoPict="0">
                <anchor moveWithCells="1">
                  <from>
                    <xdr:col>8</xdr:col>
                    <xdr:colOff>361950</xdr:colOff>
                    <xdr:row>45</xdr:row>
                    <xdr:rowOff>57150</xdr:rowOff>
                  </from>
                  <to>
                    <xdr:col>8</xdr:col>
                    <xdr:colOff>885825</xdr:colOff>
                    <xdr:row>45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5" r:id="rId1387" name="Option Button 1463">
              <controlPr defaultSize="0" autoFill="0" autoLine="0" autoPict="0">
                <anchor moveWithCells="1">
                  <from>
                    <xdr:col>9</xdr:col>
                    <xdr:colOff>333375</xdr:colOff>
                    <xdr:row>45</xdr:row>
                    <xdr:rowOff>57150</xdr:rowOff>
                  </from>
                  <to>
                    <xdr:col>9</xdr:col>
                    <xdr:colOff>866775</xdr:colOff>
                    <xdr:row>45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6" r:id="rId1388" name="Group Box 1464">
              <controlPr defaultSize="0" autoFill="0" autoPict="0">
                <anchor moveWithCells="1">
                  <from>
                    <xdr:col>7</xdr:col>
                    <xdr:colOff>19050</xdr:colOff>
                    <xdr:row>45</xdr:row>
                    <xdr:rowOff>9525</xdr:rowOff>
                  </from>
                  <to>
                    <xdr:col>9</xdr:col>
                    <xdr:colOff>1123950</xdr:colOff>
                    <xdr:row>45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7" r:id="rId1389" name="Option Button 1465">
              <controlPr defaultSize="0" autoFill="0" autoLine="0" autoPict="0">
                <anchor moveWithCells="1">
                  <from>
                    <xdr:col>7</xdr:col>
                    <xdr:colOff>342900</xdr:colOff>
                    <xdr:row>47</xdr:row>
                    <xdr:rowOff>57150</xdr:rowOff>
                  </from>
                  <to>
                    <xdr:col>7</xdr:col>
                    <xdr:colOff>866775</xdr:colOff>
                    <xdr:row>47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8" r:id="rId1390" name="Option Button 1466">
              <controlPr defaultSize="0" autoFill="0" autoLine="0" autoPict="0">
                <anchor moveWithCells="1">
                  <from>
                    <xdr:col>8</xdr:col>
                    <xdr:colOff>361950</xdr:colOff>
                    <xdr:row>47</xdr:row>
                    <xdr:rowOff>47625</xdr:rowOff>
                  </from>
                  <to>
                    <xdr:col>8</xdr:col>
                    <xdr:colOff>885825</xdr:colOff>
                    <xdr:row>47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9" r:id="rId1391" name="Option Button 1467">
              <controlPr defaultSize="0" autoFill="0" autoLine="0" autoPict="0">
                <anchor moveWithCells="1">
                  <from>
                    <xdr:col>9</xdr:col>
                    <xdr:colOff>333375</xdr:colOff>
                    <xdr:row>47</xdr:row>
                    <xdr:rowOff>47625</xdr:rowOff>
                  </from>
                  <to>
                    <xdr:col>9</xdr:col>
                    <xdr:colOff>866775</xdr:colOff>
                    <xdr:row>47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0" r:id="rId1392" name="Group Box 1468">
              <controlPr defaultSize="0" autoFill="0" autoPict="0">
                <anchor moveWithCells="1">
                  <from>
                    <xdr:col>7</xdr:col>
                    <xdr:colOff>19050</xdr:colOff>
                    <xdr:row>47</xdr:row>
                    <xdr:rowOff>0</xdr:rowOff>
                  </from>
                  <to>
                    <xdr:col>9</xdr:col>
                    <xdr:colOff>1123950</xdr:colOff>
                    <xdr:row>47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3" r:id="rId1393" name="Option Button 1471">
              <controlPr defaultSize="0" autoFill="0" autoLine="0" autoPict="0">
                <anchor moveWithCells="1">
                  <from>
                    <xdr:col>7</xdr:col>
                    <xdr:colOff>342900</xdr:colOff>
                    <xdr:row>27</xdr:row>
                    <xdr:rowOff>57150</xdr:rowOff>
                  </from>
                  <to>
                    <xdr:col>7</xdr:col>
                    <xdr:colOff>866775</xdr:colOff>
                    <xdr:row>27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4" r:id="rId1394" name="Option Button 1472">
              <controlPr defaultSize="0" autoFill="0" autoLine="0" autoPict="0">
                <anchor moveWithCells="1">
                  <from>
                    <xdr:col>8</xdr:col>
                    <xdr:colOff>361950</xdr:colOff>
                    <xdr:row>27</xdr:row>
                    <xdr:rowOff>47625</xdr:rowOff>
                  </from>
                  <to>
                    <xdr:col>8</xdr:col>
                    <xdr:colOff>885825</xdr:colOff>
                    <xdr:row>27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5" r:id="rId1395" name="Option Button 1473">
              <controlPr defaultSize="0" autoFill="0" autoLine="0" autoPict="0">
                <anchor moveWithCells="1">
                  <from>
                    <xdr:col>9</xdr:col>
                    <xdr:colOff>333375</xdr:colOff>
                    <xdr:row>27</xdr:row>
                    <xdr:rowOff>47625</xdr:rowOff>
                  </from>
                  <to>
                    <xdr:col>9</xdr:col>
                    <xdr:colOff>866775</xdr:colOff>
                    <xdr:row>27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6" r:id="rId1396" name="Group Box 1474">
              <controlPr defaultSize="0" autoFill="0" autoPict="0">
                <anchor moveWithCells="1">
                  <from>
                    <xdr:col>7</xdr:col>
                    <xdr:colOff>19050</xdr:colOff>
                    <xdr:row>27</xdr:row>
                    <xdr:rowOff>0</xdr:rowOff>
                  </from>
                  <to>
                    <xdr:col>9</xdr:col>
                    <xdr:colOff>1123950</xdr:colOff>
                    <xdr:row>27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7" r:id="rId1397" name="Option Button 1475">
              <controlPr defaultSize="0" autoFill="0" autoLine="0" autoPict="0">
                <anchor moveWithCells="1">
                  <from>
                    <xdr:col>7</xdr:col>
                    <xdr:colOff>342900</xdr:colOff>
                    <xdr:row>28</xdr:row>
                    <xdr:rowOff>66675</xdr:rowOff>
                  </from>
                  <to>
                    <xdr:col>7</xdr:col>
                    <xdr:colOff>866775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8" r:id="rId1398" name="Option Button 1476">
              <controlPr defaultSize="0" autoFill="0" autoLine="0" autoPict="0">
                <anchor moveWithCells="1">
                  <from>
                    <xdr:col>8</xdr:col>
                    <xdr:colOff>361950</xdr:colOff>
                    <xdr:row>28</xdr:row>
                    <xdr:rowOff>57150</xdr:rowOff>
                  </from>
                  <to>
                    <xdr:col>8</xdr:col>
                    <xdr:colOff>885825</xdr:colOff>
                    <xdr:row>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9" r:id="rId1399" name="Option Button 1477">
              <controlPr defaultSize="0" autoFill="0" autoLine="0" autoPict="0">
                <anchor moveWithCells="1">
                  <from>
                    <xdr:col>9</xdr:col>
                    <xdr:colOff>333375</xdr:colOff>
                    <xdr:row>28</xdr:row>
                    <xdr:rowOff>57150</xdr:rowOff>
                  </from>
                  <to>
                    <xdr:col>9</xdr:col>
                    <xdr:colOff>866775</xdr:colOff>
                    <xdr:row>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0" r:id="rId1400" name="Group Box 1478">
              <controlPr defaultSize="0" autoFill="0" autoPict="0">
                <anchor moveWithCells="1">
                  <from>
                    <xdr:col>7</xdr:col>
                    <xdr:colOff>19050</xdr:colOff>
                    <xdr:row>28</xdr:row>
                    <xdr:rowOff>9525</xdr:rowOff>
                  </from>
                  <to>
                    <xdr:col>9</xdr:col>
                    <xdr:colOff>1123950</xdr:colOff>
                    <xdr:row>28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1" r:id="rId1401" name="Option Button 1479">
              <controlPr defaultSize="0" autoFill="0" autoLine="0" autoPict="0">
                <anchor moveWithCells="1">
                  <from>
                    <xdr:col>7</xdr:col>
                    <xdr:colOff>342900</xdr:colOff>
                    <xdr:row>29</xdr:row>
                    <xdr:rowOff>66675</xdr:rowOff>
                  </from>
                  <to>
                    <xdr:col>7</xdr:col>
                    <xdr:colOff>866775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2" r:id="rId1402" name="Option Button 1480">
              <controlPr defaultSize="0" autoFill="0" autoLine="0" autoPict="0">
                <anchor moveWithCells="1">
                  <from>
                    <xdr:col>8</xdr:col>
                    <xdr:colOff>361950</xdr:colOff>
                    <xdr:row>29</xdr:row>
                    <xdr:rowOff>57150</xdr:rowOff>
                  </from>
                  <to>
                    <xdr:col>8</xdr:col>
                    <xdr:colOff>885825</xdr:colOff>
                    <xdr:row>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3" r:id="rId1403" name="Option Button 1481">
              <controlPr defaultSize="0" autoFill="0" autoLine="0" autoPict="0">
                <anchor moveWithCells="1">
                  <from>
                    <xdr:col>9</xdr:col>
                    <xdr:colOff>333375</xdr:colOff>
                    <xdr:row>29</xdr:row>
                    <xdr:rowOff>57150</xdr:rowOff>
                  </from>
                  <to>
                    <xdr:col>9</xdr:col>
                    <xdr:colOff>866775</xdr:colOff>
                    <xdr:row>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4" r:id="rId1404" name="Group Box 1482">
              <controlPr defaultSize="0" autoFill="0" autoPict="0">
                <anchor moveWithCells="1">
                  <from>
                    <xdr:col>7</xdr:col>
                    <xdr:colOff>19050</xdr:colOff>
                    <xdr:row>29</xdr:row>
                    <xdr:rowOff>9525</xdr:rowOff>
                  </from>
                  <to>
                    <xdr:col>9</xdr:col>
                    <xdr:colOff>1123950</xdr:colOff>
                    <xdr:row>29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5" r:id="rId1405" name="Option Button 1483">
              <controlPr defaultSize="0" autoFill="0" autoLine="0" autoPict="0">
                <anchor moveWithCells="1">
                  <from>
                    <xdr:col>7</xdr:col>
                    <xdr:colOff>342900</xdr:colOff>
                    <xdr:row>30</xdr:row>
                    <xdr:rowOff>66675</xdr:rowOff>
                  </from>
                  <to>
                    <xdr:col>7</xdr:col>
                    <xdr:colOff>866775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6" r:id="rId1406" name="Option Button 1484">
              <controlPr defaultSize="0" autoFill="0" autoLine="0" autoPict="0">
                <anchor moveWithCells="1">
                  <from>
                    <xdr:col>8</xdr:col>
                    <xdr:colOff>361950</xdr:colOff>
                    <xdr:row>30</xdr:row>
                    <xdr:rowOff>57150</xdr:rowOff>
                  </from>
                  <to>
                    <xdr:col>8</xdr:col>
                    <xdr:colOff>885825</xdr:colOff>
                    <xdr:row>30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7" r:id="rId1407" name="Option Button 1485">
              <controlPr defaultSize="0" autoFill="0" autoLine="0" autoPict="0">
                <anchor moveWithCells="1">
                  <from>
                    <xdr:col>9</xdr:col>
                    <xdr:colOff>333375</xdr:colOff>
                    <xdr:row>30</xdr:row>
                    <xdr:rowOff>57150</xdr:rowOff>
                  </from>
                  <to>
                    <xdr:col>9</xdr:col>
                    <xdr:colOff>866775</xdr:colOff>
                    <xdr:row>30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8" r:id="rId1408" name="Group Box 1486">
              <controlPr defaultSize="0" autoFill="0" autoPict="0">
                <anchor moveWithCells="1">
                  <from>
                    <xdr:col>7</xdr:col>
                    <xdr:colOff>19050</xdr:colOff>
                    <xdr:row>30</xdr:row>
                    <xdr:rowOff>9525</xdr:rowOff>
                  </from>
                  <to>
                    <xdr:col>9</xdr:col>
                    <xdr:colOff>1123950</xdr:colOff>
                    <xdr:row>30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9" r:id="rId1409" name="Option Button 1487">
              <controlPr defaultSize="0" autoFill="0" autoLine="0" autoPict="0">
                <anchor moveWithCells="1">
                  <from>
                    <xdr:col>7</xdr:col>
                    <xdr:colOff>342900</xdr:colOff>
                    <xdr:row>31</xdr:row>
                    <xdr:rowOff>66675</xdr:rowOff>
                  </from>
                  <to>
                    <xdr:col>7</xdr:col>
                    <xdr:colOff>866775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0" r:id="rId1410" name="Option Button 1488">
              <controlPr defaultSize="0" autoFill="0" autoLine="0" autoPict="0">
                <anchor moveWithCells="1">
                  <from>
                    <xdr:col>8</xdr:col>
                    <xdr:colOff>361950</xdr:colOff>
                    <xdr:row>31</xdr:row>
                    <xdr:rowOff>57150</xdr:rowOff>
                  </from>
                  <to>
                    <xdr:col>8</xdr:col>
                    <xdr:colOff>885825</xdr:colOff>
                    <xdr:row>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1" r:id="rId1411" name="Option Button 1489">
              <controlPr defaultSize="0" autoFill="0" autoLine="0" autoPict="0">
                <anchor moveWithCells="1">
                  <from>
                    <xdr:col>9</xdr:col>
                    <xdr:colOff>333375</xdr:colOff>
                    <xdr:row>31</xdr:row>
                    <xdr:rowOff>57150</xdr:rowOff>
                  </from>
                  <to>
                    <xdr:col>9</xdr:col>
                    <xdr:colOff>866775</xdr:colOff>
                    <xdr:row>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2" r:id="rId1412" name="Group Box 1490">
              <controlPr defaultSize="0" autoFill="0" autoPict="0">
                <anchor moveWithCells="1">
                  <from>
                    <xdr:col>7</xdr:col>
                    <xdr:colOff>19050</xdr:colOff>
                    <xdr:row>31</xdr:row>
                    <xdr:rowOff>9525</xdr:rowOff>
                  </from>
                  <to>
                    <xdr:col>9</xdr:col>
                    <xdr:colOff>1123950</xdr:colOff>
                    <xdr:row>31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3" r:id="rId1413" name="Option Button 1491">
              <controlPr defaultSize="0" autoFill="0" autoLine="0" autoPict="0">
                <anchor moveWithCells="1">
                  <from>
                    <xdr:col>7</xdr:col>
                    <xdr:colOff>342900</xdr:colOff>
                    <xdr:row>32</xdr:row>
                    <xdr:rowOff>66675</xdr:rowOff>
                  </from>
                  <to>
                    <xdr:col>7</xdr:col>
                    <xdr:colOff>866775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4" r:id="rId1414" name="Option Button 1492">
              <controlPr defaultSize="0" autoFill="0" autoLine="0" autoPict="0">
                <anchor moveWithCells="1">
                  <from>
                    <xdr:col>8</xdr:col>
                    <xdr:colOff>361950</xdr:colOff>
                    <xdr:row>32</xdr:row>
                    <xdr:rowOff>57150</xdr:rowOff>
                  </from>
                  <to>
                    <xdr:col>8</xdr:col>
                    <xdr:colOff>885825</xdr:colOff>
                    <xdr:row>32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5" r:id="rId1415" name="Option Button 1493">
              <controlPr defaultSize="0" autoFill="0" autoLine="0" autoPict="0">
                <anchor moveWithCells="1">
                  <from>
                    <xdr:col>9</xdr:col>
                    <xdr:colOff>333375</xdr:colOff>
                    <xdr:row>32</xdr:row>
                    <xdr:rowOff>57150</xdr:rowOff>
                  </from>
                  <to>
                    <xdr:col>9</xdr:col>
                    <xdr:colOff>866775</xdr:colOff>
                    <xdr:row>32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6" r:id="rId1416" name="Group Box 1494">
              <controlPr defaultSize="0" autoFill="0" autoPict="0">
                <anchor moveWithCells="1">
                  <from>
                    <xdr:col>7</xdr:col>
                    <xdr:colOff>19050</xdr:colOff>
                    <xdr:row>32</xdr:row>
                    <xdr:rowOff>9525</xdr:rowOff>
                  </from>
                  <to>
                    <xdr:col>9</xdr:col>
                    <xdr:colOff>1123950</xdr:colOff>
                    <xdr:row>32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7" r:id="rId1417" name="Option Button 1495">
              <controlPr defaultSize="0" autoFill="0" autoLine="0" autoPict="0">
                <anchor moveWithCells="1">
                  <from>
                    <xdr:col>7</xdr:col>
                    <xdr:colOff>342900</xdr:colOff>
                    <xdr:row>34</xdr:row>
                    <xdr:rowOff>66675</xdr:rowOff>
                  </from>
                  <to>
                    <xdr:col>7</xdr:col>
                    <xdr:colOff>866775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8" r:id="rId1418" name="Option Button 1496">
              <controlPr defaultSize="0" autoFill="0" autoLine="0" autoPict="0">
                <anchor moveWithCells="1">
                  <from>
                    <xdr:col>8</xdr:col>
                    <xdr:colOff>361950</xdr:colOff>
                    <xdr:row>34</xdr:row>
                    <xdr:rowOff>57150</xdr:rowOff>
                  </from>
                  <to>
                    <xdr:col>8</xdr:col>
                    <xdr:colOff>885825</xdr:colOff>
                    <xdr:row>34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9" r:id="rId1419" name="Option Button 1497">
              <controlPr defaultSize="0" autoFill="0" autoLine="0" autoPict="0">
                <anchor moveWithCells="1">
                  <from>
                    <xdr:col>9</xdr:col>
                    <xdr:colOff>333375</xdr:colOff>
                    <xdr:row>34</xdr:row>
                    <xdr:rowOff>57150</xdr:rowOff>
                  </from>
                  <to>
                    <xdr:col>9</xdr:col>
                    <xdr:colOff>866775</xdr:colOff>
                    <xdr:row>34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0" r:id="rId1420" name="Group Box 1498">
              <controlPr defaultSize="0" autoFill="0" autoPict="0">
                <anchor moveWithCells="1">
                  <from>
                    <xdr:col>7</xdr:col>
                    <xdr:colOff>19050</xdr:colOff>
                    <xdr:row>34</xdr:row>
                    <xdr:rowOff>9525</xdr:rowOff>
                  </from>
                  <to>
                    <xdr:col>9</xdr:col>
                    <xdr:colOff>1123950</xdr:colOff>
                    <xdr:row>34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1" r:id="rId1421" name="Option Button 1499">
              <controlPr defaultSize="0" autoFill="0" autoLine="0" autoPict="0">
                <anchor moveWithCells="1">
                  <from>
                    <xdr:col>7</xdr:col>
                    <xdr:colOff>342900</xdr:colOff>
                    <xdr:row>36</xdr:row>
                    <xdr:rowOff>66675</xdr:rowOff>
                  </from>
                  <to>
                    <xdr:col>7</xdr:col>
                    <xdr:colOff>866775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2" r:id="rId1422" name="Option Button 1500">
              <controlPr defaultSize="0" autoFill="0" autoLine="0" autoPict="0">
                <anchor moveWithCells="1">
                  <from>
                    <xdr:col>8</xdr:col>
                    <xdr:colOff>361950</xdr:colOff>
                    <xdr:row>36</xdr:row>
                    <xdr:rowOff>57150</xdr:rowOff>
                  </from>
                  <to>
                    <xdr:col>8</xdr:col>
                    <xdr:colOff>885825</xdr:colOff>
                    <xdr:row>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3" r:id="rId1423" name="Option Button 1501">
              <controlPr defaultSize="0" autoFill="0" autoLine="0" autoPict="0">
                <anchor moveWithCells="1">
                  <from>
                    <xdr:col>9</xdr:col>
                    <xdr:colOff>333375</xdr:colOff>
                    <xdr:row>36</xdr:row>
                    <xdr:rowOff>57150</xdr:rowOff>
                  </from>
                  <to>
                    <xdr:col>9</xdr:col>
                    <xdr:colOff>866775</xdr:colOff>
                    <xdr:row>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4" r:id="rId1424" name="Group Box 1502">
              <controlPr defaultSize="0" autoFill="0" autoPict="0">
                <anchor moveWithCells="1">
                  <from>
                    <xdr:col>7</xdr:col>
                    <xdr:colOff>19050</xdr:colOff>
                    <xdr:row>36</xdr:row>
                    <xdr:rowOff>9525</xdr:rowOff>
                  </from>
                  <to>
                    <xdr:col>9</xdr:col>
                    <xdr:colOff>1123950</xdr:colOff>
                    <xdr:row>36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5" r:id="rId1425" name="Option Button 1503">
              <controlPr defaultSize="0" autoFill="0" autoLine="0" autoPict="0">
                <anchor moveWithCells="1">
                  <from>
                    <xdr:col>7</xdr:col>
                    <xdr:colOff>342900</xdr:colOff>
                    <xdr:row>33</xdr:row>
                    <xdr:rowOff>66675</xdr:rowOff>
                  </from>
                  <to>
                    <xdr:col>7</xdr:col>
                    <xdr:colOff>866775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6" r:id="rId1426" name="Option Button 1504">
              <controlPr defaultSize="0" autoFill="0" autoLine="0" autoPict="0">
                <anchor moveWithCells="1">
                  <from>
                    <xdr:col>8</xdr:col>
                    <xdr:colOff>361950</xdr:colOff>
                    <xdr:row>33</xdr:row>
                    <xdr:rowOff>57150</xdr:rowOff>
                  </from>
                  <to>
                    <xdr:col>8</xdr:col>
                    <xdr:colOff>885825</xdr:colOff>
                    <xdr:row>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7" r:id="rId1427" name="Option Button 1505">
              <controlPr defaultSize="0" autoFill="0" autoLine="0" autoPict="0">
                <anchor moveWithCells="1">
                  <from>
                    <xdr:col>9</xdr:col>
                    <xdr:colOff>333375</xdr:colOff>
                    <xdr:row>33</xdr:row>
                    <xdr:rowOff>57150</xdr:rowOff>
                  </from>
                  <to>
                    <xdr:col>9</xdr:col>
                    <xdr:colOff>866775</xdr:colOff>
                    <xdr:row>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8" r:id="rId1428" name="Group Box 1506">
              <controlPr defaultSize="0" autoFill="0" autoPict="0">
                <anchor moveWithCells="1">
                  <from>
                    <xdr:col>7</xdr:col>
                    <xdr:colOff>19050</xdr:colOff>
                    <xdr:row>33</xdr:row>
                    <xdr:rowOff>9525</xdr:rowOff>
                  </from>
                  <to>
                    <xdr:col>9</xdr:col>
                    <xdr:colOff>1123950</xdr:colOff>
                    <xdr:row>33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9" r:id="rId1429" name="Option Button 1507">
              <controlPr defaultSize="0" autoFill="0" autoLine="0" autoPict="0">
                <anchor moveWithCells="1">
                  <from>
                    <xdr:col>7</xdr:col>
                    <xdr:colOff>342900</xdr:colOff>
                    <xdr:row>35</xdr:row>
                    <xdr:rowOff>57150</xdr:rowOff>
                  </from>
                  <to>
                    <xdr:col>7</xdr:col>
                    <xdr:colOff>866775</xdr:colOff>
                    <xdr:row>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0" r:id="rId1430" name="Option Button 1508">
              <controlPr defaultSize="0" autoFill="0" autoLine="0" autoPict="0">
                <anchor moveWithCells="1">
                  <from>
                    <xdr:col>8</xdr:col>
                    <xdr:colOff>361950</xdr:colOff>
                    <xdr:row>35</xdr:row>
                    <xdr:rowOff>47625</xdr:rowOff>
                  </from>
                  <to>
                    <xdr:col>8</xdr:col>
                    <xdr:colOff>885825</xdr:colOff>
                    <xdr:row>35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1" r:id="rId1431" name="Option Button 1509">
              <controlPr defaultSize="0" autoFill="0" autoLine="0" autoPict="0">
                <anchor moveWithCells="1">
                  <from>
                    <xdr:col>9</xdr:col>
                    <xdr:colOff>333375</xdr:colOff>
                    <xdr:row>35</xdr:row>
                    <xdr:rowOff>47625</xdr:rowOff>
                  </from>
                  <to>
                    <xdr:col>9</xdr:col>
                    <xdr:colOff>866775</xdr:colOff>
                    <xdr:row>35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2" r:id="rId1432" name="Group Box 1510">
              <controlPr defaultSize="0" autoFill="0" autoPict="0">
                <anchor moveWithCells="1">
                  <from>
                    <xdr:col>7</xdr:col>
                    <xdr:colOff>19050</xdr:colOff>
                    <xdr:row>35</xdr:row>
                    <xdr:rowOff>0</xdr:rowOff>
                  </from>
                  <to>
                    <xdr:col>9</xdr:col>
                    <xdr:colOff>1123950</xdr:colOff>
                    <xdr:row>35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5" r:id="rId1433" name="Option Button 1513">
              <controlPr defaultSize="0" autoFill="0" autoLine="0" autoPict="0">
                <anchor moveWithCells="1">
                  <from>
                    <xdr:col>7</xdr:col>
                    <xdr:colOff>342900</xdr:colOff>
                    <xdr:row>15</xdr:row>
                    <xdr:rowOff>57150</xdr:rowOff>
                  </from>
                  <to>
                    <xdr:col>7</xdr:col>
                    <xdr:colOff>866775</xdr:colOff>
                    <xdr:row>15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6" r:id="rId1434" name="Option Button 1514">
              <controlPr defaultSize="0" autoFill="0" autoLine="0" autoPict="0">
                <anchor moveWithCells="1">
                  <from>
                    <xdr:col>8</xdr:col>
                    <xdr:colOff>361950</xdr:colOff>
                    <xdr:row>15</xdr:row>
                    <xdr:rowOff>47625</xdr:rowOff>
                  </from>
                  <to>
                    <xdr:col>8</xdr:col>
                    <xdr:colOff>885825</xdr:colOff>
                    <xdr:row>15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7" r:id="rId1435" name="Option Button 1515">
              <controlPr defaultSize="0" autoFill="0" autoLine="0" autoPict="0">
                <anchor moveWithCells="1">
                  <from>
                    <xdr:col>9</xdr:col>
                    <xdr:colOff>333375</xdr:colOff>
                    <xdr:row>15</xdr:row>
                    <xdr:rowOff>47625</xdr:rowOff>
                  </from>
                  <to>
                    <xdr:col>9</xdr:col>
                    <xdr:colOff>866775</xdr:colOff>
                    <xdr:row>15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8" r:id="rId1436" name="Group Box 1516">
              <controlPr defaultSize="0" autoFill="0" autoPict="0">
                <anchor moveWithCells="1">
                  <from>
                    <xdr:col>7</xdr:col>
                    <xdr:colOff>19050</xdr:colOff>
                    <xdr:row>15</xdr:row>
                    <xdr:rowOff>0</xdr:rowOff>
                  </from>
                  <to>
                    <xdr:col>9</xdr:col>
                    <xdr:colOff>1123950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9" r:id="rId1437" name="Option Button 1517">
              <controlPr defaultSize="0" autoFill="0" autoLine="0" autoPict="0">
                <anchor moveWithCells="1">
                  <from>
                    <xdr:col>7</xdr:col>
                    <xdr:colOff>342900</xdr:colOff>
                    <xdr:row>16</xdr:row>
                    <xdr:rowOff>66675</xdr:rowOff>
                  </from>
                  <to>
                    <xdr:col>7</xdr:col>
                    <xdr:colOff>866775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0" r:id="rId1438" name="Option Button 1518">
              <controlPr defaultSize="0" autoFill="0" autoLine="0" autoPict="0">
                <anchor moveWithCells="1">
                  <from>
                    <xdr:col>8</xdr:col>
                    <xdr:colOff>361950</xdr:colOff>
                    <xdr:row>16</xdr:row>
                    <xdr:rowOff>57150</xdr:rowOff>
                  </from>
                  <to>
                    <xdr:col>8</xdr:col>
                    <xdr:colOff>885825</xdr:colOff>
                    <xdr:row>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1" r:id="rId1439" name="Option Button 1519">
              <controlPr defaultSize="0" autoFill="0" autoLine="0" autoPict="0">
                <anchor moveWithCells="1">
                  <from>
                    <xdr:col>9</xdr:col>
                    <xdr:colOff>333375</xdr:colOff>
                    <xdr:row>16</xdr:row>
                    <xdr:rowOff>57150</xdr:rowOff>
                  </from>
                  <to>
                    <xdr:col>9</xdr:col>
                    <xdr:colOff>866775</xdr:colOff>
                    <xdr:row>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2" r:id="rId1440" name="Group Box 1520">
              <controlPr defaultSize="0" autoFill="0" autoPict="0">
                <anchor moveWithCells="1">
                  <from>
                    <xdr:col>7</xdr:col>
                    <xdr:colOff>19050</xdr:colOff>
                    <xdr:row>16</xdr:row>
                    <xdr:rowOff>9525</xdr:rowOff>
                  </from>
                  <to>
                    <xdr:col>9</xdr:col>
                    <xdr:colOff>1123950</xdr:colOff>
                    <xdr:row>16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3" r:id="rId1441" name="Option Button 1521">
              <controlPr defaultSize="0" autoFill="0" autoLine="0" autoPict="0">
                <anchor moveWithCells="1">
                  <from>
                    <xdr:col>7</xdr:col>
                    <xdr:colOff>342900</xdr:colOff>
                    <xdr:row>17</xdr:row>
                    <xdr:rowOff>66675</xdr:rowOff>
                  </from>
                  <to>
                    <xdr:col>7</xdr:col>
                    <xdr:colOff>866775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4" r:id="rId1442" name="Option Button 1522">
              <controlPr defaultSize="0" autoFill="0" autoLine="0" autoPict="0">
                <anchor moveWithCells="1">
                  <from>
                    <xdr:col>8</xdr:col>
                    <xdr:colOff>361950</xdr:colOff>
                    <xdr:row>17</xdr:row>
                    <xdr:rowOff>57150</xdr:rowOff>
                  </from>
                  <to>
                    <xdr:col>8</xdr:col>
                    <xdr:colOff>885825</xdr:colOff>
                    <xdr:row>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5" r:id="rId1443" name="Option Button 1523">
              <controlPr defaultSize="0" autoFill="0" autoLine="0" autoPict="0">
                <anchor moveWithCells="1">
                  <from>
                    <xdr:col>9</xdr:col>
                    <xdr:colOff>333375</xdr:colOff>
                    <xdr:row>17</xdr:row>
                    <xdr:rowOff>57150</xdr:rowOff>
                  </from>
                  <to>
                    <xdr:col>9</xdr:col>
                    <xdr:colOff>866775</xdr:colOff>
                    <xdr:row>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6" r:id="rId1444" name="Group Box 1524">
              <controlPr defaultSize="0" autoFill="0" autoPict="0">
                <anchor moveWithCells="1">
                  <from>
                    <xdr:col>7</xdr:col>
                    <xdr:colOff>19050</xdr:colOff>
                    <xdr:row>17</xdr:row>
                    <xdr:rowOff>9525</xdr:rowOff>
                  </from>
                  <to>
                    <xdr:col>9</xdr:col>
                    <xdr:colOff>1123950</xdr:colOff>
                    <xdr:row>17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7" r:id="rId1445" name="Option Button 1525">
              <controlPr defaultSize="0" autoFill="0" autoLine="0" autoPict="0">
                <anchor moveWithCells="1">
                  <from>
                    <xdr:col>7</xdr:col>
                    <xdr:colOff>342900</xdr:colOff>
                    <xdr:row>18</xdr:row>
                    <xdr:rowOff>66675</xdr:rowOff>
                  </from>
                  <to>
                    <xdr:col>7</xdr:col>
                    <xdr:colOff>866775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8" r:id="rId1446" name="Option Button 1526">
              <controlPr defaultSize="0" autoFill="0" autoLine="0" autoPict="0">
                <anchor moveWithCells="1">
                  <from>
                    <xdr:col>8</xdr:col>
                    <xdr:colOff>361950</xdr:colOff>
                    <xdr:row>18</xdr:row>
                    <xdr:rowOff>57150</xdr:rowOff>
                  </from>
                  <to>
                    <xdr:col>8</xdr:col>
                    <xdr:colOff>885825</xdr:colOff>
                    <xdr:row>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9" r:id="rId1447" name="Option Button 1527">
              <controlPr defaultSize="0" autoFill="0" autoLine="0" autoPict="0">
                <anchor moveWithCells="1">
                  <from>
                    <xdr:col>9</xdr:col>
                    <xdr:colOff>333375</xdr:colOff>
                    <xdr:row>18</xdr:row>
                    <xdr:rowOff>57150</xdr:rowOff>
                  </from>
                  <to>
                    <xdr:col>9</xdr:col>
                    <xdr:colOff>866775</xdr:colOff>
                    <xdr:row>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0" r:id="rId1448" name="Group Box 1528">
              <controlPr defaultSize="0" autoFill="0" autoPict="0">
                <anchor moveWithCells="1">
                  <from>
                    <xdr:col>7</xdr:col>
                    <xdr:colOff>19050</xdr:colOff>
                    <xdr:row>18</xdr:row>
                    <xdr:rowOff>9525</xdr:rowOff>
                  </from>
                  <to>
                    <xdr:col>9</xdr:col>
                    <xdr:colOff>1123950</xdr:colOff>
                    <xdr:row>18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1" r:id="rId1449" name="Option Button 1529">
              <controlPr defaultSize="0" autoFill="0" autoLine="0" autoPict="0">
                <anchor moveWithCells="1">
                  <from>
                    <xdr:col>7</xdr:col>
                    <xdr:colOff>342900</xdr:colOff>
                    <xdr:row>19</xdr:row>
                    <xdr:rowOff>66675</xdr:rowOff>
                  </from>
                  <to>
                    <xdr:col>7</xdr:col>
                    <xdr:colOff>866775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2" r:id="rId1450" name="Option Button 1530">
              <controlPr defaultSize="0" autoFill="0" autoLine="0" autoPict="0">
                <anchor moveWithCells="1">
                  <from>
                    <xdr:col>8</xdr:col>
                    <xdr:colOff>361950</xdr:colOff>
                    <xdr:row>19</xdr:row>
                    <xdr:rowOff>57150</xdr:rowOff>
                  </from>
                  <to>
                    <xdr:col>8</xdr:col>
                    <xdr:colOff>885825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3" r:id="rId1451" name="Option Button 1531">
              <controlPr defaultSize="0" autoFill="0" autoLine="0" autoPict="0">
                <anchor moveWithCells="1">
                  <from>
                    <xdr:col>9</xdr:col>
                    <xdr:colOff>333375</xdr:colOff>
                    <xdr:row>19</xdr:row>
                    <xdr:rowOff>57150</xdr:rowOff>
                  </from>
                  <to>
                    <xdr:col>9</xdr:col>
                    <xdr:colOff>866775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4" r:id="rId1452" name="Group Box 1532">
              <controlPr defaultSize="0" autoFill="0" autoPict="0">
                <anchor moveWithCells="1">
                  <from>
                    <xdr:col>7</xdr:col>
                    <xdr:colOff>19050</xdr:colOff>
                    <xdr:row>19</xdr:row>
                    <xdr:rowOff>9525</xdr:rowOff>
                  </from>
                  <to>
                    <xdr:col>9</xdr:col>
                    <xdr:colOff>1123950</xdr:colOff>
                    <xdr:row>19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5" r:id="rId1453" name="Option Button 1533">
              <controlPr defaultSize="0" autoFill="0" autoLine="0" autoPict="0">
                <anchor moveWithCells="1">
                  <from>
                    <xdr:col>7</xdr:col>
                    <xdr:colOff>342900</xdr:colOff>
                    <xdr:row>20</xdr:row>
                    <xdr:rowOff>66675</xdr:rowOff>
                  </from>
                  <to>
                    <xdr:col>7</xdr:col>
                    <xdr:colOff>866775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6" r:id="rId1454" name="Option Button 1534">
              <controlPr defaultSize="0" autoFill="0" autoLine="0" autoPict="0">
                <anchor moveWithCells="1">
                  <from>
                    <xdr:col>8</xdr:col>
                    <xdr:colOff>361950</xdr:colOff>
                    <xdr:row>20</xdr:row>
                    <xdr:rowOff>57150</xdr:rowOff>
                  </from>
                  <to>
                    <xdr:col>8</xdr:col>
                    <xdr:colOff>885825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7" r:id="rId1455" name="Option Button 1535">
              <controlPr defaultSize="0" autoFill="0" autoLine="0" autoPict="0">
                <anchor moveWithCells="1">
                  <from>
                    <xdr:col>9</xdr:col>
                    <xdr:colOff>333375</xdr:colOff>
                    <xdr:row>20</xdr:row>
                    <xdr:rowOff>57150</xdr:rowOff>
                  </from>
                  <to>
                    <xdr:col>9</xdr:col>
                    <xdr:colOff>866775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" r:id="rId1456" name="Group Box 1536">
              <controlPr defaultSize="0" autoFill="0" autoPict="0">
                <anchor moveWithCells="1">
                  <from>
                    <xdr:col>7</xdr:col>
                    <xdr:colOff>19050</xdr:colOff>
                    <xdr:row>20</xdr:row>
                    <xdr:rowOff>9525</xdr:rowOff>
                  </from>
                  <to>
                    <xdr:col>9</xdr:col>
                    <xdr:colOff>1123950</xdr:colOff>
                    <xdr:row>20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9" r:id="rId1457" name="Option Button 1537">
              <controlPr defaultSize="0" autoFill="0" autoLine="0" autoPict="0">
                <anchor moveWithCells="1">
                  <from>
                    <xdr:col>7</xdr:col>
                    <xdr:colOff>342900</xdr:colOff>
                    <xdr:row>22</xdr:row>
                    <xdr:rowOff>66675</xdr:rowOff>
                  </from>
                  <to>
                    <xdr:col>7</xdr:col>
                    <xdr:colOff>866775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0" r:id="rId1458" name="Option Button 1538">
              <controlPr defaultSize="0" autoFill="0" autoLine="0" autoPict="0">
                <anchor moveWithCells="1">
                  <from>
                    <xdr:col>8</xdr:col>
                    <xdr:colOff>361950</xdr:colOff>
                    <xdr:row>22</xdr:row>
                    <xdr:rowOff>57150</xdr:rowOff>
                  </from>
                  <to>
                    <xdr:col>8</xdr:col>
                    <xdr:colOff>885825</xdr:colOff>
                    <xdr:row>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1" r:id="rId1459" name="Option Button 1539">
              <controlPr defaultSize="0" autoFill="0" autoLine="0" autoPict="0">
                <anchor moveWithCells="1">
                  <from>
                    <xdr:col>9</xdr:col>
                    <xdr:colOff>333375</xdr:colOff>
                    <xdr:row>22</xdr:row>
                    <xdr:rowOff>57150</xdr:rowOff>
                  </from>
                  <to>
                    <xdr:col>9</xdr:col>
                    <xdr:colOff>866775</xdr:colOff>
                    <xdr:row>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2" r:id="rId1460" name="Group Box 1540">
              <controlPr defaultSize="0" autoFill="0" autoPict="0">
                <anchor moveWithCells="1">
                  <from>
                    <xdr:col>7</xdr:col>
                    <xdr:colOff>19050</xdr:colOff>
                    <xdr:row>22</xdr:row>
                    <xdr:rowOff>9525</xdr:rowOff>
                  </from>
                  <to>
                    <xdr:col>9</xdr:col>
                    <xdr:colOff>1123950</xdr:colOff>
                    <xdr:row>22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3" r:id="rId1461" name="Option Button 1541">
              <controlPr defaultSize="0" autoFill="0" autoLine="0" autoPict="0">
                <anchor moveWithCells="1">
                  <from>
                    <xdr:col>7</xdr:col>
                    <xdr:colOff>342900</xdr:colOff>
                    <xdr:row>24</xdr:row>
                    <xdr:rowOff>66675</xdr:rowOff>
                  </from>
                  <to>
                    <xdr:col>7</xdr:col>
                    <xdr:colOff>866775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4" r:id="rId1462" name="Option Button 1542">
              <controlPr defaultSize="0" autoFill="0" autoLine="0" autoPict="0">
                <anchor moveWithCells="1">
                  <from>
                    <xdr:col>8</xdr:col>
                    <xdr:colOff>361950</xdr:colOff>
                    <xdr:row>24</xdr:row>
                    <xdr:rowOff>57150</xdr:rowOff>
                  </from>
                  <to>
                    <xdr:col>8</xdr:col>
                    <xdr:colOff>885825</xdr:colOff>
                    <xdr:row>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5" r:id="rId1463" name="Option Button 1543">
              <controlPr defaultSize="0" autoFill="0" autoLine="0" autoPict="0">
                <anchor moveWithCells="1">
                  <from>
                    <xdr:col>9</xdr:col>
                    <xdr:colOff>333375</xdr:colOff>
                    <xdr:row>24</xdr:row>
                    <xdr:rowOff>57150</xdr:rowOff>
                  </from>
                  <to>
                    <xdr:col>9</xdr:col>
                    <xdr:colOff>866775</xdr:colOff>
                    <xdr:row>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6" r:id="rId1464" name="Group Box 1544">
              <controlPr defaultSize="0" autoFill="0" autoPict="0">
                <anchor moveWithCells="1">
                  <from>
                    <xdr:col>7</xdr:col>
                    <xdr:colOff>19050</xdr:colOff>
                    <xdr:row>24</xdr:row>
                    <xdr:rowOff>9525</xdr:rowOff>
                  </from>
                  <to>
                    <xdr:col>9</xdr:col>
                    <xdr:colOff>1123950</xdr:colOff>
                    <xdr:row>24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7" r:id="rId1465" name="Option Button 1545">
              <controlPr defaultSize="0" autoFill="0" autoLine="0" autoPict="0">
                <anchor moveWithCells="1">
                  <from>
                    <xdr:col>7</xdr:col>
                    <xdr:colOff>342900</xdr:colOff>
                    <xdr:row>21</xdr:row>
                    <xdr:rowOff>66675</xdr:rowOff>
                  </from>
                  <to>
                    <xdr:col>7</xdr:col>
                    <xdr:colOff>866775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8" r:id="rId1466" name="Option Button 1546">
              <controlPr defaultSize="0" autoFill="0" autoLine="0" autoPict="0">
                <anchor moveWithCells="1">
                  <from>
                    <xdr:col>8</xdr:col>
                    <xdr:colOff>361950</xdr:colOff>
                    <xdr:row>21</xdr:row>
                    <xdr:rowOff>57150</xdr:rowOff>
                  </from>
                  <to>
                    <xdr:col>8</xdr:col>
                    <xdr:colOff>885825</xdr:colOff>
                    <xdr:row>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9" r:id="rId1467" name="Option Button 1547">
              <controlPr defaultSize="0" autoFill="0" autoLine="0" autoPict="0">
                <anchor moveWithCells="1">
                  <from>
                    <xdr:col>9</xdr:col>
                    <xdr:colOff>333375</xdr:colOff>
                    <xdr:row>21</xdr:row>
                    <xdr:rowOff>57150</xdr:rowOff>
                  </from>
                  <to>
                    <xdr:col>9</xdr:col>
                    <xdr:colOff>866775</xdr:colOff>
                    <xdr:row>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0" r:id="rId1468" name="Group Box 1548">
              <controlPr defaultSize="0" autoFill="0" autoPict="0">
                <anchor moveWithCells="1">
                  <from>
                    <xdr:col>7</xdr:col>
                    <xdr:colOff>19050</xdr:colOff>
                    <xdr:row>21</xdr:row>
                    <xdr:rowOff>9525</xdr:rowOff>
                  </from>
                  <to>
                    <xdr:col>9</xdr:col>
                    <xdr:colOff>1123950</xdr:colOff>
                    <xdr:row>21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1" r:id="rId1469" name="Option Button 1549">
              <controlPr defaultSize="0" autoFill="0" autoLine="0" autoPict="0">
                <anchor moveWithCells="1">
                  <from>
                    <xdr:col>7</xdr:col>
                    <xdr:colOff>342900</xdr:colOff>
                    <xdr:row>23</xdr:row>
                    <xdr:rowOff>57150</xdr:rowOff>
                  </from>
                  <to>
                    <xdr:col>7</xdr:col>
                    <xdr:colOff>866775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2" r:id="rId1470" name="Option Button 1550">
              <controlPr defaultSize="0" autoFill="0" autoLine="0" autoPict="0">
                <anchor moveWithCells="1">
                  <from>
                    <xdr:col>8</xdr:col>
                    <xdr:colOff>361950</xdr:colOff>
                    <xdr:row>23</xdr:row>
                    <xdr:rowOff>47625</xdr:rowOff>
                  </from>
                  <to>
                    <xdr:col>8</xdr:col>
                    <xdr:colOff>885825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3" r:id="rId1471" name="Option Button 1551">
              <controlPr defaultSize="0" autoFill="0" autoLine="0" autoPict="0">
                <anchor moveWithCells="1">
                  <from>
                    <xdr:col>9</xdr:col>
                    <xdr:colOff>333375</xdr:colOff>
                    <xdr:row>23</xdr:row>
                    <xdr:rowOff>47625</xdr:rowOff>
                  </from>
                  <to>
                    <xdr:col>9</xdr:col>
                    <xdr:colOff>866775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4" r:id="rId1472" name="Group Box 1552">
              <controlPr defaultSize="0" autoFill="0" autoPict="0">
                <anchor moveWithCells="1">
                  <from>
                    <xdr:col>7</xdr:col>
                    <xdr:colOff>19050</xdr:colOff>
                    <xdr:row>23</xdr:row>
                    <xdr:rowOff>0</xdr:rowOff>
                  </from>
                  <to>
                    <xdr:col>9</xdr:col>
                    <xdr:colOff>1123950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7" r:id="rId1473" name="Option Button 1555">
              <controlPr defaultSize="0" autoFill="0" autoLine="0" autoPict="0">
                <anchor moveWithCells="1">
                  <from>
                    <xdr:col>7</xdr:col>
                    <xdr:colOff>342900</xdr:colOff>
                    <xdr:row>3</xdr:row>
                    <xdr:rowOff>57150</xdr:rowOff>
                  </from>
                  <to>
                    <xdr:col>7</xdr:col>
                    <xdr:colOff>866775</xdr:colOff>
                    <xdr:row>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8" r:id="rId1474" name="Option Button 1556">
              <controlPr defaultSize="0" autoFill="0" autoLine="0" autoPict="0">
                <anchor moveWithCells="1">
                  <from>
                    <xdr:col>8</xdr:col>
                    <xdr:colOff>361950</xdr:colOff>
                    <xdr:row>3</xdr:row>
                    <xdr:rowOff>47625</xdr:rowOff>
                  </from>
                  <to>
                    <xdr:col>8</xdr:col>
                    <xdr:colOff>885825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9" r:id="rId1475" name="Option Button 1557">
              <controlPr defaultSize="0" autoFill="0" autoLine="0" autoPict="0">
                <anchor moveWithCells="1">
                  <from>
                    <xdr:col>9</xdr:col>
                    <xdr:colOff>333375</xdr:colOff>
                    <xdr:row>3</xdr:row>
                    <xdr:rowOff>47625</xdr:rowOff>
                  </from>
                  <to>
                    <xdr:col>9</xdr:col>
                    <xdr:colOff>866775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0" r:id="rId1476" name="Group Box 1558">
              <controlPr defaultSize="0" autoFill="0" autoPict="0">
                <anchor moveWithCells="1">
                  <from>
                    <xdr:col>7</xdr:col>
                    <xdr:colOff>19050</xdr:colOff>
                    <xdr:row>3</xdr:row>
                    <xdr:rowOff>0</xdr:rowOff>
                  </from>
                  <to>
                    <xdr:col>9</xdr:col>
                    <xdr:colOff>1123950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1" r:id="rId1477" name="Option Button 1559">
              <controlPr defaultSize="0" autoFill="0" autoLine="0" autoPict="0">
                <anchor moveWithCells="1">
                  <from>
                    <xdr:col>7</xdr:col>
                    <xdr:colOff>342900</xdr:colOff>
                    <xdr:row>4</xdr:row>
                    <xdr:rowOff>66675</xdr:rowOff>
                  </from>
                  <to>
                    <xdr:col>7</xdr:col>
                    <xdr:colOff>866775</xdr:colOff>
                    <xdr:row>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2" r:id="rId1478" name="Option Button 1560">
              <controlPr defaultSize="0" autoFill="0" autoLine="0" autoPict="0">
                <anchor moveWithCells="1">
                  <from>
                    <xdr:col>8</xdr:col>
                    <xdr:colOff>361950</xdr:colOff>
                    <xdr:row>4</xdr:row>
                    <xdr:rowOff>57150</xdr:rowOff>
                  </from>
                  <to>
                    <xdr:col>8</xdr:col>
                    <xdr:colOff>885825</xdr:colOff>
                    <xdr:row>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3" r:id="rId1479" name="Option Button 1561">
              <controlPr defaultSize="0" autoFill="0" autoLine="0" autoPict="0">
                <anchor moveWithCells="1">
                  <from>
                    <xdr:col>9</xdr:col>
                    <xdr:colOff>333375</xdr:colOff>
                    <xdr:row>4</xdr:row>
                    <xdr:rowOff>57150</xdr:rowOff>
                  </from>
                  <to>
                    <xdr:col>9</xdr:col>
                    <xdr:colOff>866775</xdr:colOff>
                    <xdr:row>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4" r:id="rId1480" name="Group Box 1562">
              <controlPr defaultSize="0" autoFill="0" autoPict="0">
                <anchor moveWithCells="1">
                  <from>
                    <xdr:col>7</xdr:col>
                    <xdr:colOff>19050</xdr:colOff>
                    <xdr:row>4</xdr:row>
                    <xdr:rowOff>9525</xdr:rowOff>
                  </from>
                  <to>
                    <xdr:col>9</xdr:col>
                    <xdr:colOff>1123950</xdr:colOff>
                    <xdr:row>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5" r:id="rId1481" name="Option Button 1563">
              <controlPr defaultSize="0" autoFill="0" autoLine="0" autoPict="0">
                <anchor moveWithCells="1">
                  <from>
                    <xdr:col>7</xdr:col>
                    <xdr:colOff>342900</xdr:colOff>
                    <xdr:row>5</xdr:row>
                    <xdr:rowOff>66675</xdr:rowOff>
                  </from>
                  <to>
                    <xdr:col>7</xdr:col>
                    <xdr:colOff>866775</xdr:colOff>
                    <xdr:row>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6" r:id="rId1482" name="Option Button 1564">
              <controlPr defaultSize="0" autoFill="0" autoLine="0" autoPict="0">
                <anchor moveWithCells="1">
                  <from>
                    <xdr:col>8</xdr:col>
                    <xdr:colOff>361950</xdr:colOff>
                    <xdr:row>5</xdr:row>
                    <xdr:rowOff>57150</xdr:rowOff>
                  </from>
                  <to>
                    <xdr:col>8</xdr:col>
                    <xdr:colOff>885825</xdr:colOff>
                    <xdr:row>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7" r:id="rId1483" name="Option Button 1565">
              <controlPr defaultSize="0" autoFill="0" autoLine="0" autoPict="0">
                <anchor moveWithCells="1">
                  <from>
                    <xdr:col>9</xdr:col>
                    <xdr:colOff>333375</xdr:colOff>
                    <xdr:row>5</xdr:row>
                    <xdr:rowOff>57150</xdr:rowOff>
                  </from>
                  <to>
                    <xdr:col>9</xdr:col>
                    <xdr:colOff>866775</xdr:colOff>
                    <xdr:row>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8" r:id="rId1484" name="Group Box 1566">
              <controlPr defaultSize="0" autoFill="0" autoPict="0">
                <anchor moveWithCells="1">
                  <from>
                    <xdr:col>7</xdr:col>
                    <xdr:colOff>19050</xdr:colOff>
                    <xdr:row>5</xdr:row>
                    <xdr:rowOff>9525</xdr:rowOff>
                  </from>
                  <to>
                    <xdr:col>9</xdr:col>
                    <xdr:colOff>1123950</xdr:colOff>
                    <xdr:row>5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9" r:id="rId1485" name="Option Button 1567">
              <controlPr defaultSize="0" autoFill="0" autoLine="0" autoPict="0">
                <anchor moveWithCells="1">
                  <from>
                    <xdr:col>7</xdr:col>
                    <xdr:colOff>342900</xdr:colOff>
                    <xdr:row>6</xdr:row>
                    <xdr:rowOff>66675</xdr:rowOff>
                  </from>
                  <to>
                    <xdr:col>7</xdr:col>
                    <xdr:colOff>866775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0" r:id="rId1486" name="Option Button 1568">
              <controlPr defaultSize="0" autoFill="0" autoLine="0" autoPict="0">
                <anchor moveWithCells="1">
                  <from>
                    <xdr:col>8</xdr:col>
                    <xdr:colOff>361950</xdr:colOff>
                    <xdr:row>6</xdr:row>
                    <xdr:rowOff>57150</xdr:rowOff>
                  </from>
                  <to>
                    <xdr:col>8</xdr:col>
                    <xdr:colOff>885825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1" r:id="rId1487" name="Option Button 1569">
              <controlPr defaultSize="0" autoFill="0" autoLine="0" autoPict="0">
                <anchor moveWithCells="1">
                  <from>
                    <xdr:col>9</xdr:col>
                    <xdr:colOff>333375</xdr:colOff>
                    <xdr:row>6</xdr:row>
                    <xdr:rowOff>57150</xdr:rowOff>
                  </from>
                  <to>
                    <xdr:col>9</xdr:col>
                    <xdr:colOff>866775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2" r:id="rId1488" name="Group Box 1570">
              <controlPr defaultSize="0" autoFill="0" autoPict="0">
                <anchor moveWithCells="1">
                  <from>
                    <xdr:col>7</xdr:col>
                    <xdr:colOff>19050</xdr:colOff>
                    <xdr:row>6</xdr:row>
                    <xdr:rowOff>9525</xdr:rowOff>
                  </from>
                  <to>
                    <xdr:col>9</xdr:col>
                    <xdr:colOff>1123950</xdr:colOff>
                    <xdr:row>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3" r:id="rId1489" name="Option Button 1571">
              <controlPr defaultSize="0" autoFill="0" autoLine="0" autoPict="0">
                <anchor moveWithCells="1">
                  <from>
                    <xdr:col>7</xdr:col>
                    <xdr:colOff>342900</xdr:colOff>
                    <xdr:row>7</xdr:row>
                    <xdr:rowOff>66675</xdr:rowOff>
                  </from>
                  <to>
                    <xdr:col>7</xdr:col>
                    <xdr:colOff>866775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4" r:id="rId1490" name="Option Button 1572">
              <controlPr defaultSize="0" autoFill="0" autoLine="0" autoPict="0">
                <anchor moveWithCells="1">
                  <from>
                    <xdr:col>8</xdr:col>
                    <xdr:colOff>361950</xdr:colOff>
                    <xdr:row>7</xdr:row>
                    <xdr:rowOff>57150</xdr:rowOff>
                  </from>
                  <to>
                    <xdr:col>8</xdr:col>
                    <xdr:colOff>885825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5" r:id="rId1491" name="Option Button 1573">
              <controlPr defaultSize="0" autoFill="0" autoLine="0" autoPict="0">
                <anchor moveWithCells="1">
                  <from>
                    <xdr:col>9</xdr:col>
                    <xdr:colOff>333375</xdr:colOff>
                    <xdr:row>7</xdr:row>
                    <xdr:rowOff>57150</xdr:rowOff>
                  </from>
                  <to>
                    <xdr:col>9</xdr:col>
                    <xdr:colOff>866775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6" r:id="rId1492" name="Group Box 1574">
              <controlPr defaultSize="0" autoFill="0" autoPict="0">
                <anchor moveWithCells="1">
                  <from>
                    <xdr:col>7</xdr:col>
                    <xdr:colOff>19050</xdr:colOff>
                    <xdr:row>7</xdr:row>
                    <xdr:rowOff>9525</xdr:rowOff>
                  </from>
                  <to>
                    <xdr:col>9</xdr:col>
                    <xdr:colOff>1123950</xdr:colOff>
                    <xdr:row>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7" r:id="rId1493" name="Option Button 1575">
              <controlPr defaultSize="0" autoFill="0" autoLine="0" autoPict="0">
                <anchor moveWithCells="1">
                  <from>
                    <xdr:col>7</xdr:col>
                    <xdr:colOff>342900</xdr:colOff>
                    <xdr:row>8</xdr:row>
                    <xdr:rowOff>66675</xdr:rowOff>
                  </from>
                  <to>
                    <xdr:col>7</xdr:col>
                    <xdr:colOff>866775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8" r:id="rId1494" name="Option Button 1576">
              <controlPr defaultSize="0" autoFill="0" autoLine="0" autoPict="0">
                <anchor moveWithCells="1">
                  <from>
                    <xdr:col>8</xdr:col>
                    <xdr:colOff>361950</xdr:colOff>
                    <xdr:row>8</xdr:row>
                    <xdr:rowOff>57150</xdr:rowOff>
                  </from>
                  <to>
                    <xdr:col>8</xdr:col>
                    <xdr:colOff>885825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9" r:id="rId1495" name="Option Button 1577">
              <controlPr defaultSize="0" autoFill="0" autoLine="0" autoPict="0">
                <anchor moveWithCells="1">
                  <from>
                    <xdr:col>9</xdr:col>
                    <xdr:colOff>333375</xdr:colOff>
                    <xdr:row>8</xdr:row>
                    <xdr:rowOff>57150</xdr:rowOff>
                  </from>
                  <to>
                    <xdr:col>9</xdr:col>
                    <xdr:colOff>866775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0" r:id="rId1496" name="Group Box 1578">
              <controlPr defaultSize="0" autoFill="0" autoPict="0">
                <anchor moveWithCells="1">
                  <from>
                    <xdr:col>7</xdr:col>
                    <xdr:colOff>19050</xdr:colOff>
                    <xdr:row>8</xdr:row>
                    <xdr:rowOff>9525</xdr:rowOff>
                  </from>
                  <to>
                    <xdr:col>9</xdr:col>
                    <xdr:colOff>1123950</xdr:colOff>
                    <xdr:row>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1" r:id="rId1497" name="Option Button 1579">
              <controlPr defaultSize="0" autoFill="0" autoLine="0" autoPict="0">
                <anchor moveWithCells="1">
                  <from>
                    <xdr:col>7</xdr:col>
                    <xdr:colOff>342900</xdr:colOff>
                    <xdr:row>10</xdr:row>
                    <xdr:rowOff>66675</xdr:rowOff>
                  </from>
                  <to>
                    <xdr:col>7</xdr:col>
                    <xdr:colOff>866775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2" r:id="rId1498" name="Option Button 1580">
              <controlPr defaultSize="0" autoFill="0" autoLine="0" autoPict="0">
                <anchor moveWithCells="1">
                  <from>
                    <xdr:col>8</xdr:col>
                    <xdr:colOff>361950</xdr:colOff>
                    <xdr:row>10</xdr:row>
                    <xdr:rowOff>57150</xdr:rowOff>
                  </from>
                  <to>
                    <xdr:col>8</xdr:col>
                    <xdr:colOff>885825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3" r:id="rId1499" name="Option Button 1581">
              <controlPr defaultSize="0" autoFill="0" autoLine="0" autoPict="0">
                <anchor moveWithCells="1">
                  <from>
                    <xdr:col>9</xdr:col>
                    <xdr:colOff>333375</xdr:colOff>
                    <xdr:row>10</xdr:row>
                    <xdr:rowOff>57150</xdr:rowOff>
                  </from>
                  <to>
                    <xdr:col>9</xdr:col>
                    <xdr:colOff>866775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4" r:id="rId1500" name="Group Box 1582">
              <controlPr defaultSize="0" autoFill="0" autoPict="0">
                <anchor moveWithCells="1">
                  <from>
                    <xdr:col>7</xdr:col>
                    <xdr:colOff>19050</xdr:colOff>
                    <xdr:row>10</xdr:row>
                    <xdr:rowOff>9525</xdr:rowOff>
                  </from>
                  <to>
                    <xdr:col>9</xdr:col>
                    <xdr:colOff>1123950</xdr:colOff>
                    <xdr:row>10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5" r:id="rId1501" name="Option Button 1583">
              <controlPr defaultSize="0" autoFill="0" autoLine="0" autoPict="0">
                <anchor moveWithCells="1">
                  <from>
                    <xdr:col>7</xdr:col>
                    <xdr:colOff>342900</xdr:colOff>
                    <xdr:row>12</xdr:row>
                    <xdr:rowOff>66675</xdr:rowOff>
                  </from>
                  <to>
                    <xdr:col>7</xdr:col>
                    <xdr:colOff>866775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6" r:id="rId1502" name="Option Button 1584">
              <controlPr defaultSize="0" autoFill="0" autoLine="0" autoPict="0">
                <anchor moveWithCells="1">
                  <from>
                    <xdr:col>8</xdr:col>
                    <xdr:colOff>361950</xdr:colOff>
                    <xdr:row>12</xdr:row>
                    <xdr:rowOff>57150</xdr:rowOff>
                  </from>
                  <to>
                    <xdr:col>8</xdr:col>
                    <xdr:colOff>885825</xdr:colOff>
                    <xdr:row>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7" r:id="rId1503" name="Option Button 1585">
              <controlPr defaultSize="0" autoFill="0" autoLine="0" autoPict="0">
                <anchor moveWithCells="1">
                  <from>
                    <xdr:col>9</xdr:col>
                    <xdr:colOff>333375</xdr:colOff>
                    <xdr:row>12</xdr:row>
                    <xdr:rowOff>57150</xdr:rowOff>
                  </from>
                  <to>
                    <xdr:col>9</xdr:col>
                    <xdr:colOff>866775</xdr:colOff>
                    <xdr:row>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8" r:id="rId1504" name="Group Box 1586">
              <controlPr defaultSize="0" autoFill="0" autoPict="0">
                <anchor moveWithCells="1">
                  <from>
                    <xdr:col>7</xdr:col>
                    <xdr:colOff>19050</xdr:colOff>
                    <xdr:row>12</xdr:row>
                    <xdr:rowOff>9525</xdr:rowOff>
                  </from>
                  <to>
                    <xdr:col>9</xdr:col>
                    <xdr:colOff>1123950</xdr:colOff>
                    <xdr:row>12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9" r:id="rId1505" name="Option Button 1587">
              <controlPr defaultSize="0" autoFill="0" autoLine="0" autoPict="0">
                <anchor moveWithCells="1">
                  <from>
                    <xdr:col>7</xdr:col>
                    <xdr:colOff>342900</xdr:colOff>
                    <xdr:row>9</xdr:row>
                    <xdr:rowOff>66675</xdr:rowOff>
                  </from>
                  <to>
                    <xdr:col>7</xdr:col>
                    <xdr:colOff>866775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0" r:id="rId1506" name="Option Button 1588">
              <controlPr defaultSize="0" autoFill="0" autoLine="0" autoPict="0">
                <anchor moveWithCells="1">
                  <from>
                    <xdr:col>8</xdr:col>
                    <xdr:colOff>361950</xdr:colOff>
                    <xdr:row>9</xdr:row>
                    <xdr:rowOff>57150</xdr:rowOff>
                  </from>
                  <to>
                    <xdr:col>8</xdr:col>
                    <xdr:colOff>885825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1" r:id="rId1507" name="Option Button 1589">
              <controlPr defaultSize="0" autoFill="0" autoLine="0" autoPict="0">
                <anchor moveWithCells="1">
                  <from>
                    <xdr:col>9</xdr:col>
                    <xdr:colOff>333375</xdr:colOff>
                    <xdr:row>9</xdr:row>
                    <xdr:rowOff>57150</xdr:rowOff>
                  </from>
                  <to>
                    <xdr:col>9</xdr:col>
                    <xdr:colOff>866775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2" r:id="rId1508" name="Group Box 1590">
              <controlPr defaultSize="0" autoFill="0" autoPict="0">
                <anchor moveWithCells="1">
                  <from>
                    <xdr:col>7</xdr:col>
                    <xdr:colOff>19050</xdr:colOff>
                    <xdr:row>9</xdr:row>
                    <xdr:rowOff>9525</xdr:rowOff>
                  </from>
                  <to>
                    <xdr:col>9</xdr:col>
                    <xdr:colOff>1123950</xdr:colOff>
                    <xdr:row>9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3" r:id="rId1509" name="Option Button 1591">
              <controlPr defaultSize="0" autoFill="0" autoLine="0" autoPict="0">
                <anchor moveWithCells="1">
                  <from>
                    <xdr:col>7</xdr:col>
                    <xdr:colOff>342900</xdr:colOff>
                    <xdr:row>11</xdr:row>
                    <xdr:rowOff>57150</xdr:rowOff>
                  </from>
                  <to>
                    <xdr:col>7</xdr:col>
                    <xdr:colOff>866775</xdr:colOff>
                    <xdr:row>11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4" r:id="rId1510" name="Option Button 1592">
              <controlPr defaultSize="0" autoFill="0" autoLine="0" autoPict="0">
                <anchor moveWithCells="1">
                  <from>
                    <xdr:col>8</xdr:col>
                    <xdr:colOff>361950</xdr:colOff>
                    <xdr:row>11</xdr:row>
                    <xdr:rowOff>47625</xdr:rowOff>
                  </from>
                  <to>
                    <xdr:col>8</xdr:col>
                    <xdr:colOff>885825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5" r:id="rId1511" name="Option Button 1593">
              <controlPr defaultSize="0" autoFill="0" autoLine="0" autoPict="0">
                <anchor moveWithCells="1">
                  <from>
                    <xdr:col>9</xdr:col>
                    <xdr:colOff>333375</xdr:colOff>
                    <xdr:row>11</xdr:row>
                    <xdr:rowOff>47625</xdr:rowOff>
                  </from>
                  <to>
                    <xdr:col>9</xdr:col>
                    <xdr:colOff>866775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6" r:id="rId1512" name="Group Box 1594">
              <controlPr defaultSize="0" autoFill="0" autoPict="0">
                <anchor moveWithCells="1">
                  <from>
                    <xdr:col>7</xdr:col>
                    <xdr:colOff>19050</xdr:colOff>
                    <xdr:row>11</xdr:row>
                    <xdr:rowOff>0</xdr:rowOff>
                  </from>
                  <to>
                    <xdr:col>9</xdr:col>
                    <xdr:colOff>1123950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9" r:id="rId1513" name="Option Button 1597">
              <controlPr defaultSize="0" autoFill="0" autoLine="0" autoPict="0">
                <anchor moveWithCells="1">
                  <from>
                    <xdr:col>7</xdr:col>
                    <xdr:colOff>342900</xdr:colOff>
                    <xdr:row>243</xdr:row>
                    <xdr:rowOff>57150</xdr:rowOff>
                  </from>
                  <to>
                    <xdr:col>7</xdr:col>
                    <xdr:colOff>866775</xdr:colOff>
                    <xdr:row>243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0" r:id="rId1514" name="Option Button 1598">
              <controlPr defaultSize="0" autoFill="0" autoLine="0" autoPict="0">
                <anchor moveWithCells="1">
                  <from>
                    <xdr:col>8</xdr:col>
                    <xdr:colOff>361950</xdr:colOff>
                    <xdr:row>243</xdr:row>
                    <xdr:rowOff>47625</xdr:rowOff>
                  </from>
                  <to>
                    <xdr:col>8</xdr:col>
                    <xdr:colOff>885825</xdr:colOff>
                    <xdr:row>243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1" r:id="rId1515" name="Option Button 1599">
              <controlPr defaultSize="0" autoFill="0" autoLine="0" autoPict="0">
                <anchor moveWithCells="1">
                  <from>
                    <xdr:col>9</xdr:col>
                    <xdr:colOff>333375</xdr:colOff>
                    <xdr:row>243</xdr:row>
                    <xdr:rowOff>47625</xdr:rowOff>
                  </from>
                  <to>
                    <xdr:col>9</xdr:col>
                    <xdr:colOff>866775</xdr:colOff>
                    <xdr:row>243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2" r:id="rId1516" name="Group Box 1600">
              <controlPr defaultSize="0" autoFill="0" autoPict="0">
                <anchor moveWithCells="1">
                  <from>
                    <xdr:col>7</xdr:col>
                    <xdr:colOff>19050</xdr:colOff>
                    <xdr:row>243</xdr:row>
                    <xdr:rowOff>0</xdr:rowOff>
                  </from>
                  <to>
                    <xdr:col>9</xdr:col>
                    <xdr:colOff>1123950</xdr:colOff>
                    <xdr:row>243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3" r:id="rId1517" name="Option Button 1601">
              <controlPr defaultSize="0" autoFill="0" autoLine="0" autoPict="0">
                <anchor moveWithCells="1">
                  <from>
                    <xdr:col>7</xdr:col>
                    <xdr:colOff>342900</xdr:colOff>
                    <xdr:row>244</xdr:row>
                    <xdr:rowOff>66675</xdr:rowOff>
                  </from>
                  <to>
                    <xdr:col>7</xdr:col>
                    <xdr:colOff>866775</xdr:colOff>
                    <xdr:row>244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4" r:id="rId1518" name="Option Button 1602">
              <controlPr defaultSize="0" autoFill="0" autoLine="0" autoPict="0">
                <anchor moveWithCells="1">
                  <from>
                    <xdr:col>8</xdr:col>
                    <xdr:colOff>361950</xdr:colOff>
                    <xdr:row>244</xdr:row>
                    <xdr:rowOff>57150</xdr:rowOff>
                  </from>
                  <to>
                    <xdr:col>8</xdr:col>
                    <xdr:colOff>885825</xdr:colOff>
                    <xdr:row>244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5" r:id="rId1519" name="Option Button 1603">
              <controlPr defaultSize="0" autoFill="0" autoLine="0" autoPict="0">
                <anchor moveWithCells="1">
                  <from>
                    <xdr:col>9</xdr:col>
                    <xdr:colOff>333375</xdr:colOff>
                    <xdr:row>244</xdr:row>
                    <xdr:rowOff>57150</xdr:rowOff>
                  </from>
                  <to>
                    <xdr:col>9</xdr:col>
                    <xdr:colOff>866775</xdr:colOff>
                    <xdr:row>244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6" r:id="rId1520" name="Group Box 1604">
              <controlPr defaultSize="0" autoFill="0" autoPict="0">
                <anchor moveWithCells="1">
                  <from>
                    <xdr:col>7</xdr:col>
                    <xdr:colOff>19050</xdr:colOff>
                    <xdr:row>244</xdr:row>
                    <xdr:rowOff>9525</xdr:rowOff>
                  </from>
                  <to>
                    <xdr:col>9</xdr:col>
                    <xdr:colOff>1123950</xdr:colOff>
                    <xdr:row>244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7" r:id="rId1521" name="Option Button 1605">
              <controlPr defaultSize="0" autoFill="0" autoLine="0" autoPict="0">
                <anchor moveWithCells="1">
                  <from>
                    <xdr:col>7</xdr:col>
                    <xdr:colOff>342900</xdr:colOff>
                    <xdr:row>245</xdr:row>
                    <xdr:rowOff>66675</xdr:rowOff>
                  </from>
                  <to>
                    <xdr:col>7</xdr:col>
                    <xdr:colOff>866775</xdr:colOff>
                    <xdr:row>245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8" r:id="rId1522" name="Option Button 1606">
              <controlPr defaultSize="0" autoFill="0" autoLine="0" autoPict="0">
                <anchor moveWithCells="1">
                  <from>
                    <xdr:col>8</xdr:col>
                    <xdr:colOff>361950</xdr:colOff>
                    <xdr:row>245</xdr:row>
                    <xdr:rowOff>57150</xdr:rowOff>
                  </from>
                  <to>
                    <xdr:col>8</xdr:col>
                    <xdr:colOff>885825</xdr:colOff>
                    <xdr:row>245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9" r:id="rId1523" name="Option Button 1607">
              <controlPr defaultSize="0" autoFill="0" autoLine="0" autoPict="0">
                <anchor moveWithCells="1">
                  <from>
                    <xdr:col>9</xdr:col>
                    <xdr:colOff>333375</xdr:colOff>
                    <xdr:row>245</xdr:row>
                    <xdr:rowOff>57150</xdr:rowOff>
                  </from>
                  <to>
                    <xdr:col>9</xdr:col>
                    <xdr:colOff>866775</xdr:colOff>
                    <xdr:row>245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0" r:id="rId1524" name="Group Box 1608">
              <controlPr defaultSize="0" autoFill="0" autoPict="0">
                <anchor moveWithCells="1">
                  <from>
                    <xdr:col>7</xdr:col>
                    <xdr:colOff>19050</xdr:colOff>
                    <xdr:row>245</xdr:row>
                    <xdr:rowOff>9525</xdr:rowOff>
                  </from>
                  <to>
                    <xdr:col>9</xdr:col>
                    <xdr:colOff>1123950</xdr:colOff>
                    <xdr:row>245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1" r:id="rId1525" name="Option Button 1609">
              <controlPr defaultSize="0" autoFill="0" autoLine="0" autoPict="0">
                <anchor moveWithCells="1">
                  <from>
                    <xdr:col>7</xdr:col>
                    <xdr:colOff>342900</xdr:colOff>
                    <xdr:row>246</xdr:row>
                    <xdr:rowOff>66675</xdr:rowOff>
                  </from>
                  <to>
                    <xdr:col>7</xdr:col>
                    <xdr:colOff>866775</xdr:colOff>
                    <xdr:row>246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2" r:id="rId1526" name="Option Button 1610">
              <controlPr defaultSize="0" autoFill="0" autoLine="0" autoPict="0">
                <anchor moveWithCells="1">
                  <from>
                    <xdr:col>8</xdr:col>
                    <xdr:colOff>361950</xdr:colOff>
                    <xdr:row>246</xdr:row>
                    <xdr:rowOff>57150</xdr:rowOff>
                  </from>
                  <to>
                    <xdr:col>8</xdr:col>
                    <xdr:colOff>885825</xdr:colOff>
                    <xdr:row>246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3" r:id="rId1527" name="Option Button 1611">
              <controlPr defaultSize="0" autoFill="0" autoLine="0" autoPict="0">
                <anchor moveWithCells="1">
                  <from>
                    <xdr:col>9</xdr:col>
                    <xdr:colOff>333375</xdr:colOff>
                    <xdr:row>246</xdr:row>
                    <xdr:rowOff>57150</xdr:rowOff>
                  </from>
                  <to>
                    <xdr:col>9</xdr:col>
                    <xdr:colOff>866775</xdr:colOff>
                    <xdr:row>246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4" r:id="rId1528" name="Group Box 1612">
              <controlPr defaultSize="0" autoFill="0" autoPict="0">
                <anchor moveWithCells="1">
                  <from>
                    <xdr:col>7</xdr:col>
                    <xdr:colOff>19050</xdr:colOff>
                    <xdr:row>246</xdr:row>
                    <xdr:rowOff>9525</xdr:rowOff>
                  </from>
                  <to>
                    <xdr:col>9</xdr:col>
                    <xdr:colOff>1123950</xdr:colOff>
                    <xdr:row>246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5" r:id="rId1529" name="Option Button 1613">
              <controlPr defaultSize="0" autoFill="0" autoLine="0" autoPict="0">
                <anchor moveWithCells="1">
                  <from>
                    <xdr:col>7</xdr:col>
                    <xdr:colOff>342900</xdr:colOff>
                    <xdr:row>247</xdr:row>
                    <xdr:rowOff>66675</xdr:rowOff>
                  </from>
                  <to>
                    <xdr:col>7</xdr:col>
                    <xdr:colOff>866775</xdr:colOff>
                    <xdr:row>247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6" r:id="rId1530" name="Option Button 1614">
              <controlPr defaultSize="0" autoFill="0" autoLine="0" autoPict="0">
                <anchor moveWithCells="1">
                  <from>
                    <xdr:col>8</xdr:col>
                    <xdr:colOff>361950</xdr:colOff>
                    <xdr:row>247</xdr:row>
                    <xdr:rowOff>57150</xdr:rowOff>
                  </from>
                  <to>
                    <xdr:col>8</xdr:col>
                    <xdr:colOff>885825</xdr:colOff>
                    <xdr:row>247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7" r:id="rId1531" name="Option Button 1615">
              <controlPr defaultSize="0" autoFill="0" autoLine="0" autoPict="0">
                <anchor moveWithCells="1">
                  <from>
                    <xdr:col>9</xdr:col>
                    <xdr:colOff>333375</xdr:colOff>
                    <xdr:row>247</xdr:row>
                    <xdr:rowOff>57150</xdr:rowOff>
                  </from>
                  <to>
                    <xdr:col>9</xdr:col>
                    <xdr:colOff>866775</xdr:colOff>
                    <xdr:row>247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8" r:id="rId1532" name="Group Box 1616">
              <controlPr defaultSize="0" autoFill="0" autoPict="0">
                <anchor moveWithCells="1">
                  <from>
                    <xdr:col>7</xdr:col>
                    <xdr:colOff>19050</xdr:colOff>
                    <xdr:row>247</xdr:row>
                    <xdr:rowOff>9525</xdr:rowOff>
                  </from>
                  <to>
                    <xdr:col>9</xdr:col>
                    <xdr:colOff>1123950</xdr:colOff>
                    <xdr:row>247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9" r:id="rId1533" name="Option Button 1617">
              <controlPr defaultSize="0" autoFill="0" autoLine="0" autoPict="0">
                <anchor moveWithCells="1">
                  <from>
                    <xdr:col>7</xdr:col>
                    <xdr:colOff>342900</xdr:colOff>
                    <xdr:row>248</xdr:row>
                    <xdr:rowOff>66675</xdr:rowOff>
                  </from>
                  <to>
                    <xdr:col>7</xdr:col>
                    <xdr:colOff>866775</xdr:colOff>
                    <xdr:row>248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0" r:id="rId1534" name="Option Button 1618">
              <controlPr defaultSize="0" autoFill="0" autoLine="0" autoPict="0">
                <anchor moveWithCells="1">
                  <from>
                    <xdr:col>8</xdr:col>
                    <xdr:colOff>361950</xdr:colOff>
                    <xdr:row>248</xdr:row>
                    <xdr:rowOff>57150</xdr:rowOff>
                  </from>
                  <to>
                    <xdr:col>8</xdr:col>
                    <xdr:colOff>885825</xdr:colOff>
                    <xdr:row>248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1" r:id="rId1535" name="Option Button 1619">
              <controlPr defaultSize="0" autoFill="0" autoLine="0" autoPict="0">
                <anchor moveWithCells="1">
                  <from>
                    <xdr:col>9</xdr:col>
                    <xdr:colOff>333375</xdr:colOff>
                    <xdr:row>248</xdr:row>
                    <xdr:rowOff>57150</xdr:rowOff>
                  </from>
                  <to>
                    <xdr:col>9</xdr:col>
                    <xdr:colOff>866775</xdr:colOff>
                    <xdr:row>248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2" r:id="rId1536" name="Group Box 1620">
              <controlPr defaultSize="0" autoFill="0" autoPict="0">
                <anchor moveWithCells="1">
                  <from>
                    <xdr:col>7</xdr:col>
                    <xdr:colOff>19050</xdr:colOff>
                    <xdr:row>248</xdr:row>
                    <xdr:rowOff>9525</xdr:rowOff>
                  </from>
                  <to>
                    <xdr:col>9</xdr:col>
                    <xdr:colOff>1123950</xdr:colOff>
                    <xdr:row>248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3" r:id="rId1537" name="Option Button 1621">
              <controlPr defaultSize="0" autoFill="0" autoLine="0" autoPict="0">
                <anchor moveWithCells="1">
                  <from>
                    <xdr:col>7</xdr:col>
                    <xdr:colOff>342900</xdr:colOff>
                    <xdr:row>250</xdr:row>
                    <xdr:rowOff>66675</xdr:rowOff>
                  </from>
                  <to>
                    <xdr:col>7</xdr:col>
                    <xdr:colOff>866775</xdr:colOff>
                    <xdr:row>250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4" r:id="rId1538" name="Option Button 1622">
              <controlPr defaultSize="0" autoFill="0" autoLine="0" autoPict="0">
                <anchor moveWithCells="1">
                  <from>
                    <xdr:col>8</xdr:col>
                    <xdr:colOff>361950</xdr:colOff>
                    <xdr:row>250</xdr:row>
                    <xdr:rowOff>57150</xdr:rowOff>
                  </from>
                  <to>
                    <xdr:col>8</xdr:col>
                    <xdr:colOff>885825</xdr:colOff>
                    <xdr:row>250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5" r:id="rId1539" name="Option Button 1623">
              <controlPr defaultSize="0" autoFill="0" autoLine="0" autoPict="0">
                <anchor moveWithCells="1">
                  <from>
                    <xdr:col>9</xdr:col>
                    <xdr:colOff>333375</xdr:colOff>
                    <xdr:row>250</xdr:row>
                    <xdr:rowOff>57150</xdr:rowOff>
                  </from>
                  <to>
                    <xdr:col>9</xdr:col>
                    <xdr:colOff>866775</xdr:colOff>
                    <xdr:row>250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6" r:id="rId1540" name="Group Box 1624">
              <controlPr defaultSize="0" autoFill="0" autoPict="0">
                <anchor moveWithCells="1">
                  <from>
                    <xdr:col>7</xdr:col>
                    <xdr:colOff>19050</xdr:colOff>
                    <xdr:row>250</xdr:row>
                    <xdr:rowOff>9525</xdr:rowOff>
                  </from>
                  <to>
                    <xdr:col>9</xdr:col>
                    <xdr:colOff>1123950</xdr:colOff>
                    <xdr:row>250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7" r:id="rId1541" name="Option Button 1625">
              <controlPr defaultSize="0" autoFill="0" autoLine="0" autoPict="0">
                <anchor moveWithCells="1">
                  <from>
                    <xdr:col>7</xdr:col>
                    <xdr:colOff>342900</xdr:colOff>
                    <xdr:row>252</xdr:row>
                    <xdr:rowOff>66675</xdr:rowOff>
                  </from>
                  <to>
                    <xdr:col>7</xdr:col>
                    <xdr:colOff>866775</xdr:colOff>
                    <xdr:row>252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8" r:id="rId1542" name="Option Button 1626">
              <controlPr defaultSize="0" autoFill="0" autoLine="0" autoPict="0">
                <anchor moveWithCells="1">
                  <from>
                    <xdr:col>8</xdr:col>
                    <xdr:colOff>361950</xdr:colOff>
                    <xdr:row>252</xdr:row>
                    <xdr:rowOff>57150</xdr:rowOff>
                  </from>
                  <to>
                    <xdr:col>8</xdr:col>
                    <xdr:colOff>885825</xdr:colOff>
                    <xdr:row>252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9" r:id="rId1543" name="Option Button 1627">
              <controlPr defaultSize="0" autoFill="0" autoLine="0" autoPict="0">
                <anchor moveWithCells="1">
                  <from>
                    <xdr:col>9</xdr:col>
                    <xdr:colOff>333375</xdr:colOff>
                    <xdr:row>252</xdr:row>
                    <xdr:rowOff>57150</xdr:rowOff>
                  </from>
                  <to>
                    <xdr:col>9</xdr:col>
                    <xdr:colOff>866775</xdr:colOff>
                    <xdr:row>252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0" r:id="rId1544" name="Group Box 1628">
              <controlPr defaultSize="0" autoFill="0" autoPict="0">
                <anchor moveWithCells="1">
                  <from>
                    <xdr:col>7</xdr:col>
                    <xdr:colOff>19050</xdr:colOff>
                    <xdr:row>252</xdr:row>
                    <xdr:rowOff>9525</xdr:rowOff>
                  </from>
                  <to>
                    <xdr:col>9</xdr:col>
                    <xdr:colOff>1123950</xdr:colOff>
                    <xdr:row>252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1" r:id="rId1545" name="Option Button 1629">
              <controlPr defaultSize="0" autoFill="0" autoLine="0" autoPict="0">
                <anchor moveWithCells="1">
                  <from>
                    <xdr:col>7</xdr:col>
                    <xdr:colOff>342900</xdr:colOff>
                    <xdr:row>249</xdr:row>
                    <xdr:rowOff>66675</xdr:rowOff>
                  </from>
                  <to>
                    <xdr:col>7</xdr:col>
                    <xdr:colOff>866775</xdr:colOff>
                    <xdr:row>249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2" r:id="rId1546" name="Option Button 1630">
              <controlPr defaultSize="0" autoFill="0" autoLine="0" autoPict="0">
                <anchor moveWithCells="1">
                  <from>
                    <xdr:col>8</xdr:col>
                    <xdr:colOff>361950</xdr:colOff>
                    <xdr:row>249</xdr:row>
                    <xdr:rowOff>57150</xdr:rowOff>
                  </from>
                  <to>
                    <xdr:col>8</xdr:col>
                    <xdr:colOff>885825</xdr:colOff>
                    <xdr:row>249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3" r:id="rId1547" name="Option Button 1631">
              <controlPr defaultSize="0" autoFill="0" autoLine="0" autoPict="0">
                <anchor moveWithCells="1">
                  <from>
                    <xdr:col>9</xdr:col>
                    <xdr:colOff>333375</xdr:colOff>
                    <xdr:row>249</xdr:row>
                    <xdr:rowOff>57150</xdr:rowOff>
                  </from>
                  <to>
                    <xdr:col>9</xdr:col>
                    <xdr:colOff>866775</xdr:colOff>
                    <xdr:row>249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4" r:id="rId1548" name="Group Box 1632">
              <controlPr defaultSize="0" autoFill="0" autoPict="0">
                <anchor moveWithCells="1">
                  <from>
                    <xdr:col>7</xdr:col>
                    <xdr:colOff>19050</xdr:colOff>
                    <xdr:row>249</xdr:row>
                    <xdr:rowOff>9525</xdr:rowOff>
                  </from>
                  <to>
                    <xdr:col>9</xdr:col>
                    <xdr:colOff>1123950</xdr:colOff>
                    <xdr:row>249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5" r:id="rId1549" name="Option Button 1633">
              <controlPr defaultSize="0" autoFill="0" autoLine="0" autoPict="0">
                <anchor moveWithCells="1">
                  <from>
                    <xdr:col>7</xdr:col>
                    <xdr:colOff>342900</xdr:colOff>
                    <xdr:row>251</xdr:row>
                    <xdr:rowOff>57150</xdr:rowOff>
                  </from>
                  <to>
                    <xdr:col>7</xdr:col>
                    <xdr:colOff>866775</xdr:colOff>
                    <xdr:row>251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6" r:id="rId1550" name="Option Button 1634">
              <controlPr defaultSize="0" autoFill="0" autoLine="0" autoPict="0">
                <anchor moveWithCells="1">
                  <from>
                    <xdr:col>8</xdr:col>
                    <xdr:colOff>361950</xdr:colOff>
                    <xdr:row>251</xdr:row>
                    <xdr:rowOff>47625</xdr:rowOff>
                  </from>
                  <to>
                    <xdr:col>8</xdr:col>
                    <xdr:colOff>885825</xdr:colOff>
                    <xdr:row>251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7" r:id="rId1551" name="Option Button 1635">
              <controlPr defaultSize="0" autoFill="0" autoLine="0" autoPict="0">
                <anchor moveWithCells="1">
                  <from>
                    <xdr:col>9</xdr:col>
                    <xdr:colOff>333375</xdr:colOff>
                    <xdr:row>251</xdr:row>
                    <xdr:rowOff>47625</xdr:rowOff>
                  </from>
                  <to>
                    <xdr:col>9</xdr:col>
                    <xdr:colOff>866775</xdr:colOff>
                    <xdr:row>251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8" r:id="rId1552" name="Group Box 1636">
              <controlPr defaultSize="0" autoFill="0" autoPict="0">
                <anchor moveWithCells="1">
                  <from>
                    <xdr:col>7</xdr:col>
                    <xdr:colOff>19050</xdr:colOff>
                    <xdr:row>251</xdr:row>
                    <xdr:rowOff>0</xdr:rowOff>
                  </from>
                  <to>
                    <xdr:col>9</xdr:col>
                    <xdr:colOff>1123950</xdr:colOff>
                    <xdr:row>251</xdr:row>
                    <xdr:rowOff>304800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1"/>
  <sheetViews>
    <sheetView showGridLines="0" workbookViewId="0"/>
  </sheetViews>
  <sheetFormatPr defaultRowHeight="15" x14ac:dyDescent="0.25"/>
  <cols>
    <col min="1" max="1" width="15.7109375" bestFit="1" customWidth="1"/>
    <col min="2" max="3" width="10.7109375" bestFit="1" customWidth="1"/>
    <col min="4" max="4" width="13.5703125" bestFit="1" customWidth="1"/>
    <col min="5" max="5" width="15" bestFit="1" customWidth="1"/>
    <col min="6" max="6" width="20.140625" bestFit="1" customWidth="1"/>
    <col min="7" max="7" width="12.7109375" bestFit="1" customWidth="1"/>
  </cols>
  <sheetData>
    <row r="1" spans="1:7" x14ac:dyDescent="0.25">
      <c r="A1" s="7"/>
      <c r="B1" s="7"/>
      <c r="C1" s="7"/>
      <c r="D1" s="7" t="s">
        <v>9</v>
      </c>
      <c r="E1" s="7" t="s">
        <v>10</v>
      </c>
      <c r="F1" s="7" t="s">
        <v>11</v>
      </c>
      <c r="G1" s="7" t="s">
        <v>12</v>
      </c>
    </row>
    <row r="2" spans="1:7" x14ac:dyDescent="0.25">
      <c r="A2" s="15" t="s">
        <v>18</v>
      </c>
      <c r="B2" s="16">
        <v>42031</v>
      </c>
      <c r="C2" s="16">
        <v>42034</v>
      </c>
      <c r="D2" s="17"/>
      <c r="E2" s="17"/>
      <c r="F2" s="17"/>
      <c r="G2" s="17"/>
    </row>
    <row r="3" spans="1:7" x14ac:dyDescent="0.25">
      <c r="A3" s="15" t="s">
        <v>20</v>
      </c>
      <c r="B3" s="16"/>
      <c r="C3" s="16">
        <f>C2+1</f>
        <v>42035</v>
      </c>
      <c r="D3" s="18"/>
      <c r="E3" s="17"/>
      <c r="F3" s="17"/>
      <c r="G3" s="17"/>
    </row>
    <row r="4" spans="1:7" x14ac:dyDescent="0.25">
      <c r="A4" s="14" t="s">
        <v>2</v>
      </c>
      <c r="B4" s="14"/>
      <c r="C4" s="14"/>
      <c r="D4" s="17"/>
      <c r="E4" s="17"/>
      <c r="F4" s="17"/>
      <c r="G4" s="17"/>
    </row>
    <row r="5" spans="1:7" x14ac:dyDescent="0.25">
      <c r="A5" s="14" t="s">
        <v>3</v>
      </c>
      <c r="B5" s="14"/>
      <c r="C5" s="14"/>
      <c r="D5" s="17"/>
      <c r="E5" s="17"/>
      <c r="F5" s="17"/>
      <c r="G5" s="17"/>
    </row>
    <row r="6" spans="1:7" x14ac:dyDescent="0.25">
      <c r="A6" s="14" t="s">
        <v>24</v>
      </c>
      <c r="B6" s="14"/>
      <c r="C6" s="14"/>
      <c r="D6" s="17"/>
      <c r="E6" s="17"/>
      <c r="F6" s="17"/>
      <c r="G6" s="17"/>
    </row>
    <row r="7" spans="1:7" x14ac:dyDescent="0.25">
      <c r="A7" s="14"/>
      <c r="B7" s="14"/>
      <c r="C7" s="14"/>
      <c r="D7" s="17"/>
      <c r="E7" s="17"/>
      <c r="F7" s="17"/>
      <c r="G7" s="17"/>
    </row>
    <row r="8" spans="1:7" x14ac:dyDescent="0.25">
      <c r="A8" s="14"/>
      <c r="B8" s="14"/>
      <c r="C8" s="14"/>
      <c r="D8" s="17"/>
      <c r="E8" s="17"/>
      <c r="F8" s="17"/>
      <c r="G8" s="17"/>
    </row>
    <row r="9" spans="1:7" x14ac:dyDescent="0.25">
      <c r="A9" s="14"/>
      <c r="B9" s="14"/>
      <c r="C9" s="14"/>
      <c r="D9" s="14"/>
      <c r="E9" s="14"/>
      <c r="F9" s="14"/>
      <c r="G9" s="14"/>
    </row>
    <row r="10" spans="1:7" x14ac:dyDescent="0.25">
      <c r="A10">
        <v>1</v>
      </c>
      <c r="B10">
        <v>2</v>
      </c>
      <c r="C10">
        <v>3</v>
      </c>
      <c r="D10" s="14"/>
      <c r="E10" s="14"/>
      <c r="F10" s="14"/>
      <c r="G10" s="14"/>
    </row>
    <row r="11" spans="1:7" x14ac:dyDescent="0.25">
      <c r="A11" t="s">
        <v>28</v>
      </c>
      <c r="B11" t="s">
        <v>29</v>
      </c>
      <c r="C11" t="s">
        <v>30</v>
      </c>
      <c r="D11" s="14"/>
      <c r="E11" s="14"/>
      <c r="F11" s="14"/>
      <c r="G11" s="14"/>
    </row>
  </sheetData>
  <dataValidations disablePrompts="1" count="1">
    <dataValidation type="list" allowBlank="1" showInputMessage="1" showErrorMessage="1" sqref="C10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79"/>
  <sheetViews>
    <sheetView workbookViewId="0">
      <selection activeCell="R81" sqref="R81"/>
    </sheetView>
  </sheetViews>
  <sheetFormatPr defaultRowHeight="15" x14ac:dyDescent="0.25"/>
  <cols>
    <col min="1" max="1" width="3" bestFit="1" customWidth="1"/>
    <col min="2" max="2" width="21.5703125" bestFit="1" customWidth="1"/>
    <col min="3" max="3" width="7.85546875" bestFit="1" customWidth="1"/>
  </cols>
  <sheetData>
    <row r="1" spans="1:3" x14ac:dyDescent="0.25">
      <c r="B1" t="s">
        <v>40</v>
      </c>
      <c r="C1" t="s">
        <v>41</v>
      </c>
    </row>
    <row r="2" spans="1:3" x14ac:dyDescent="0.25">
      <c r="A2">
        <v>1</v>
      </c>
      <c r="B2" t="s">
        <v>42</v>
      </c>
    </row>
    <row r="3" spans="1:3" x14ac:dyDescent="0.25">
      <c r="A3">
        <f>A2+1</f>
        <v>2</v>
      </c>
      <c r="B3" t="s">
        <v>43</v>
      </c>
    </row>
    <row r="4" spans="1:3" x14ac:dyDescent="0.25">
      <c r="A4">
        <f t="shared" ref="A4:A39" si="0">A3+1</f>
        <v>3</v>
      </c>
      <c r="B4" t="s">
        <v>44</v>
      </c>
    </row>
    <row r="5" spans="1:3" x14ac:dyDescent="0.25">
      <c r="A5">
        <f t="shared" si="0"/>
        <v>4</v>
      </c>
      <c r="B5" t="s">
        <v>45</v>
      </c>
    </row>
    <row r="6" spans="1:3" x14ac:dyDescent="0.25">
      <c r="A6">
        <f t="shared" si="0"/>
        <v>5</v>
      </c>
      <c r="B6" t="s">
        <v>46</v>
      </c>
    </row>
    <row r="7" spans="1:3" x14ac:dyDescent="0.25">
      <c r="A7">
        <f t="shared" si="0"/>
        <v>6</v>
      </c>
      <c r="B7" t="s">
        <v>47</v>
      </c>
    </row>
    <row r="8" spans="1:3" x14ac:dyDescent="0.25">
      <c r="A8">
        <f t="shared" si="0"/>
        <v>7</v>
      </c>
      <c r="B8" t="s">
        <v>48</v>
      </c>
    </row>
    <row r="9" spans="1:3" x14ac:dyDescent="0.25">
      <c r="A9">
        <f t="shared" si="0"/>
        <v>8</v>
      </c>
      <c r="B9" t="s">
        <v>49</v>
      </c>
    </row>
    <row r="10" spans="1:3" x14ac:dyDescent="0.25">
      <c r="A10">
        <f t="shared" si="0"/>
        <v>9</v>
      </c>
      <c r="B10" t="s">
        <v>50</v>
      </c>
    </row>
    <row r="11" spans="1:3" x14ac:dyDescent="0.25">
      <c r="A11">
        <f t="shared" si="0"/>
        <v>10</v>
      </c>
      <c r="B11" t="s">
        <v>51</v>
      </c>
    </row>
    <row r="12" spans="1:3" x14ac:dyDescent="0.25">
      <c r="A12">
        <f t="shared" si="0"/>
        <v>11</v>
      </c>
      <c r="B12" t="s">
        <v>52</v>
      </c>
    </row>
    <row r="13" spans="1:3" x14ac:dyDescent="0.25">
      <c r="A13">
        <f t="shared" si="0"/>
        <v>12</v>
      </c>
      <c r="B13" t="s">
        <v>53</v>
      </c>
    </row>
    <row r="14" spans="1:3" x14ac:dyDescent="0.25">
      <c r="A14">
        <f t="shared" si="0"/>
        <v>13</v>
      </c>
      <c r="B14" t="s">
        <v>54</v>
      </c>
    </row>
    <row r="15" spans="1:3" x14ac:dyDescent="0.25">
      <c r="A15">
        <f t="shared" si="0"/>
        <v>14</v>
      </c>
      <c r="B15" t="s">
        <v>55</v>
      </c>
    </row>
    <row r="16" spans="1:3" x14ac:dyDescent="0.25">
      <c r="A16">
        <f t="shared" si="0"/>
        <v>15</v>
      </c>
      <c r="B16" t="s">
        <v>56</v>
      </c>
    </row>
    <row r="17" spans="1:2" x14ac:dyDescent="0.25">
      <c r="A17">
        <f t="shared" si="0"/>
        <v>16</v>
      </c>
      <c r="B17" t="s">
        <v>57</v>
      </c>
    </row>
    <row r="18" spans="1:2" x14ac:dyDescent="0.25">
      <c r="A18">
        <f t="shared" si="0"/>
        <v>17</v>
      </c>
      <c r="B18" t="s">
        <v>58</v>
      </c>
    </row>
    <row r="19" spans="1:2" x14ac:dyDescent="0.25">
      <c r="A19">
        <f t="shared" si="0"/>
        <v>18</v>
      </c>
      <c r="B19" t="s">
        <v>59</v>
      </c>
    </row>
    <row r="20" spans="1:2" x14ac:dyDescent="0.25">
      <c r="A20">
        <f t="shared" si="0"/>
        <v>19</v>
      </c>
      <c r="B20" t="s">
        <v>60</v>
      </c>
    </row>
    <row r="21" spans="1:2" x14ac:dyDescent="0.25">
      <c r="A21">
        <f t="shared" si="0"/>
        <v>20</v>
      </c>
      <c r="B21" t="s">
        <v>61</v>
      </c>
    </row>
    <row r="22" spans="1:2" x14ac:dyDescent="0.25">
      <c r="A22">
        <f t="shared" si="0"/>
        <v>21</v>
      </c>
    </row>
    <row r="23" spans="1:2" x14ac:dyDescent="0.25">
      <c r="A23">
        <f t="shared" si="0"/>
        <v>22</v>
      </c>
    </row>
    <row r="24" spans="1:2" x14ac:dyDescent="0.25">
      <c r="A24">
        <f t="shared" si="0"/>
        <v>23</v>
      </c>
    </row>
    <row r="25" spans="1:2" x14ac:dyDescent="0.25">
      <c r="A25">
        <f t="shared" si="0"/>
        <v>24</v>
      </c>
    </row>
    <row r="26" spans="1:2" x14ac:dyDescent="0.25">
      <c r="A26">
        <f t="shared" si="0"/>
        <v>25</v>
      </c>
    </row>
    <row r="27" spans="1:2" x14ac:dyDescent="0.25">
      <c r="A27">
        <f t="shared" si="0"/>
        <v>26</v>
      </c>
    </row>
    <row r="28" spans="1:2" x14ac:dyDescent="0.25">
      <c r="A28">
        <f t="shared" si="0"/>
        <v>27</v>
      </c>
    </row>
    <row r="29" spans="1:2" x14ac:dyDescent="0.25">
      <c r="A29">
        <f t="shared" si="0"/>
        <v>28</v>
      </c>
    </row>
    <row r="30" spans="1:2" x14ac:dyDescent="0.25">
      <c r="A30">
        <f t="shared" si="0"/>
        <v>29</v>
      </c>
    </row>
    <row r="31" spans="1:2" x14ac:dyDescent="0.25">
      <c r="A31">
        <f t="shared" si="0"/>
        <v>30</v>
      </c>
    </row>
    <row r="32" spans="1:2" x14ac:dyDescent="0.25">
      <c r="A32">
        <f t="shared" si="0"/>
        <v>31</v>
      </c>
    </row>
    <row r="33" spans="1:1" x14ac:dyDescent="0.25">
      <c r="A33">
        <f t="shared" si="0"/>
        <v>32</v>
      </c>
    </row>
    <row r="34" spans="1:1" x14ac:dyDescent="0.25">
      <c r="A34">
        <f t="shared" si="0"/>
        <v>33</v>
      </c>
    </row>
    <row r="35" spans="1:1" x14ac:dyDescent="0.25">
      <c r="A35">
        <f t="shared" si="0"/>
        <v>34</v>
      </c>
    </row>
    <row r="36" spans="1:1" x14ac:dyDescent="0.25">
      <c r="A36">
        <f t="shared" si="0"/>
        <v>35</v>
      </c>
    </row>
    <row r="37" spans="1:1" x14ac:dyDescent="0.25">
      <c r="A37">
        <f t="shared" si="0"/>
        <v>36</v>
      </c>
    </row>
    <row r="38" spans="1:1" x14ac:dyDescent="0.25">
      <c r="A38">
        <f t="shared" si="0"/>
        <v>37</v>
      </c>
    </row>
    <row r="39" spans="1:1" x14ac:dyDescent="0.25">
      <c r="A39">
        <f t="shared" si="0"/>
        <v>38</v>
      </c>
    </row>
    <row r="42" spans="1:1" x14ac:dyDescent="0.25">
      <c r="A42">
        <v>1</v>
      </c>
    </row>
    <row r="43" spans="1:1" x14ac:dyDescent="0.25">
      <c r="A43">
        <f>A42+1</f>
        <v>2</v>
      </c>
    </row>
    <row r="44" spans="1:1" x14ac:dyDescent="0.25">
      <c r="A44">
        <f t="shared" ref="A44:A79" si="1">A43+1</f>
        <v>3</v>
      </c>
    </row>
    <row r="45" spans="1:1" x14ac:dyDescent="0.25">
      <c r="A45">
        <f t="shared" si="1"/>
        <v>4</v>
      </c>
    </row>
    <row r="46" spans="1:1" x14ac:dyDescent="0.25">
      <c r="A46">
        <f t="shared" si="1"/>
        <v>5</v>
      </c>
    </row>
    <row r="47" spans="1:1" x14ac:dyDescent="0.25">
      <c r="A47">
        <f t="shared" si="1"/>
        <v>6</v>
      </c>
    </row>
    <row r="48" spans="1:1" x14ac:dyDescent="0.25">
      <c r="A48">
        <f t="shared" si="1"/>
        <v>7</v>
      </c>
    </row>
    <row r="49" spans="1:2" x14ac:dyDescent="0.25">
      <c r="A49">
        <f t="shared" si="1"/>
        <v>8</v>
      </c>
    </row>
    <row r="50" spans="1:2" x14ac:dyDescent="0.25">
      <c r="A50">
        <f t="shared" si="1"/>
        <v>9</v>
      </c>
    </row>
    <row r="51" spans="1:2" x14ac:dyDescent="0.25">
      <c r="A51">
        <f t="shared" si="1"/>
        <v>10</v>
      </c>
    </row>
    <row r="52" spans="1:2" x14ac:dyDescent="0.25">
      <c r="A52">
        <f t="shared" si="1"/>
        <v>11</v>
      </c>
    </row>
    <row r="53" spans="1:2" x14ac:dyDescent="0.25">
      <c r="A53">
        <f t="shared" si="1"/>
        <v>12</v>
      </c>
    </row>
    <row r="54" spans="1:2" x14ac:dyDescent="0.25">
      <c r="A54">
        <f t="shared" si="1"/>
        <v>13</v>
      </c>
    </row>
    <row r="55" spans="1:2" x14ac:dyDescent="0.25">
      <c r="A55">
        <f t="shared" si="1"/>
        <v>14</v>
      </c>
    </row>
    <row r="56" spans="1:2" x14ac:dyDescent="0.25">
      <c r="A56">
        <f t="shared" si="1"/>
        <v>15</v>
      </c>
    </row>
    <row r="57" spans="1:2" x14ac:dyDescent="0.25">
      <c r="A57">
        <f t="shared" si="1"/>
        <v>16</v>
      </c>
    </row>
    <row r="58" spans="1:2" x14ac:dyDescent="0.25">
      <c r="A58">
        <f t="shared" si="1"/>
        <v>17</v>
      </c>
    </row>
    <row r="59" spans="1:2" x14ac:dyDescent="0.25">
      <c r="A59">
        <f t="shared" si="1"/>
        <v>18</v>
      </c>
    </row>
    <row r="60" spans="1:2" x14ac:dyDescent="0.25">
      <c r="A60">
        <f t="shared" si="1"/>
        <v>19</v>
      </c>
    </row>
    <row r="61" spans="1:2" x14ac:dyDescent="0.25">
      <c r="A61">
        <f t="shared" si="1"/>
        <v>20</v>
      </c>
    </row>
    <row r="62" spans="1:2" x14ac:dyDescent="0.25">
      <c r="A62">
        <f t="shared" si="1"/>
        <v>21</v>
      </c>
    </row>
    <row r="63" spans="1:2" x14ac:dyDescent="0.25">
      <c r="A63">
        <f t="shared" si="1"/>
        <v>22</v>
      </c>
    </row>
    <row r="64" spans="1:2" x14ac:dyDescent="0.25">
      <c r="A64">
        <f t="shared" si="1"/>
        <v>23</v>
      </c>
      <c r="B64">
        <v>2</v>
      </c>
    </row>
    <row r="65" spans="1:2" x14ac:dyDescent="0.25">
      <c r="A65">
        <f t="shared" si="1"/>
        <v>24</v>
      </c>
      <c r="B65">
        <f t="shared" ref="B65:B79" si="2">B64+1</f>
        <v>3</v>
      </c>
    </row>
    <row r="66" spans="1:2" x14ac:dyDescent="0.25">
      <c r="A66">
        <f t="shared" si="1"/>
        <v>25</v>
      </c>
      <c r="B66">
        <f t="shared" si="2"/>
        <v>4</v>
      </c>
    </row>
    <row r="67" spans="1:2" x14ac:dyDescent="0.25">
      <c r="A67">
        <f t="shared" si="1"/>
        <v>26</v>
      </c>
      <c r="B67">
        <f t="shared" si="2"/>
        <v>5</v>
      </c>
    </row>
    <row r="68" spans="1:2" x14ac:dyDescent="0.25">
      <c r="A68">
        <f t="shared" si="1"/>
        <v>27</v>
      </c>
      <c r="B68">
        <f t="shared" si="2"/>
        <v>6</v>
      </c>
    </row>
    <row r="69" spans="1:2" x14ac:dyDescent="0.25">
      <c r="A69">
        <f t="shared" si="1"/>
        <v>28</v>
      </c>
      <c r="B69">
        <f t="shared" si="2"/>
        <v>7</v>
      </c>
    </row>
    <row r="70" spans="1:2" x14ac:dyDescent="0.25">
      <c r="A70">
        <f t="shared" si="1"/>
        <v>29</v>
      </c>
      <c r="B70">
        <f t="shared" si="2"/>
        <v>8</v>
      </c>
    </row>
    <row r="71" spans="1:2" x14ac:dyDescent="0.25">
      <c r="A71">
        <f t="shared" si="1"/>
        <v>30</v>
      </c>
      <c r="B71">
        <f t="shared" si="2"/>
        <v>9</v>
      </c>
    </row>
    <row r="72" spans="1:2" x14ac:dyDescent="0.25">
      <c r="A72">
        <f t="shared" si="1"/>
        <v>31</v>
      </c>
      <c r="B72">
        <f t="shared" si="2"/>
        <v>10</v>
      </c>
    </row>
    <row r="73" spans="1:2" x14ac:dyDescent="0.25">
      <c r="A73">
        <f t="shared" si="1"/>
        <v>32</v>
      </c>
      <c r="B73">
        <f t="shared" si="2"/>
        <v>11</v>
      </c>
    </row>
    <row r="74" spans="1:2" x14ac:dyDescent="0.25">
      <c r="A74">
        <f t="shared" si="1"/>
        <v>33</v>
      </c>
      <c r="B74">
        <f t="shared" si="2"/>
        <v>12</v>
      </c>
    </row>
    <row r="75" spans="1:2" x14ac:dyDescent="0.25">
      <c r="A75">
        <f t="shared" si="1"/>
        <v>34</v>
      </c>
      <c r="B75">
        <f t="shared" si="2"/>
        <v>13</v>
      </c>
    </row>
    <row r="76" spans="1:2" x14ac:dyDescent="0.25">
      <c r="A76">
        <f t="shared" si="1"/>
        <v>35</v>
      </c>
      <c r="B76">
        <f t="shared" si="2"/>
        <v>14</v>
      </c>
    </row>
    <row r="77" spans="1:2" x14ac:dyDescent="0.25">
      <c r="A77">
        <f t="shared" si="1"/>
        <v>36</v>
      </c>
      <c r="B77">
        <f t="shared" si="2"/>
        <v>15</v>
      </c>
    </row>
    <row r="78" spans="1:2" x14ac:dyDescent="0.25">
      <c r="A78">
        <f t="shared" si="1"/>
        <v>37</v>
      </c>
      <c r="B78">
        <f t="shared" si="2"/>
        <v>16</v>
      </c>
    </row>
    <row r="79" spans="1:2" x14ac:dyDescent="0.25">
      <c r="A79">
        <f t="shared" si="1"/>
        <v>38</v>
      </c>
      <c r="B79">
        <f t="shared" si="2"/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PointsScoring</vt:lpstr>
      <vt:lpstr>Teams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 Makwana</dc:creator>
  <cp:lastModifiedBy>Bhav Makwana</cp:lastModifiedBy>
  <dcterms:created xsi:type="dcterms:W3CDTF">2015-02-07T17:41:49Z</dcterms:created>
  <dcterms:modified xsi:type="dcterms:W3CDTF">2015-02-08T14:08:14Z</dcterms:modified>
</cp:coreProperties>
</file>