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nane\GitHub\quantum-computation-2021\practical\"/>
    </mc:Choice>
  </mc:AlternateContent>
  <xr:revisionPtr revIDLastSave="0" documentId="13_ncr:1_{BC63F072-F95D-49D3-804C-2DDA5D8321C0}" xr6:coauthVersionLast="47" xr6:coauthVersionMax="47" xr10:uidLastSave="{00000000-0000-0000-0000-000000000000}"/>
  <bookViews>
    <workbookView xWindow="-28920" yWindow="-90" windowWidth="29040" windowHeight="15840" tabRatio="918" xr2:uid="{18DEEA19-3AD1-432D-8500-7ABCC04EA11C}"/>
  </bookViews>
  <sheets>
    <sheet name="Main" sheetId="1" r:id="rId1"/>
    <sheet name="defesa" sheetId="10" r:id="rId2"/>
    <sheet name="final" sheetId="9" r:id="rId3"/>
    <sheet name="Class01_p" sheetId="2" r:id="rId4"/>
    <sheet name="Class02_p" sheetId="3" r:id="rId5"/>
    <sheet name="Class03_p" sheetId="4" r:id="rId6"/>
    <sheet name="Class04_p" sheetId="5" r:id="rId7"/>
    <sheet name="Class05_p" sheetId="6" r:id="rId8"/>
    <sheet name="Class06_p" sheetId="7" r:id="rId9"/>
    <sheet name="Class07_p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N3" i="9"/>
  <c r="R3" i="1"/>
  <c r="R4" i="1"/>
  <c r="J2" i="10"/>
  <c r="R2" i="1" s="1"/>
  <c r="J4" i="10"/>
  <c r="J5" i="10"/>
  <c r="R5" i="1" s="1"/>
  <c r="N2" i="9"/>
  <c r="O2" i="9" s="1"/>
  <c r="N4" i="9"/>
  <c r="N6" i="9"/>
  <c r="N5" i="9"/>
  <c r="G6" i="8"/>
  <c r="E2" i="1"/>
  <c r="G5" i="8"/>
  <c r="G4" i="8"/>
  <c r="G3" i="8"/>
  <c r="G2" i="8"/>
  <c r="G6" i="7"/>
  <c r="G5" i="7"/>
  <c r="I5" i="7" s="1"/>
  <c r="G5" i="1" s="1"/>
  <c r="G4" i="7"/>
  <c r="G3" i="7"/>
  <c r="G2" i="7"/>
  <c r="I2" i="7" s="1"/>
  <c r="G2" i="1" s="1"/>
  <c r="H6" i="6"/>
  <c r="H5" i="6"/>
  <c r="J5" i="6" s="1"/>
  <c r="F5" i="1" s="1"/>
  <c r="H4" i="6"/>
  <c r="J4" i="6" s="1"/>
  <c r="F4" i="1" s="1"/>
  <c r="H3" i="6"/>
  <c r="H2" i="6"/>
  <c r="I2" i="6" s="1"/>
  <c r="I6" i="4"/>
  <c r="C6" i="5"/>
  <c r="C5" i="5"/>
  <c r="C4" i="5"/>
  <c r="C3" i="5"/>
  <c r="C2" i="5"/>
  <c r="I5" i="4"/>
  <c r="I4" i="4"/>
  <c r="I3" i="4"/>
  <c r="I2" i="4"/>
  <c r="M6" i="3"/>
  <c r="O6" i="2"/>
  <c r="M2" i="3"/>
  <c r="O3" i="2"/>
  <c r="O4" i="2"/>
  <c r="O5" i="2"/>
  <c r="O2" i="2"/>
  <c r="O6" i="9" l="1"/>
  <c r="Q5" i="1" s="1"/>
  <c r="O4" i="9"/>
  <c r="Q3" i="1" s="1"/>
  <c r="S3" i="1" s="1"/>
  <c r="O5" i="9"/>
  <c r="Q4" i="1" s="1"/>
  <c r="O3" i="9"/>
  <c r="Q2" i="1" s="1"/>
  <c r="H3" i="7"/>
  <c r="H4" i="7"/>
  <c r="I3" i="7"/>
  <c r="G3" i="1" s="1"/>
  <c r="I3" i="6"/>
  <c r="H3" i="8"/>
  <c r="H5" i="8"/>
  <c r="H4" i="8"/>
  <c r="H2" i="8"/>
  <c r="I2" i="8"/>
  <c r="H2" i="1" s="1"/>
  <c r="P2" i="1" s="1"/>
  <c r="I5" i="8"/>
  <c r="H5" i="1" s="1"/>
  <c r="P5" i="1" s="1"/>
  <c r="I3" i="8"/>
  <c r="H3" i="1" s="1"/>
  <c r="P3" i="1" s="1"/>
  <c r="I4" i="8"/>
  <c r="H4" i="1" s="1"/>
  <c r="P4" i="1" s="1"/>
  <c r="I4" i="7"/>
  <c r="G4" i="1" s="1"/>
  <c r="H2" i="7"/>
  <c r="H5" i="7"/>
  <c r="J3" i="6"/>
  <c r="F3" i="1" s="1"/>
  <c r="J2" i="6"/>
  <c r="F2" i="1" s="1"/>
  <c r="I4" i="6"/>
  <c r="I5" i="6"/>
  <c r="D5" i="5"/>
  <c r="E3" i="5"/>
  <c r="E3" i="1" s="1"/>
  <c r="E2" i="5"/>
  <c r="E4" i="5"/>
  <c r="E4" i="1" s="1"/>
  <c r="E5" i="5"/>
  <c r="E5" i="1" s="1"/>
  <c r="K2" i="4"/>
  <c r="D2" i="1" s="1"/>
  <c r="D3" i="5"/>
  <c r="D4" i="5"/>
  <c r="D2" i="5"/>
  <c r="J3" i="4"/>
  <c r="K4" i="4"/>
  <c r="D4" i="1" s="1"/>
  <c r="K5" i="4"/>
  <c r="D5" i="1" s="1"/>
  <c r="K3" i="4"/>
  <c r="D3" i="1" s="1"/>
  <c r="J4" i="4"/>
  <c r="J2" i="4"/>
  <c r="J5" i="4"/>
  <c r="Q4" i="2"/>
  <c r="B4" i="1" s="1"/>
  <c r="Q3" i="2"/>
  <c r="B3" i="1" s="1"/>
  <c r="Q2" i="2"/>
  <c r="B2" i="1" s="1"/>
  <c r="Q5" i="2"/>
  <c r="B5" i="1" s="1"/>
  <c r="O2" i="3"/>
  <c r="C2" i="1" s="1"/>
  <c r="P4" i="2"/>
  <c r="P3" i="2"/>
  <c r="P2" i="2"/>
  <c r="P5" i="2"/>
  <c r="M3" i="3"/>
  <c r="M5" i="3"/>
  <c r="M4" i="3"/>
  <c r="S2" i="1" l="1"/>
  <c r="S5" i="1"/>
  <c r="T5" i="1"/>
  <c r="S4" i="1"/>
  <c r="T4" i="1"/>
  <c r="O3" i="3"/>
  <c r="C3" i="1" s="1"/>
  <c r="N4" i="3"/>
  <c r="N5" i="3"/>
  <c r="N3" i="3"/>
  <c r="O4" i="3"/>
  <c r="C4" i="1" s="1"/>
  <c r="O5" i="3"/>
  <c r="C5" i="1" s="1"/>
  <c r="N2" i="3"/>
</calcChain>
</file>

<file path=xl/sharedStrings.xml><?xml version="1.0" encoding="utf-8"?>
<sst xmlns="http://schemas.openxmlformats.org/spreadsheetml/2006/main" count="191" uniqueCount="92">
  <si>
    <t>David</t>
  </si>
  <si>
    <t>Gil</t>
  </si>
  <si>
    <t>Gilberto</t>
  </si>
  <si>
    <t>Tomas</t>
  </si>
  <si>
    <t>1a</t>
  </si>
  <si>
    <t>1b</t>
  </si>
  <si>
    <t>3a</t>
  </si>
  <si>
    <t>3b</t>
  </si>
  <si>
    <t>3c</t>
  </si>
  <si>
    <t>3d</t>
  </si>
  <si>
    <t>4a</t>
  </si>
  <si>
    <t>4b</t>
  </si>
  <si>
    <t>4c</t>
  </si>
  <si>
    <t>4d</t>
  </si>
  <si>
    <t>Ranking</t>
  </si>
  <si>
    <t>Score</t>
  </si>
  <si>
    <t>entrega</t>
  </si>
  <si>
    <t>não entregue</t>
  </si>
  <si>
    <t>muitas falhas</t>
  </si>
  <si>
    <t>perfeito</t>
  </si>
  <si>
    <t>com gralhas</t>
  </si>
  <si>
    <t>class01</t>
  </si>
  <si>
    <t>class02</t>
  </si>
  <si>
    <t>nota</t>
  </si>
  <si>
    <t>2a</t>
  </si>
  <si>
    <t>2b</t>
  </si>
  <si>
    <t>5a</t>
  </si>
  <si>
    <t>5b</t>
  </si>
  <si>
    <t>participação</t>
  </si>
  <si>
    <t>1c</t>
  </si>
  <si>
    <t>1d</t>
  </si>
  <si>
    <t>class03</t>
  </si>
  <si>
    <t>class04</t>
  </si>
  <si>
    <t>2c</t>
  </si>
  <si>
    <t>class05</t>
  </si>
  <si>
    <t>class06</t>
  </si>
  <si>
    <t>class07</t>
  </si>
  <si>
    <t>class08</t>
  </si>
  <si>
    <t>m</t>
  </si>
  <si>
    <t>p</t>
  </si>
  <si>
    <t>h</t>
  </si>
  <si>
    <t>s</t>
  </si>
  <si>
    <t>1.1</t>
  </si>
  <si>
    <t>1.2</t>
  </si>
  <si>
    <t>1.3</t>
  </si>
  <si>
    <t>2.1</t>
  </si>
  <si>
    <t>class10</t>
  </si>
  <si>
    <t>class11</t>
  </si>
  <si>
    <t>class12</t>
  </si>
  <si>
    <t>class13</t>
  </si>
  <si>
    <t xml:space="preserve">trabalho final </t>
  </si>
  <si>
    <t>presencial</t>
  </si>
  <si>
    <t>class14</t>
  </si>
  <si>
    <t>class15</t>
  </si>
  <si>
    <t>qiskit 9</t>
  </si>
  <si>
    <t>qiskt 8</t>
  </si>
  <si>
    <t>qiskit 7</t>
  </si>
  <si>
    <t>qiskit 6</t>
  </si>
  <si>
    <t>qiskit 5</t>
  </si>
  <si>
    <t>qiskit 4</t>
  </si>
  <si>
    <t>qiskit 3</t>
  </si>
  <si>
    <t>qiskit 2</t>
  </si>
  <si>
    <t>qiskit 1</t>
  </si>
  <si>
    <t>set p 1</t>
  </si>
  <si>
    <t>set p 2</t>
  </si>
  <si>
    <t xml:space="preserve">set p 3 </t>
  </si>
  <si>
    <t>set p 4</t>
  </si>
  <si>
    <t>final</t>
  </si>
  <si>
    <t xml:space="preserve"> </t>
  </si>
  <si>
    <t>Introduction</t>
  </si>
  <si>
    <t>Code presentation</t>
  </si>
  <si>
    <t>Code documentation</t>
  </si>
  <si>
    <t>easy to use</t>
  </si>
  <si>
    <t>scalability</t>
  </si>
  <si>
    <t>results</t>
  </si>
  <si>
    <t>discussion</t>
  </si>
  <si>
    <t>conclusion</t>
  </si>
  <si>
    <t>total</t>
  </si>
  <si>
    <t>Algorithm escolha</t>
  </si>
  <si>
    <t>Algorithm descrição e explicação</t>
  </si>
  <si>
    <t>relatorio</t>
  </si>
  <si>
    <t>defesa</t>
  </si>
  <si>
    <t>resposta perfeita</t>
  </si>
  <si>
    <t>muito boa resposta</t>
  </si>
  <si>
    <t>boa resposta</t>
  </si>
  <si>
    <t>responde incompleta</t>
  </si>
  <si>
    <t>responde muito incompleto sem certeza ou não completamente correto</t>
  </si>
  <si>
    <t>não responde, não sabe</t>
  </si>
  <si>
    <t>resposta errada e mostra mt desconhecimento do tema</t>
  </si>
  <si>
    <t>final f</t>
  </si>
  <si>
    <t>Época especial</t>
  </si>
  <si>
    <t>utilidade e originalidade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</si>
</sst>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1" fillId="3" borderId="0" xfId="2"/>
    <xf numFmtId="0" fontId="2" fillId="2" borderId="0" xfId="1"/>
    <xf numFmtId="0" fontId="1" fillId="4" borderId="0" xfId="3"/>
    <xf numFmtId="0" fontId="3" fillId="0" borderId="0" xfId="4"/>
    <xf numFmtId="1" fontId="2" fillId="2" borderId="0" xfId="1" applyNumberFormat="1"/>
    <xf numFmtId="1" fontId="0" fillId="0" borderId="0" xfId="0" applyNumberFormat="1"/>
    <xf numFmtId="0" fontId="3" fillId="0" borderId="0" xfId="4" applyAlignment="1">
      <alignment horizontal="center"/>
    </xf>
    <xf numFmtId="16" fontId="0" fillId="0" borderId="0" xfId="0" applyNumberFormat="1"/>
    <xf numFmtId="17" fontId="0" fillId="0" borderId="0" xfId="0" applyNumberFormat="1"/>
    <xf numFmtId="164" fontId="0" fillId="0" borderId="0" xfId="0" applyNumberFormat="1"/>
    <xf numFmtId="0" fontId="4" fillId="5" borderId="0" xfId="5"/>
    <xf numFmtId="0" fontId="5" fillId="6" borderId="0" xfId="6"/>
    <xf numFmtId="1" fontId="4" fillId="5" borderId="0" xfId="5" applyNumberFormat="1"/>
    <xf numFmtId="0" fontId="7" fillId="5" borderId="0" xfId="5" applyFont="1"/>
    <xf numFmtId="0" fontId="6" fillId="0" borderId="0" xfId="0" applyFont="1"/>
    <xf numFmtId="0" fontId="0" fillId="0" borderId="0" xfId="0" applyAlignment="1">
      <alignment horizontal="center"/>
    </xf>
    <xf numFmtId="0" fontId="3" fillId="0" borderId="0" xfId="4" applyAlignment="1">
      <alignment horizontal="center"/>
    </xf>
  </cellXfs>
  <cellStyles count="7">
    <cellStyle name="20% - Cor5" xfId="2" builtinId="46"/>
    <cellStyle name="40% - Cor5" xfId="3" builtinId="47"/>
    <cellStyle name="Cor5" xfId="1" builtinId="45"/>
    <cellStyle name="Correto" xfId="5" builtinId="26"/>
    <cellStyle name="Neutro" xfId="6" builtinId="28"/>
    <cellStyle name="Normal" xfId="0" builtinId="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Ranking</a:t>
            </a:r>
            <a:r>
              <a:rPr lang="pt-PT" baseline="0"/>
              <a:t>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Class01_p!$A$2:$A$5</c:f>
              <c:strCache>
                <c:ptCount val="4"/>
                <c:pt idx="0">
                  <c:v>David</c:v>
                </c:pt>
                <c:pt idx="1">
                  <c:v>Gil</c:v>
                </c:pt>
                <c:pt idx="2">
                  <c:v>Gilberto</c:v>
                </c:pt>
                <c:pt idx="3">
                  <c:v>Tomas</c:v>
                </c:pt>
              </c:strCache>
            </c:strRef>
          </c:cat>
          <c:val>
            <c:numRef>
              <c:f>Class01_p!$P$2:$P$5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C-4E90-B893-BCF6AE1D7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290516847"/>
        <c:axId val="1290516015"/>
      </c:barChart>
      <c:catAx>
        <c:axId val="129051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0516015"/>
        <c:crosses val="max"/>
        <c:auto val="1"/>
        <c:lblAlgn val="ctr"/>
        <c:lblOffset val="100"/>
        <c:noMultiLvlLbl val="0"/>
      </c:catAx>
      <c:valAx>
        <c:axId val="1290516015"/>
        <c:scaling>
          <c:orientation val="maxMin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05168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266701</xdr:colOff>
      <xdr:row>9</xdr:row>
      <xdr:rowOff>3174</xdr:rowOff>
    </xdr:from>
    <xdr:ext cx="7397750" cy="95346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C3AAB27-6D1E-4BA4-9ABE-AEB3759F021C}"/>
            </a:ext>
          </a:extLst>
        </xdr:cNvPr>
        <xdr:cNvSpPr txBox="1"/>
      </xdr:nvSpPr>
      <xdr:spPr>
        <a:xfrm>
          <a:off x="1381126" y="1631949"/>
          <a:ext cx="7397750" cy="95346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 relação às aulas presenciais </a:t>
          </a:r>
          <a:r>
            <a:rPr lang="pt-PT"/>
            <a:t> </a:t>
          </a:r>
        </a:p>
        <a:p>
          <a:r>
            <a:rPr lang="pt-PT" sz="1100"/>
            <a:t>Gilberto - resolvia</a:t>
          </a:r>
          <a:r>
            <a:rPr lang="pt-PT" sz="1100" baseline="0"/>
            <a:t> os exercicios rápido e bem sem precisar de ajuda</a:t>
          </a:r>
          <a:endParaRPr lang="pt-PT" sz="1100"/>
        </a:p>
        <a:p>
          <a:r>
            <a:rPr lang="pt-PT" sz="1100"/>
            <a:t>David - tinha dificuldades em resolver os exercicios frequentemente</a:t>
          </a:r>
          <a:r>
            <a:rPr lang="pt-PT" sz="1100" baseline="0"/>
            <a:t> precisava de partes da resposta para acabar</a:t>
          </a:r>
          <a:endParaRPr lang="pt-PT" sz="1100"/>
        </a:p>
        <a:p>
          <a:r>
            <a:rPr lang="pt-PT" sz="1100"/>
            <a:t>Gil -  Algumas dificuldades e precisava de algumas dicas mas em geral conseguia avançar sozinho ao fim de algum tempo</a:t>
          </a:r>
        </a:p>
        <a:p>
          <a:r>
            <a:rPr lang="pt-PT" sz="1100"/>
            <a:t>Tomás -  tinha dificuldade em resolver os exercicios</a:t>
          </a:r>
          <a:r>
            <a:rPr lang="pt-PT" sz="1100" baseline="0"/>
            <a:t>, ficava sentado ao lado do Gilberto e tinha ajuda para finalizar o exercicios.</a:t>
          </a:r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0</xdr:row>
      <xdr:rowOff>106680</xdr:rowOff>
    </xdr:from>
    <xdr:to>
      <xdr:col>24</xdr:col>
      <xdr:colOff>333375</xdr:colOff>
      <xdr:row>15</xdr:row>
      <xdr:rowOff>135255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CE2963-F594-410D-9EF3-84CCEC283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D48D-2B40-41A1-BCA6-DEA731B18930}">
  <dimension ref="A1:V11"/>
  <sheetViews>
    <sheetView tabSelected="1" workbookViewId="0">
      <selection activeCell="B5" sqref="B5"/>
    </sheetView>
  </sheetViews>
  <sheetFormatPr defaultRowHeight="14.5" x14ac:dyDescent="0.35"/>
  <cols>
    <col min="2" max="8" width="7.1796875" customWidth="1"/>
    <col min="16" max="16" width="11" customWidth="1"/>
    <col min="17" max="17" width="13.26953125" customWidth="1"/>
  </cols>
  <sheetData>
    <row r="1" spans="1:22" x14ac:dyDescent="0.35">
      <c r="B1" t="s">
        <v>21</v>
      </c>
      <c r="C1" t="s">
        <v>22</v>
      </c>
      <c r="D1" t="s">
        <v>31</v>
      </c>
      <c r="E1" t="s">
        <v>32</v>
      </c>
      <c r="F1" t="s">
        <v>34</v>
      </c>
      <c r="G1" t="s">
        <v>35</v>
      </c>
      <c r="H1" t="s">
        <v>36</v>
      </c>
      <c r="I1" t="s">
        <v>37</v>
      </c>
      <c r="J1" t="s">
        <v>46</v>
      </c>
      <c r="K1" t="s">
        <v>47</v>
      </c>
      <c r="L1" t="s">
        <v>48</v>
      </c>
      <c r="M1" t="s">
        <v>49</v>
      </c>
      <c r="N1" t="s">
        <v>52</v>
      </c>
      <c r="O1" t="s">
        <v>53</v>
      </c>
      <c r="P1" t="s">
        <v>28</v>
      </c>
      <c r="Q1" t="s">
        <v>50</v>
      </c>
      <c r="R1" t="s">
        <v>81</v>
      </c>
      <c r="S1" t="s">
        <v>89</v>
      </c>
      <c r="T1" t="s">
        <v>67</v>
      </c>
    </row>
    <row r="2" spans="1:22" x14ac:dyDescent="0.35">
      <c r="A2" s="2" t="s">
        <v>0</v>
      </c>
      <c r="B2" s="6">
        <f>Class01_p!Q2</f>
        <v>5.7142857142857144</v>
      </c>
      <c r="C2" s="6">
        <f>Class02_p!O2</f>
        <v>10.76923076923077</v>
      </c>
      <c r="D2" s="6">
        <f>Class03_p!K2</f>
        <v>6.666666666666667</v>
      </c>
      <c r="E2" s="6">
        <f>Class04_p!E2</f>
        <v>0</v>
      </c>
      <c r="F2" s="6">
        <f>Class05_p!J2</f>
        <v>10</v>
      </c>
      <c r="G2" s="6">
        <f>Class06_p!I2</f>
        <v>14.285714285714286</v>
      </c>
      <c r="H2" s="6">
        <f>Class07_p!I2</f>
        <v>15</v>
      </c>
      <c r="I2" s="16">
        <v>12</v>
      </c>
      <c r="J2" s="16"/>
      <c r="K2" s="16"/>
      <c r="L2" s="16"/>
      <c r="M2" s="16"/>
      <c r="N2" s="16"/>
      <c r="O2" s="16"/>
      <c r="P2" s="6">
        <f t="shared" ref="P2:P3" si="0">AVERAGE(B2:D2,F2:H2,I2)</f>
        <v>10.633699633699633</v>
      </c>
      <c r="Q2" s="6">
        <f>final!O3</f>
        <v>12.454545454545455</v>
      </c>
      <c r="R2" s="6">
        <f>defesa!J2</f>
        <v>10</v>
      </c>
      <c r="S2" s="10">
        <f>R2*0.7+Q2*0.2+P2*0.1</f>
        <v>10.554279054279055</v>
      </c>
      <c r="T2" s="13">
        <f t="shared" ref="T2:T3" si="1">R2*0.65+Q2*0.2+P2*0.15</f>
        <v>10.585964035964038</v>
      </c>
    </row>
    <row r="3" spans="1:22" x14ac:dyDescent="0.35">
      <c r="A3" s="2" t="s">
        <v>1</v>
      </c>
      <c r="B3" s="6">
        <f>Class01_p!Q3</f>
        <v>13.333333333333334</v>
      </c>
      <c r="C3" s="6">
        <f>Class02_p!O3</f>
        <v>18.46153846153846</v>
      </c>
      <c r="D3" s="6">
        <f>Class03_p!K3</f>
        <v>11.111111111111111</v>
      </c>
      <c r="E3" s="6">
        <f>Class04_p!E3</f>
        <v>0</v>
      </c>
      <c r="F3" s="6">
        <f>Class05_p!J3</f>
        <v>12.5</v>
      </c>
      <c r="G3" s="6">
        <f>Class06_p!I3</f>
        <v>5.7142857142857144</v>
      </c>
      <c r="H3" s="6">
        <f>Class07_p!I3</f>
        <v>20</v>
      </c>
      <c r="I3" s="16">
        <v>15</v>
      </c>
      <c r="J3" s="16"/>
      <c r="K3" s="16"/>
      <c r="L3" s="16"/>
      <c r="M3" s="16"/>
      <c r="N3" s="16"/>
      <c r="O3" s="16"/>
      <c r="P3" s="6">
        <f t="shared" si="0"/>
        <v>13.731466945752661</v>
      </c>
      <c r="Q3" s="6">
        <f>final!O4</f>
        <v>0</v>
      </c>
      <c r="R3" s="6">
        <f>defesa!J3</f>
        <v>0</v>
      </c>
      <c r="S3" s="10">
        <f t="shared" ref="S3:S5" si="2">R3*0.65+Q3*0.2+P3*0.15</f>
        <v>2.0597200418628989</v>
      </c>
      <c r="T3" s="13">
        <f t="shared" si="1"/>
        <v>2.0597200418628989</v>
      </c>
      <c r="U3" s="12" t="s">
        <v>90</v>
      </c>
      <c r="V3" s="12"/>
    </row>
    <row r="4" spans="1:22" x14ac:dyDescent="0.35">
      <c r="A4" s="2" t="s">
        <v>2</v>
      </c>
      <c r="B4" s="6">
        <f>Class01_p!Q4</f>
        <v>19.047619047619047</v>
      </c>
      <c r="C4" s="6">
        <f>Class02_p!O4</f>
        <v>16.923076923076923</v>
      </c>
      <c r="D4" s="6">
        <f>Class03_p!K4</f>
        <v>20</v>
      </c>
      <c r="E4" s="6">
        <f>Class04_p!E4</f>
        <v>0</v>
      </c>
      <c r="F4" s="6">
        <f>Class05_p!J4</f>
        <v>6.25</v>
      </c>
      <c r="G4" s="6">
        <f>Class06_p!I4</f>
        <v>20</v>
      </c>
      <c r="H4" s="6">
        <f>Class07_p!I4</f>
        <v>20</v>
      </c>
      <c r="I4" s="16">
        <v>20</v>
      </c>
      <c r="J4" s="16"/>
      <c r="K4" s="16"/>
      <c r="L4" s="16"/>
      <c r="M4" s="16"/>
      <c r="N4" s="16"/>
      <c r="O4" s="16"/>
      <c r="P4" s="6">
        <f>AVERAGE(B4:D4,F4:H4,I4)</f>
        <v>17.460099424385138</v>
      </c>
      <c r="Q4" s="6">
        <f>final!O5</f>
        <v>18.545454545454547</v>
      </c>
      <c r="R4" s="6">
        <f>defesa!J4</f>
        <v>17.666666666666668</v>
      </c>
      <c r="S4" s="10">
        <f t="shared" si="2"/>
        <v>17.811439156082013</v>
      </c>
      <c r="T4" s="13">
        <f>R4*0.65+Q4*0.2+P4*0.15</f>
        <v>17.811439156082013</v>
      </c>
    </row>
    <row r="5" spans="1:22" x14ac:dyDescent="0.35">
      <c r="A5" s="2" t="s">
        <v>3</v>
      </c>
      <c r="B5" s="6">
        <f>Class01_p!Q5</f>
        <v>9.5238095238095237</v>
      </c>
      <c r="C5" s="6">
        <f>Class02_p!O5</f>
        <v>15.384615384615385</v>
      </c>
      <c r="D5" s="6">
        <f>Class03_p!K5</f>
        <v>15.555555555555555</v>
      </c>
      <c r="E5" s="6">
        <f>Class04_p!E5</f>
        <v>0</v>
      </c>
      <c r="F5" s="6">
        <f>Class05_p!J5</f>
        <v>10</v>
      </c>
      <c r="G5" s="6">
        <f>Class06_p!I5</f>
        <v>8.5714285714285712</v>
      </c>
      <c r="H5" s="6">
        <f>Class07_p!I5</f>
        <v>15</v>
      </c>
      <c r="I5" s="16">
        <v>13</v>
      </c>
      <c r="J5" s="16"/>
      <c r="K5" s="16"/>
      <c r="L5" s="16"/>
      <c r="M5" s="16"/>
      <c r="N5" s="16"/>
      <c r="O5" s="16"/>
      <c r="P5" s="6">
        <f>AVERAGE(B5:D5,F5:H5,I5)</f>
        <v>12.43362986220129</v>
      </c>
      <c r="Q5" s="6">
        <f>final!O6</f>
        <v>8.9090909090909083</v>
      </c>
      <c r="R5" s="6">
        <f>defesa!J5</f>
        <v>16.399999999999999</v>
      </c>
      <c r="S5" s="10">
        <f t="shared" si="2"/>
        <v>14.306862661148376</v>
      </c>
      <c r="T5" s="13">
        <f>R5*0.65+Q5*0.2+P5*0.15</f>
        <v>14.306862661148376</v>
      </c>
    </row>
    <row r="6" spans="1:22" x14ac:dyDescent="0.35">
      <c r="B6" s="8">
        <v>44253</v>
      </c>
      <c r="C6" s="8">
        <v>44260</v>
      </c>
      <c r="D6" s="8">
        <v>44267</v>
      </c>
      <c r="E6" s="8">
        <v>44274</v>
      </c>
      <c r="F6" s="8">
        <v>44281</v>
      </c>
      <c r="G6" s="8">
        <v>44295</v>
      </c>
      <c r="H6" s="8">
        <v>44302</v>
      </c>
      <c r="I6" s="8">
        <v>44306</v>
      </c>
      <c r="J6" s="8">
        <v>44313</v>
      </c>
      <c r="K6" s="8">
        <v>44320</v>
      </c>
      <c r="L6" s="8">
        <v>44327</v>
      </c>
      <c r="M6" s="8">
        <v>44334</v>
      </c>
      <c r="N6" s="8">
        <v>44341</v>
      </c>
      <c r="O6" s="8">
        <v>44348</v>
      </c>
    </row>
    <row r="7" spans="1:22" x14ac:dyDescent="0.35"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22" x14ac:dyDescent="0.35">
      <c r="B8" s="9" t="s">
        <v>63</v>
      </c>
      <c r="C8" t="s">
        <v>64</v>
      </c>
      <c r="D8" t="s">
        <v>65</v>
      </c>
      <c r="E8" t="s">
        <v>66</v>
      </c>
      <c r="F8" t="s">
        <v>62</v>
      </c>
      <c r="G8" t="s">
        <v>61</v>
      </c>
      <c r="H8" t="s">
        <v>60</v>
      </c>
      <c r="I8" t="s">
        <v>59</v>
      </c>
      <c r="J8" t="s">
        <v>58</v>
      </c>
      <c r="K8" t="s">
        <v>57</v>
      </c>
      <c r="L8" t="s">
        <v>56</v>
      </c>
      <c r="M8" t="s">
        <v>55</v>
      </c>
      <c r="N8" t="s">
        <v>54</v>
      </c>
      <c r="O8" t="s">
        <v>67</v>
      </c>
    </row>
    <row r="11" spans="1:22" x14ac:dyDescent="0.35">
      <c r="I11" t="s">
        <v>68</v>
      </c>
    </row>
  </sheetData>
  <mergeCells count="4">
    <mergeCell ref="I2:O2"/>
    <mergeCell ref="I3:O3"/>
    <mergeCell ref="I4:O4"/>
    <mergeCell ref="I5:O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45DC-4C58-4353-831F-212D6FF07BAA}">
  <dimension ref="A2:J14"/>
  <sheetViews>
    <sheetView workbookViewId="0">
      <selection activeCell="H11" sqref="H11"/>
    </sheetView>
  </sheetViews>
  <sheetFormatPr defaultRowHeight="14.5" x14ac:dyDescent="0.35"/>
  <sheetData>
    <row r="2" spans="1:10" x14ac:dyDescent="0.35">
      <c r="A2" s="2" t="s">
        <v>0</v>
      </c>
      <c r="B2">
        <v>13</v>
      </c>
      <c r="C2">
        <v>7</v>
      </c>
      <c r="D2">
        <v>15</v>
      </c>
      <c r="E2">
        <v>0</v>
      </c>
      <c r="F2">
        <v>10</v>
      </c>
      <c r="G2">
        <v>15</v>
      </c>
      <c r="J2">
        <f>AVERAGE(B2:G2)</f>
        <v>10</v>
      </c>
    </row>
    <row r="3" spans="1:10" x14ac:dyDescent="0.35">
      <c r="A3" s="2" t="s">
        <v>1</v>
      </c>
    </row>
    <row r="4" spans="1:10" x14ac:dyDescent="0.35">
      <c r="A4" s="2" t="s">
        <v>2</v>
      </c>
      <c r="B4">
        <v>18</v>
      </c>
      <c r="C4">
        <v>18</v>
      </c>
      <c r="D4">
        <v>15</v>
      </c>
      <c r="E4">
        <v>15</v>
      </c>
      <c r="F4">
        <v>20</v>
      </c>
      <c r="G4">
        <v>20</v>
      </c>
      <c r="J4">
        <f>AVERAGE(B4:G4)</f>
        <v>17.666666666666668</v>
      </c>
    </row>
    <row r="5" spans="1:10" x14ac:dyDescent="0.35">
      <c r="A5" s="2" t="s">
        <v>3</v>
      </c>
      <c r="B5">
        <v>13</v>
      </c>
      <c r="C5">
        <v>18</v>
      </c>
      <c r="D5">
        <v>18</v>
      </c>
      <c r="E5">
        <v>18</v>
      </c>
      <c r="F5">
        <v>15</v>
      </c>
      <c r="J5">
        <f>AVERAGE(B5:F5)</f>
        <v>16.399999999999999</v>
      </c>
    </row>
    <row r="8" spans="1:10" x14ac:dyDescent="0.35">
      <c r="B8">
        <v>20</v>
      </c>
      <c r="C8" t="s">
        <v>82</v>
      </c>
    </row>
    <row r="9" spans="1:10" x14ac:dyDescent="0.35">
      <c r="B9">
        <v>18</v>
      </c>
      <c r="C9" t="s">
        <v>83</v>
      </c>
    </row>
    <row r="10" spans="1:10" x14ac:dyDescent="0.35">
      <c r="B10">
        <v>15</v>
      </c>
      <c r="C10" t="s">
        <v>84</v>
      </c>
    </row>
    <row r="11" spans="1:10" x14ac:dyDescent="0.35">
      <c r="B11">
        <v>13</v>
      </c>
      <c r="C11" t="s">
        <v>85</v>
      </c>
    </row>
    <row r="12" spans="1:10" x14ac:dyDescent="0.35">
      <c r="B12">
        <v>10</v>
      </c>
      <c r="C12" t="s">
        <v>86</v>
      </c>
    </row>
    <row r="13" spans="1:10" x14ac:dyDescent="0.35">
      <c r="B13">
        <v>7</v>
      </c>
      <c r="C13" t="s">
        <v>87</v>
      </c>
    </row>
    <row r="14" spans="1:10" x14ac:dyDescent="0.35">
      <c r="B14">
        <v>0</v>
      </c>
      <c r="C1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DBFE-FC7C-466D-B5F6-4AEC1BC76ACD}">
  <dimension ref="A1:O6"/>
  <sheetViews>
    <sheetView workbookViewId="0">
      <selection activeCell="E10" sqref="E10"/>
    </sheetView>
  </sheetViews>
  <sheetFormatPr defaultRowHeight="14.5" x14ac:dyDescent="0.35"/>
  <cols>
    <col min="3" max="3" width="10.90625" customWidth="1"/>
    <col min="4" max="4" width="16.54296875" customWidth="1"/>
    <col min="5" max="5" width="29.1796875" customWidth="1"/>
    <col min="6" max="6" width="18.7265625" customWidth="1"/>
    <col min="7" max="7" width="16.26953125" customWidth="1"/>
    <col min="8" max="8" width="10.54296875" customWidth="1"/>
    <col min="9" max="9" width="9.90625" customWidth="1"/>
    <col min="10" max="10" width="6.90625" customWidth="1"/>
    <col min="11" max="11" width="9.81640625" customWidth="1"/>
    <col min="12" max="12" width="10.54296875" customWidth="1"/>
    <col min="13" max="13" width="23.81640625" customWidth="1"/>
    <col min="15" max="15" width="8.7265625" style="15"/>
  </cols>
  <sheetData>
    <row r="1" spans="1:15" s="11" customFormat="1" x14ac:dyDescent="0.35">
      <c r="B1" s="11" t="s">
        <v>80</v>
      </c>
      <c r="C1" s="11" t="s">
        <v>69</v>
      </c>
      <c r="D1" s="11" t="s">
        <v>78</v>
      </c>
      <c r="E1" s="11" t="s">
        <v>79</v>
      </c>
      <c r="F1" s="11" t="s">
        <v>71</v>
      </c>
      <c r="G1" s="11" t="s">
        <v>70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91</v>
      </c>
      <c r="N1" s="11" t="s">
        <v>77</v>
      </c>
      <c r="O1" s="14" t="s">
        <v>23</v>
      </c>
    </row>
    <row r="2" spans="1:15" s="11" customFormat="1" x14ac:dyDescent="0.35">
      <c r="B2" s="11">
        <v>1</v>
      </c>
      <c r="C2" s="11">
        <v>1</v>
      </c>
      <c r="D2" s="11">
        <v>1</v>
      </c>
      <c r="E2" s="11">
        <v>3</v>
      </c>
      <c r="F2" s="11">
        <v>3</v>
      </c>
      <c r="G2" s="11">
        <v>3</v>
      </c>
      <c r="H2" s="11">
        <v>1</v>
      </c>
      <c r="I2" s="11">
        <v>1</v>
      </c>
      <c r="J2" s="11">
        <v>2</v>
      </c>
      <c r="K2" s="11">
        <v>3</v>
      </c>
      <c r="L2" s="11">
        <v>2</v>
      </c>
      <c r="M2" s="11">
        <v>2</v>
      </c>
      <c r="N2" s="11">
        <f>SUM(C2:M2)</f>
        <v>22</v>
      </c>
      <c r="O2" s="14">
        <f>(20*N2)/$N$2</f>
        <v>20</v>
      </c>
    </row>
    <row r="3" spans="1:15" x14ac:dyDescent="0.35">
      <c r="A3" s="2" t="s">
        <v>0</v>
      </c>
      <c r="B3">
        <v>0.5</v>
      </c>
      <c r="C3">
        <v>0.5</v>
      </c>
      <c r="D3">
        <v>0.5</v>
      </c>
      <c r="E3">
        <v>3</v>
      </c>
      <c r="F3">
        <v>2</v>
      </c>
      <c r="G3">
        <v>1.5</v>
      </c>
      <c r="H3">
        <v>0.9</v>
      </c>
      <c r="I3">
        <v>0</v>
      </c>
      <c r="J3">
        <v>1</v>
      </c>
      <c r="K3">
        <v>2.5</v>
      </c>
      <c r="L3">
        <v>1.8</v>
      </c>
      <c r="M3">
        <v>0</v>
      </c>
      <c r="N3">
        <f>SUM(C3:M3)</f>
        <v>13.700000000000001</v>
      </c>
      <c r="O3" s="15">
        <f t="shared" ref="O3:O6" si="0">(20*N3)/$N$2</f>
        <v>12.454545454545455</v>
      </c>
    </row>
    <row r="4" spans="1:15" x14ac:dyDescent="0.35">
      <c r="A4" s="2" t="s">
        <v>1</v>
      </c>
      <c r="N4">
        <f>SUM(C4:M4)</f>
        <v>0</v>
      </c>
      <c r="O4" s="15">
        <f t="shared" si="0"/>
        <v>0</v>
      </c>
    </row>
    <row r="5" spans="1:15" x14ac:dyDescent="0.35">
      <c r="A5" s="2" t="s">
        <v>2</v>
      </c>
      <c r="B5">
        <v>0.9</v>
      </c>
      <c r="C5">
        <v>0.9</v>
      </c>
      <c r="D5">
        <v>1</v>
      </c>
      <c r="E5">
        <v>3</v>
      </c>
      <c r="F5">
        <v>3</v>
      </c>
      <c r="G5">
        <v>2.8</v>
      </c>
      <c r="H5">
        <v>0.9</v>
      </c>
      <c r="I5">
        <v>0.9</v>
      </c>
      <c r="J5">
        <v>2</v>
      </c>
      <c r="K5">
        <v>2.5</v>
      </c>
      <c r="L5">
        <v>1.8</v>
      </c>
      <c r="M5">
        <v>1.6</v>
      </c>
      <c r="N5">
        <f>SUM(C5:M5)</f>
        <v>20.400000000000002</v>
      </c>
      <c r="O5" s="15">
        <f t="shared" si="0"/>
        <v>18.545454545454547</v>
      </c>
    </row>
    <row r="6" spans="1:15" x14ac:dyDescent="0.35">
      <c r="A6" s="2" t="s">
        <v>3</v>
      </c>
      <c r="B6">
        <v>0.5</v>
      </c>
      <c r="C6">
        <v>0.6</v>
      </c>
      <c r="D6">
        <v>0.8</v>
      </c>
      <c r="E6">
        <v>3</v>
      </c>
      <c r="F6">
        <v>2</v>
      </c>
      <c r="G6">
        <v>1.5</v>
      </c>
      <c r="H6">
        <v>0.9</v>
      </c>
      <c r="I6">
        <v>0</v>
      </c>
      <c r="J6">
        <v>0.1</v>
      </c>
      <c r="K6">
        <v>0.5</v>
      </c>
      <c r="L6">
        <v>0.4</v>
      </c>
      <c r="M6">
        <v>0</v>
      </c>
      <c r="N6">
        <f>SUM(C6:M6)</f>
        <v>9.8000000000000007</v>
      </c>
      <c r="O6" s="15">
        <f t="shared" si="0"/>
        <v>8.9090909090909083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BFD6-9F26-46D4-9997-B9CB1CFDF3A1}">
  <dimension ref="A1:Q10"/>
  <sheetViews>
    <sheetView topLeftCell="E1" workbookViewId="0">
      <selection activeCell="O16" sqref="O16"/>
    </sheetView>
  </sheetViews>
  <sheetFormatPr defaultRowHeight="14.5" x14ac:dyDescent="0.35"/>
  <sheetData>
    <row r="1" spans="1:17" x14ac:dyDescent="0.35">
      <c r="A1" s="2"/>
      <c r="B1" s="2" t="s">
        <v>4</v>
      </c>
      <c r="C1" s="2" t="s">
        <v>5</v>
      </c>
      <c r="D1" s="2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>
        <v>5</v>
      </c>
      <c r="N1" s="2" t="s">
        <v>16</v>
      </c>
      <c r="O1" s="2" t="s">
        <v>15</v>
      </c>
      <c r="P1" s="2" t="s">
        <v>14</v>
      </c>
      <c r="Q1" s="2" t="s">
        <v>23</v>
      </c>
    </row>
    <row r="2" spans="1:17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>
        <v>1</v>
      </c>
      <c r="N2" s="1">
        <v>2</v>
      </c>
      <c r="O2" s="2">
        <f>SUM(B2:N2)</f>
        <v>3</v>
      </c>
      <c r="P2" s="2">
        <f>RANK(O2,$O$2:$O$5)</f>
        <v>4</v>
      </c>
      <c r="Q2" s="5">
        <f>(O2*20)/$O$6</f>
        <v>5.7142857142857144</v>
      </c>
    </row>
    <row r="3" spans="1:17" x14ac:dyDescent="0.35">
      <c r="A3" s="2" t="s">
        <v>1</v>
      </c>
      <c r="B3" s="3"/>
      <c r="C3" s="3"/>
      <c r="D3" s="3">
        <v>1</v>
      </c>
      <c r="E3" s="3">
        <v>1</v>
      </c>
      <c r="F3" s="3"/>
      <c r="G3" s="3">
        <v>1</v>
      </c>
      <c r="H3" s="3"/>
      <c r="I3" s="3"/>
      <c r="J3" s="3">
        <v>1</v>
      </c>
      <c r="K3" s="3"/>
      <c r="L3" s="3">
        <v>1</v>
      </c>
      <c r="M3" s="3"/>
      <c r="N3" s="3">
        <v>2</v>
      </c>
      <c r="O3" s="2">
        <f t="shared" ref="O3:O5" si="0">SUM(B3:N3)</f>
        <v>7</v>
      </c>
      <c r="P3" s="2">
        <f t="shared" ref="P3:P5" si="1">RANK(O3,$O$2:$O$5)</f>
        <v>2</v>
      </c>
      <c r="Q3" s="5">
        <f t="shared" ref="Q3:Q5" si="2">(O3*20)/$O$6</f>
        <v>13.333333333333334</v>
      </c>
    </row>
    <row r="4" spans="1:17" x14ac:dyDescent="0.35">
      <c r="A4" s="2" t="s">
        <v>2</v>
      </c>
      <c r="B4" s="1">
        <v>1</v>
      </c>
      <c r="C4" s="1"/>
      <c r="D4" s="1"/>
      <c r="E4" s="1"/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/>
      <c r="M4" s="1"/>
      <c r="N4" s="1">
        <v>3</v>
      </c>
      <c r="O4" s="2">
        <f t="shared" si="0"/>
        <v>10</v>
      </c>
      <c r="P4" s="2">
        <f t="shared" si="1"/>
        <v>1</v>
      </c>
      <c r="Q4" s="5">
        <f t="shared" si="2"/>
        <v>19.047619047619047</v>
      </c>
    </row>
    <row r="5" spans="1:17" x14ac:dyDescent="0.35">
      <c r="A5" s="2" t="s">
        <v>3</v>
      </c>
      <c r="B5" s="3"/>
      <c r="C5" s="3">
        <v>1</v>
      </c>
      <c r="D5" s="3"/>
      <c r="E5" s="3"/>
      <c r="F5" s="3"/>
      <c r="G5" s="3"/>
      <c r="H5" s="3"/>
      <c r="I5" s="3"/>
      <c r="J5" s="3"/>
      <c r="K5" s="3"/>
      <c r="L5" s="3"/>
      <c r="M5" s="3">
        <v>1</v>
      </c>
      <c r="N5" s="3">
        <v>3</v>
      </c>
      <c r="O5" s="2">
        <f t="shared" si="0"/>
        <v>5</v>
      </c>
      <c r="P5" s="2">
        <f t="shared" si="1"/>
        <v>3</v>
      </c>
      <c r="Q5" s="5">
        <f t="shared" si="2"/>
        <v>9.5238095238095237</v>
      </c>
    </row>
    <row r="6" spans="1:17" x14ac:dyDescent="0.3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 s="2">
        <f>SUM(B6:N6)*0.7</f>
        <v>10.5</v>
      </c>
      <c r="P6" s="2"/>
      <c r="Q6" s="2"/>
    </row>
    <row r="7" spans="1:17" x14ac:dyDescent="0.35">
      <c r="L7" s="17" t="s">
        <v>17</v>
      </c>
      <c r="M7" s="17"/>
      <c r="N7" s="4">
        <v>0</v>
      </c>
    </row>
    <row r="8" spans="1:17" x14ac:dyDescent="0.35">
      <c r="L8" s="17" t="s">
        <v>18</v>
      </c>
      <c r="M8" s="17"/>
      <c r="N8" s="4">
        <v>1</v>
      </c>
    </row>
    <row r="9" spans="1:17" x14ac:dyDescent="0.35">
      <c r="L9" s="17" t="s">
        <v>20</v>
      </c>
      <c r="M9" s="17"/>
      <c r="N9" s="4">
        <v>2</v>
      </c>
    </row>
    <row r="10" spans="1:17" x14ac:dyDescent="0.35">
      <c r="L10" s="17" t="s">
        <v>19</v>
      </c>
      <c r="M10" s="17"/>
      <c r="N10" s="4">
        <v>3</v>
      </c>
    </row>
  </sheetData>
  <mergeCells count="4">
    <mergeCell ref="L7:M7"/>
    <mergeCell ref="L8:M8"/>
    <mergeCell ref="L9:M9"/>
    <mergeCell ref="L10:M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F335-A99E-41CB-8519-641467C7D0ED}">
  <dimension ref="A1:O10"/>
  <sheetViews>
    <sheetView workbookViewId="0">
      <selection activeCell="L23" sqref="L23"/>
    </sheetView>
  </sheetViews>
  <sheetFormatPr defaultRowHeight="14.5" x14ac:dyDescent="0.35"/>
  <sheetData>
    <row r="1" spans="1:15" x14ac:dyDescent="0.35">
      <c r="A1" s="2"/>
      <c r="B1" s="2">
        <v>1</v>
      </c>
      <c r="C1" s="2" t="s">
        <v>24</v>
      </c>
      <c r="D1" s="2" t="s">
        <v>25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26</v>
      </c>
      <c r="J1" s="2" t="s">
        <v>27</v>
      </c>
      <c r="K1" s="2">
        <v>6</v>
      </c>
      <c r="L1" s="2" t="s">
        <v>16</v>
      </c>
      <c r="M1" s="2" t="s">
        <v>15</v>
      </c>
      <c r="N1" s="2" t="s">
        <v>14</v>
      </c>
      <c r="O1" s="2" t="s">
        <v>23</v>
      </c>
    </row>
    <row r="2" spans="1:15" x14ac:dyDescent="0.35">
      <c r="A2" s="2" t="s">
        <v>0</v>
      </c>
      <c r="B2" s="1"/>
      <c r="C2" s="1">
        <v>1</v>
      </c>
      <c r="D2" s="1"/>
      <c r="E2" s="1">
        <v>1</v>
      </c>
      <c r="F2" s="1">
        <v>1</v>
      </c>
      <c r="G2" s="1"/>
      <c r="H2" s="1">
        <v>1</v>
      </c>
      <c r="I2" s="1">
        <v>1</v>
      </c>
      <c r="J2" s="1"/>
      <c r="K2" s="1">
        <v>0</v>
      </c>
      <c r="L2" s="1">
        <v>2</v>
      </c>
      <c r="M2" s="2">
        <f>SUM(B2:L2)</f>
        <v>7</v>
      </c>
      <c r="N2" s="2">
        <f>RANK(M2,$M$2:$M$5)</f>
        <v>4</v>
      </c>
      <c r="O2" s="5">
        <f>(M2*20)/$M$6</f>
        <v>10.76923076923077</v>
      </c>
    </row>
    <row r="3" spans="1:15" x14ac:dyDescent="0.35">
      <c r="A3" s="2" t="s">
        <v>1</v>
      </c>
      <c r="B3" s="3">
        <v>1</v>
      </c>
      <c r="C3" s="3"/>
      <c r="D3" s="3"/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>
        <v>3</v>
      </c>
      <c r="M3" s="2">
        <f>SUM(B3:L3)</f>
        <v>12</v>
      </c>
      <c r="N3" s="2">
        <f>RANK(M3,$M$2:$M$5)</f>
        <v>1</v>
      </c>
      <c r="O3" s="5">
        <f>(M3*20)/$M$6</f>
        <v>18.46153846153846</v>
      </c>
    </row>
    <row r="4" spans="1:15" x14ac:dyDescent="0.35">
      <c r="A4" s="2" t="s">
        <v>2</v>
      </c>
      <c r="B4" s="1">
        <v>1</v>
      </c>
      <c r="C4" s="1"/>
      <c r="D4" s="1"/>
      <c r="E4" s="1">
        <v>1</v>
      </c>
      <c r="F4" s="1">
        <v>1</v>
      </c>
      <c r="G4" s="1"/>
      <c r="H4" s="1">
        <v>1</v>
      </c>
      <c r="I4" s="1">
        <v>1</v>
      </c>
      <c r="J4" s="1">
        <v>1</v>
      </c>
      <c r="K4" s="1">
        <v>2</v>
      </c>
      <c r="L4" s="1">
        <v>3</v>
      </c>
      <c r="M4" s="2">
        <f>SUM(B4:L4)</f>
        <v>11</v>
      </c>
      <c r="N4" s="2">
        <f>RANK(M4,$M$2:$M$5)</f>
        <v>2</v>
      </c>
      <c r="O4" s="5">
        <f>(M4*20)/$M$6</f>
        <v>16.923076923076923</v>
      </c>
    </row>
    <row r="5" spans="1:15" x14ac:dyDescent="0.35">
      <c r="A5" s="2" t="s">
        <v>3</v>
      </c>
      <c r="B5" s="3">
        <v>1</v>
      </c>
      <c r="C5" s="3"/>
      <c r="D5" s="3">
        <v>1</v>
      </c>
      <c r="E5" s="3"/>
      <c r="F5" s="3">
        <v>1</v>
      </c>
      <c r="G5" s="3">
        <v>1</v>
      </c>
      <c r="H5" s="3">
        <v>1</v>
      </c>
      <c r="I5" s="3"/>
      <c r="J5" s="3">
        <v>1</v>
      </c>
      <c r="K5" s="3">
        <v>1</v>
      </c>
      <c r="L5" s="3">
        <v>3</v>
      </c>
      <c r="M5" s="2">
        <f>SUM(B5:L5)</f>
        <v>10</v>
      </c>
      <c r="N5" s="2">
        <f>RANK(M5,$M$2:$M$5)</f>
        <v>3</v>
      </c>
      <c r="O5" s="5">
        <f>(M5*20)/$M$6</f>
        <v>15.384615384615385</v>
      </c>
    </row>
    <row r="6" spans="1:15" x14ac:dyDescent="0.3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  <c r="M6" s="2">
        <f>SUM(B6:L6)</f>
        <v>13</v>
      </c>
      <c r="N6" s="2"/>
      <c r="O6" s="2"/>
    </row>
    <row r="7" spans="1:15" x14ac:dyDescent="0.35">
      <c r="L7" s="17" t="s">
        <v>17</v>
      </c>
      <c r="M7" s="17"/>
      <c r="N7" s="4">
        <v>0</v>
      </c>
    </row>
    <row r="8" spans="1:15" x14ac:dyDescent="0.35">
      <c r="L8" s="17" t="s">
        <v>18</v>
      </c>
      <c r="M8" s="17"/>
      <c r="N8" s="4">
        <v>1</v>
      </c>
    </row>
    <row r="9" spans="1:15" x14ac:dyDescent="0.35">
      <c r="L9" s="17" t="s">
        <v>20</v>
      </c>
      <c r="M9" s="17"/>
      <c r="N9" s="4">
        <v>2</v>
      </c>
    </row>
    <row r="10" spans="1:15" x14ac:dyDescent="0.35">
      <c r="L10" s="17" t="s">
        <v>19</v>
      </c>
      <c r="M10" s="17"/>
      <c r="N10" s="4">
        <v>3</v>
      </c>
    </row>
  </sheetData>
  <mergeCells count="4">
    <mergeCell ref="L7:M7"/>
    <mergeCell ref="L8:M8"/>
    <mergeCell ref="L9:M9"/>
    <mergeCell ref="L10:M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D12D-B1E0-4FA5-8C57-74C28933F811}">
  <dimension ref="A1:K10"/>
  <sheetViews>
    <sheetView workbookViewId="0">
      <selection activeCell="E10" sqref="E10"/>
    </sheetView>
  </sheetViews>
  <sheetFormatPr defaultRowHeight="14.5" x14ac:dyDescent="0.35"/>
  <sheetData>
    <row r="1" spans="1:11" x14ac:dyDescent="0.35">
      <c r="A1" s="2"/>
      <c r="B1" s="2" t="s">
        <v>4</v>
      </c>
      <c r="C1" s="2" t="s">
        <v>5</v>
      </c>
      <c r="D1" s="2" t="s">
        <v>29</v>
      </c>
      <c r="E1" s="2" t="s">
        <v>30</v>
      </c>
      <c r="F1" s="2" t="s">
        <v>24</v>
      </c>
      <c r="G1" s="2" t="s">
        <v>25</v>
      </c>
      <c r="H1" s="2" t="s">
        <v>16</v>
      </c>
      <c r="I1" s="2" t="s">
        <v>15</v>
      </c>
      <c r="J1" s="2" t="s">
        <v>14</v>
      </c>
      <c r="K1" s="2" t="s">
        <v>23</v>
      </c>
    </row>
    <row r="2" spans="1:11" x14ac:dyDescent="0.35">
      <c r="A2" s="2" t="s">
        <v>0</v>
      </c>
      <c r="B2" s="1"/>
      <c r="C2" s="1"/>
      <c r="D2" s="1"/>
      <c r="E2" s="1"/>
      <c r="F2" s="1">
        <v>1</v>
      </c>
      <c r="G2" s="1">
        <v>0</v>
      </c>
      <c r="H2" s="1">
        <v>2</v>
      </c>
      <c r="I2" s="2">
        <f>SUM(B2:H2)</f>
        <v>3</v>
      </c>
      <c r="J2" s="2">
        <f>RANK(I2,$I$2:$I$5)</f>
        <v>4</v>
      </c>
      <c r="K2" s="5">
        <f>(I2*20)/$I$6</f>
        <v>6.666666666666667</v>
      </c>
    </row>
    <row r="3" spans="1:11" x14ac:dyDescent="0.35">
      <c r="A3" s="2" t="s">
        <v>1</v>
      </c>
      <c r="B3" s="3"/>
      <c r="C3" s="3"/>
      <c r="D3" s="3">
        <v>1</v>
      </c>
      <c r="E3" s="3"/>
      <c r="F3" s="3"/>
      <c r="G3" s="3">
        <v>1</v>
      </c>
      <c r="H3" s="3">
        <v>3</v>
      </c>
      <c r="I3" s="2">
        <f>SUM(B3:H3)</f>
        <v>5</v>
      </c>
      <c r="J3" s="2">
        <f>RANK(I3,$I$2:$I$5)</f>
        <v>3</v>
      </c>
      <c r="K3" s="5">
        <f>(I3*20)/$I$6</f>
        <v>11.111111111111111</v>
      </c>
    </row>
    <row r="4" spans="1:11" x14ac:dyDescent="0.35">
      <c r="A4" s="2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3</v>
      </c>
      <c r="I4" s="2">
        <f>SUM(B4:H4)</f>
        <v>9</v>
      </c>
      <c r="J4" s="2">
        <f>RANK(I4,$I$2:$I$5)</f>
        <v>1</v>
      </c>
      <c r="K4" s="5">
        <f>(I4*20)/$I$6</f>
        <v>20</v>
      </c>
    </row>
    <row r="5" spans="1:11" x14ac:dyDescent="0.35">
      <c r="A5" s="2" t="s">
        <v>3</v>
      </c>
      <c r="B5" s="3">
        <v>1</v>
      </c>
      <c r="C5" s="3"/>
      <c r="D5" s="3">
        <v>1</v>
      </c>
      <c r="E5" s="3"/>
      <c r="F5" s="3">
        <v>1</v>
      </c>
      <c r="G5" s="3">
        <v>1</v>
      </c>
      <c r="H5" s="3">
        <v>3</v>
      </c>
      <c r="I5" s="2">
        <f>SUM(B5:H5)</f>
        <v>7</v>
      </c>
      <c r="J5" s="2">
        <f>RANK(I5,$I$2:$I$5)</f>
        <v>2</v>
      </c>
      <c r="K5" s="5">
        <f>(I5*20)/$I$6</f>
        <v>15.555555555555555</v>
      </c>
    </row>
    <row r="6" spans="1:11" x14ac:dyDescent="0.3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 s="2">
        <f>SUM(B6:H6)</f>
        <v>9</v>
      </c>
      <c r="J6" s="2"/>
      <c r="K6" s="2"/>
    </row>
    <row r="7" spans="1:11" x14ac:dyDescent="0.35">
      <c r="H7" s="17" t="s">
        <v>17</v>
      </c>
      <c r="I7" s="17"/>
      <c r="J7" s="4">
        <v>0</v>
      </c>
    </row>
    <row r="8" spans="1:11" x14ac:dyDescent="0.35">
      <c r="H8" s="17" t="s">
        <v>18</v>
      </c>
      <c r="I8" s="17"/>
      <c r="J8" s="4">
        <v>1</v>
      </c>
    </row>
    <row r="9" spans="1:11" x14ac:dyDescent="0.35">
      <c r="H9" s="17" t="s">
        <v>20</v>
      </c>
      <c r="I9" s="17"/>
      <c r="J9" s="4">
        <v>2</v>
      </c>
    </row>
    <row r="10" spans="1:11" x14ac:dyDescent="0.35">
      <c r="H10" s="17" t="s">
        <v>19</v>
      </c>
      <c r="I10" s="17"/>
      <c r="J10" s="4">
        <v>3</v>
      </c>
    </row>
  </sheetData>
  <mergeCells count="4">
    <mergeCell ref="H7:I7"/>
    <mergeCell ref="H8:I8"/>
    <mergeCell ref="H9:I9"/>
    <mergeCell ref="H10:I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D701-D34E-47AC-BA53-C373BE525877}">
  <dimension ref="A1:E10"/>
  <sheetViews>
    <sheetView workbookViewId="0">
      <selection activeCell="B7" sqref="B7:C7"/>
    </sheetView>
  </sheetViews>
  <sheetFormatPr defaultRowHeight="14.5" x14ac:dyDescent="0.35"/>
  <sheetData>
    <row r="1" spans="1:5" x14ac:dyDescent="0.35">
      <c r="A1" s="2"/>
      <c r="B1" s="2" t="s">
        <v>16</v>
      </c>
      <c r="C1" s="2" t="s">
        <v>15</v>
      </c>
      <c r="D1" s="2" t="s">
        <v>14</v>
      </c>
      <c r="E1" s="2" t="s">
        <v>23</v>
      </c>
    </row>
    <row r="2" spans="1:5" x14ac:dyDescent="0.35">
      <c r="A2" s="2" t="s">
        <v>0</v>
      </c>
      <c r="B2" s="1">
        <v>0</v>
      </c>
      <c r="C2" s="2">
        <f>SUM(B2:B2)</f>
        <v>0</v>
      </c>
      <c r="D2" s="2">
        <f>RANK(C2,$C$2:$C$5)</f>
        <v>1</v>
      </c>
      <c r="E2" s="5">
        <f>(C2*20)/$C$6</f>
        <v>0</v>
      </c>
    </row>
    <row r="3" spans="1:5" x14ac:dyDescent="0.35">
      <c r="A3" s="2" t="s">
        <v>1</v>
      </c>
      <c r="B3" s="3">
        <v>0</v>
      </c>
      <c r="C3" s="2">
        <f>SUM(B3:B3)</f>
        <v>0</v>
      </c>
      <c r="D3" s="2">
        <f>RANK(C3,$C$2:$C$5)</f>
        <v>1</v>
      </c>
      <c r="E3" s="5">
        <f>(C3*20)/$C$6</f>
        <v>0</v>
      </c>
    </row>
    <row r="4" spans="1:5" x14ac:dyDescent="0.35">
      <c r="A4" s="2" t="s">
        <v>2</v>
      </c>
      <c r="B4" s="1">
        <v>0</v>
      </c>
      <c r="C4" s="2">
        <f>SUM(B4:B4)</f>
        <v>0</v>
      </c>
      <c r="D4" s="2">
        <f>RANK(C4,$C$2:$C$5)</f>
        <v>1</v>
      </c>
      <c r="E4" s="5">
        <f>(C4*20)/$C$6</f>
        <v>0</v>
      </c>
    </row>
    <row r="5" spans="1:5" x14ac:dyDescent="0.35">
      <c r="A5" s="2" t="s">
        <v>3</v>
      </c>
      <c r="B5" s="3">
        <v>0</v>
      </c>
      <c r="C5" s="2">
        <f>SUM(B5:B5)</f>
        <v>0</v>
      </c>
      <c r="D5" s="2">
        <f>RANK(C5,$C$2:$C$5)</f>
        <v>1</v>
      </c>
      <c r="E5" s="5">
        <f>(C5*20)/$C$6</f>
        <v>0</v>
      </c>
    </row>
    <row r="6" spans="1:5" x14ac:dyDescent="0.35">
      <c r="B6">
        <v>3</v>
      </c>
      <c r="C6" s="2">
        <f>SUM(B6:B6)</f>
        <v>3</v>
      </c>
      <c r="D6" s="2"/>
      <c r="E6" s="2"/>
    </row>
    <row r="7" spans="1:5" x14ac:dyDescent="0.35">
      <c r="B7" s="17" t="s">
        <v>17</v>
      </c>
      <c r="C7" s="17"/>
      <c r="D7" s="4">
        <v>0</v>
      </c>
    </row>
    <row r="8" spans="1:5" x14ac:dyDescent="0.35">
      <c r="B8" s="17" t="s">
        <v>18</v>
      </c>
      <c r="C8" s="17"/>
      <c r="D8" s="4">
        <v>1</v>
      </c>
    </row>
    <row r="9" spans="1:5" x14ac:dyDescent="0.35">
      <c r="B9" s="17" t="s">
        <v>20</v>
      </c>
      <c r="C9" s="17"/>
      <c r="D9" s="4">
        <v>2</v>
      </c>
    </row>
    <row r="10" spans="1:5" x14ac:dyDescent="0.35">
      <c r="B10" s="17" t="s">
        <v>19</v>
      </c>
      <c r="C10" s="17"/>
      <c r="D10" s="4">
        <v>3</v>
      </c>
    </row>
  </sheetData>
  <mergeCells count="4">
    <mergeCell ref="B7:C7"/>
    <mergeCell ref="B8:C8"/>
    <mergeCell ref="B9:C9"/>
    <mergeCell ref="B10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06F8-E8EA-41CF-99D1-5758344152F0}">
  <dimension ref="A1:J10"/>
  <sheetViews>
    <sheetView workbookViewId="0">
      <selection activeCell="F5" sqref="F5"/>
    </sheetView>
  </sheetViews>
  <sheetFormatPr defaultRowHeight="14.5" x14ac:dyDescent="0.35"/>
  <sheetData>
    <row r="1" spans="1:10" x14ac:dyDescent="0.35">
      <c r="A1" s="2"/>
      <c r="B1" s="2" t="s">
        <v>33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16</v>
      </c>
      <c r="H1" s="2" t="s">
        <v>15</v>
      </c>
      <c r="I1" s="2" t="s">
        <v>14</v>
      </c>
      <c r="J1" s="2" t="s">
        <v>23</v>
      </c>
    </row>
    <row r="2" spans="1:10" x14ac:dyDescent="0.35">
      <c r="A2" s="2" t="s">
        <v>0</v>
      </c>
      <c r="B2" s="1"/>
      <c r="C2" s="1"/>
      <c r="D2" s="1"/>
      <c r="E2" s="1"/>
      <c r="F2" s="1">
        <v>1</v>
      </c>
      <c r="G2" s="1">
        <v>3</v>
      </c>
      <c r="H2" s="2">
        <f>SUM(B2:G2)</f>
        <v>4</v>
      </c>
      <c r="I2" s="2">
        <f>RANK(H2,$H$2:$H$5)</f>
        <v>2</v>
      </c>
      <c r="J2" s="5">
        <f>(H2*20)/$H$6</f>
        <v>10</v>
      </c>
    </row>
    <row r="3" spans="1:10" x14ac:dyDescent="0.35">
      <c r="A3" s="2" t="s">
        <v>1</v>
      </c>
      <c r="B3" s="3">
        <v>1</v>
      </c>
      <c r="C3" s="3">
        <v>1</v>
      </c>
      <c r="D3" s="3">
        <v>1</v>
      </c>
      <c r="E3" s="3"/>
      <c r="F3" s="3"/>
      <c r="G3" s="3">
        <v>2</v>
      </c>
      <c r="H3" s="2">
        <f>SUM(B3:G3)</f>
        <v>5</v>
      </c>
      <c r="I3" s="2">
        <f>RANK(H3,$H$2:$H$5)</f>
        <v>1</v>
      </c>
      <c r="J3" s="5">
        <f>(H3*20)/$H$6</f>
        <v>12.5</v>
      </c>
    </row>
    <row r="4" spans="1:10" x14ac:dyDescent="0.35">
      <c r="A4" s="2" t="s">
        <v>2</v>
      </c>
      <c r="B4" s="1"/>
      <c r="C4" s="1"/>
      <c r="D4" s="1"/>
      <c r="E4" s="1"/>
      <c r="F4" s="1"/>
      <c r="G4" s="1">
        <v>2.5</v>
      </c>
      <c r="H4" s="2">
        <f>SUM(B4:G4)</f>
        <v>2.5</v>
      </c>
      <c r="I4" s="2">
        <f>RANK(H4,$H$2:$H$5)</f>
        <v>4</v>
      </c>
      <c r="J4" s="5">
        <f>(H4*20)/$H$6</f>
        <v>6.25</v>
      </c>
    </row>
    <row r="5" spans="1:10" x14ac:dyDescent="0.35">
      <c r="A5" s="2" t="s">
        <v>3</v>
      </c>
      <c r="B5" s="3"/>
      <c r="C5" s="3"/>
      <c r="D5" s="3"/>
      <c r="E5" s="3">
        <v>1</v>
      </c>
      <c r="F5" s="3"/>
      <c r="G5" s="3">
        <v>3</v>
      </c>
      <c r="H5" s="2">
        <f>SUM(B5:G5)</f>
        <v>4</v>
      </c>
      <c r="I5" s="2">
        <f>RANK(H5,$H$2:$H$5)</f>
        <v>2</v>
      </c>
      <c r="J5" s="5">
        <f>(H5*20)/$H$6</f>
        <v>10</v>
      </c>
    </row>
    <row r="6" spans="1:10" x14ac:dyDescent="0.35"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 s="2">
        <f>SUM(B6:G6)</f>
        <v>8</v>
      </c>
      <c r="I6" s="2"/>
      <c r="J6" s="2"/>
    </row>
    <row r="7" spans="1:10" x14ac:dyDescent="0.35">
      <c r="G7" s="17" t="s">
        <v>17</v>
      </c>
      <c r="H7" s="17"/>
      <c r="I7" s="4">
        <v>0</v>
      </c>
    </row>
    <row r="8" spans="1:10" x14ac:dyDescent="0.35">
      <c r="G8" s="17" t="s">
        <v>18</v>
      </c>
      <c r="H8" s="17"/>
      <c r="I8" s="4">
        <v>1</v>
      </c>
    </row>
    <row r="9" spans="1:10" x14ac:dyDescent="0.35">
      <c r="G9" s="17" t="s">
        <v>20</v>
      </c>
      <c r="H9" s="17"/>
      <c r="I9" s="4">
        <v>2</v>
      </c>
    </row>
    <row r="10" spans="1:10" x14ac:dyDescent="0.35">
      <c r="G10" s="17" t="s">
        <v>19</v>
      </c>
      <c r="H10" s="17"/>
      <c r="I10" s="4">
        <v>3</v>
      </c>
    </row>
  </sheetData>
  <mergeCells count="4">
    <mergeCell ref="G7:H7"/>
    <mergeCell ref="G8:H8"/>
    <mergeCell ref="G9:H9"/>
    <mergeCell ref="G10:H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B2DC-CDFB-4866-B5CA-2761CCB549A6}">
  <dimension ref="A1:I10"/>
  <sheetViews>
    <sheetView workbookViewId="0">
      <selection activeCell="F6" sqref="F6"/>
    </sheetView>
  </sheetViews>
  <sheetFormatPr defaultRowHeight="14.5" x14ac:dyDescent="0.35"/>
  <sheetData>
    <row r="1" spans="1:9" x14ac:dyDescent="0.35">
      <c r="A1" s="2"/>
      <c r="B1" s="2">
        <v>1</v>
      </c>
      <c r="C1" s="2">
        <v>2</v>
      </c>
      <c r="D1" s="2">
        <v>3</v>
      </c>
      <c r="E1" s="2">
        <v>4</v>
      </c>
      <c r="F1" s="2" t="s">
        <v>16</v>
      </c>
      <c r="G1" s="2" t="s">
        <v>15</v>
      </c>
      <c r="H1" s="2" t="s">
        <v>14</v>
      </c>
      <c r="I1" s="2" t="s">
        <v>23</v>
      </c>
    </row>
    <row r="2" spans="1:9" x14ac:dyDescent="0.35">
      <c r="A2" s="2" t="s">
        <v>0</v>
      </c>
      <c r="B2" s="1">
        <v>1</v>
      </c>
      <c r="C2" s="1">
        <v>1</v>
      </c>
      <c r="D2" s="1"/>
      <c r="E2" s="1"/>
      <c r="F2" s="1">
        <v>3</v>
      </c>
      <c r="G2" s="2">
        <f>SUM(B2:F2)</f>
        <v>5</v>
      </c>
      <c r="H2" s="2">
        <f>RANK(G2,$G$2:$G$5)</f>
        <v>2</v>
      </c>
      <c r="I2" s="5">
        <f>(G2*20)/$G$6</f>
        <v>14.285714285714286</v>
      </c>
    </row>
    <row r="3" spans="1:9" x14ac:dyDescent="0.35">
      <c r="A3" s="2" t="s">
        <v>1</v>
      </c>
      <c r="B3" s="3">
        <v>1</v>
      </c>
      <c r="C3" s="3">
        <v>1</v>
      </c>
      <c r="D3" s="3"/>
      <c r="E3" s="3"/>
      <c r="F3" s="3"/>
      <c r="G3" s="2">
        <f>SUM(B3:F3)</f>
        <v>2</v>
      </c>
      <c r="H3" s="2">
        <f>RANK(G3,$G$2:$G$5)</f>
        <v>4</v>
      </c>
      <c r="I3" s="5">
        <f>(G3*20)/$G$6</f>
        <v>5.7142857142857144</v>
      </c>
    </row>
    <row r="4" spans="1:9" x14ac:dyDescent="0.35">
      <c r="A4" s="2" t="s">
        <v>2</v>
      </c>
      <c r="B4" s="1">
        <v>1</v>
      </c>
      <c r="C4" s="1">
        <v>1</v>
      </c>
      <c r="D4" s="1">
        <v>1</v>
      </c>
      <c r="E4" s="1">
        <v>1</v>
      </c>
      <c r="F4" s="1">
        <v>3</v>
      </c>
      <c r="G4" s="2">
        <f>SUM(B4:F4)</f>
        <v>7</v>
      </c>
      <c r="H4" s="2">
        <f>RANK(G4,$G$2:$G$5)</f>
        <v>1</v>
      </c>
      <c r="I4" s="5">
        <f>(G4*20)/$G$6</f>
        <v>20</v>
      </c>
    </row>
    <row r="5" spans="1:9" x14ac:dyDescent="0.35">
      <c r="A5" s="2" t="s">
        <v>3</v>
      </c>
      <c r="B5" s="3">
        <v>1</v>
      </c>
      <c r="C5" s="3"/>
      <c r="D5" s="3"/>
      <c r="E5" s="3"/>
      <c r="F5" s="3">
        <v>2</v>
      </c>
      <c r="G5" s="2">
        <f>SUM(B5:F5)</f>
        <v>3</v>
      </c>
      <c r="H5" s="2">
        <f>RANK(G5,$G$2:$G$5)</f>
        <v>3</v>
      </c>
      <c r="I5" s="5">
        <f>(G5*20)/$G$6</f>
        <v>8.5714285714285712</v>
      </c>
    </row>
    <row r="6" spans="1:9" x14ac:dyDescent="0.35">
      <c r="B6">
        <v>1</v>
      </c>
      <c r="C6">
        <v>1</v>
      </c>
      <c r="D6">
        <v>1</v>
      </c>
      <c r="E6">
        <v>1</v>
      </c>
      <c r="F6">
        <v>3</v>
      </c>
      <c r="G6" s="2">
        <f>SUM(B6:F6)</f>
        <v>7</v>
      </c>
      <c r="H6" s="2"/>
      <c r="I6" s="2"/>
    </row>
    <row r="7" spans="1:9" x14ac:dyDescent="0.35">
      <c r="F7" s="17" t="s">
        <v>17</v>
      </c>
      <c r="G7" s="17"/>
      <c r="H7" s="4">
        <v>0</v>
      </c>
    </row>
    <row r="8" spans="1:9" x14ac:dyDescent="0.35">
      <c r="F8" s="17" t="s">
        <v>18</v>
      </c>
      <c r="G8" s="17"/>
      <c r="H8" s="4">
        <v>1</v>
      </c>
    </row>
    <row r="9" spans="1:9" x14ac:dyDescent="0.35">
      <c r="F9" s="17" t="s">
        <v>20</v>
      </c>
      <c r="G9" s="17"/>
      <c r="H9" s="4">
        <v>2</v>
      </c>
    </row>
    <row r="10" spans="1:9" x14ac:dyDescent="0.35">
      <c r="F10" s="17" t="s">
        <v>19</v>
      </c>
      <c r="G10" s="17"/>
      <c r="H10" s="4">
        <v>3</v>
      </c>
    </row>
  </sheetData>
  <mergeCells count="4">
    <mergeCell ref="F7:G7"/>
    <mergeCell ref="F8:G8"/>
    <mergeCell ref="F9:G9"/>
    <mergeCell ref="F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62F2-65EC-45FA-AF68-CA5F12A71A8C}">
  <dimension ref="A1:I10"/>
  <sheetViews>
    <sheetView workbookViewId="0">
      <selection activeCell="G7" sqref="G7"/>
    </sheetView>
  </sheetViews>
  <sheetFormatPr defaultRowHeight="14.5" x14ac:dyDescent="0.35"/>
  <sheetData>
    <row r="1" spans="1:9" x14ac:dyDescent="0.35">
      <c r="A1" s="2"/>
      <c r="B1" s="2" t="s">
        <v>42</v>
      </c>
      <c r="C1" s="2" t="s">
        <v>43</v>
      </c>
      <c r="D1" s="2" t="s">
        <v>44</v>
      </c>
      <c r="E1" s="2" t="s">
        <v>45</v>
      </c>
      <c r="F1" s="2" t="s">
        <v>16</v>
      </c>
      <c r="G1" s="2" t="s">
        <v>15</v>
      </c>
      <c r="H1" s="2" t="s">
        <v>14</v>
      </c>
      <c r="I1" s="2" t="s">
        <v>23</v>
      </c>
    </row>
    <row r="2" spans="1:9" x14ac:dyDescent="0.35">
      <c r="A2" s="2" t="s">
        <v>0</v>
      </c>
      <c r="B2" s="1">
        <v>1</v>
      </c>
      <c r="C2" s="1">
        <v>1</v>
      </c>
      <c r="D2" s="1"/>
      <c r="E2" s="1">
        <v>1</v>
      </c>
      <c r="F2" s="1"/>
      <c r="G2" s="2">
        <f>SUM(B2:F2)</f>
        <v>3</v>
      </c>
      <c r="H2" s="2">
        <f>RANK(G2,$G$2:$G$5)</f>
        <v>3</v>
      </c>
      <c r="I2" s="5">
        <f>(G2*20)/$G$6</f>
        <v>15</v>
      </c>
    </row>
    <row r="3" spans="1:9" x14ac:dyDescent="0.35">
      <c r="A3" s="2" t="s">
        <v>1</v>
      </c>
      <c r="B3" s="3">
        <v>1</v>
      </c>
      <c r="C3" s="3">
        <v>1</v>
      </c>
      <c r="D3" s="3">
        <v>1</v>
      </c>
      <c r="E3" s="3">
        <v>1</v>
      </c>
      <c r="F3" s="3"/>
      <c r="G3" s="2">
        <f>SUM(B3:F3)</f>
        <v>4</v>
      </c>
      <c r="H3" s="2">
        <f>RANK(G3,$G$2:$G$5)</f>
        <v>1</v>
      </c>
      <c r="I3" s="5">
        <f>(G3*20)/$G$6</f>
        <v>20</v>
      </c>
    </row>
    <row r="4" spans="1:9" x14ac:dyDescent="0.35">
      <c r="A4" s="2" t="s">
        <v>2</v>
      </c>
      <c r="B4" s="1">
        <v>1</v>
      </c>
      <c r="C4" s="1">
        <v>1</v>
      </c>
      <c r="D4" s="1">
        <v>1</v>
      </c>
      <c r="E4" s="1">
        <v>1</v>
      </c>
      <c r="F4" s="1"/>
      <c r="G4" s="2">
        <f>SUM(B4:F4)</f>
        <v>4</v>
      </c>
      <c r="H4" s="2">
        <f>RANK(G4,$G$2:$G$5)</f>
        <v>1</v>
      </c>
      <c r="I4" s="5">
        <f>(G4*20)/$G$6</f>
        <v>20</v>
      </c>
    </row>
    <row r="5" spans="1:9" x14ac:dyDescent="0.35">
      <c r="A5" s="2" t="s">
        <v>3</v>
      </c>
      <c r="B5" s="3"/>
      <c r="C5" s="3">
        <v>1</v>
      </c>
      <c r="D5" s="3">
        <v>1</v>
      </c>
      <c r="E5" s="3">
        <v>1</v>
      </c>
      <c r="F5" s="3"/>
      <c r="G5" s="2">
        <f>SUM(B5:F5)</f>
        <v>3</v>
      </c>
      <c r="H5" s="2">
        <f>RANK(G5,$G$2:$G$5)</f>
        <v>3</v>
      </c>
      <c r="I5" s="5">
        <f>(G5*20)/$G$6</f>
        <v>15</v>
      </c>
    </row>
    <row r="6" spans="1:9" x14ac:dyDescent="0.35">
      <c r="B6">
        <v>1</v>
      </c>
      <c r="C6">
        <v>1</v>
      </c>
      <c r="D6">
        <v>1</v>
      </c>
      <c r="E6">
        <v>1</v>
      </c>
      <c r="F6">
        <v>3</v>
      </c>
      <c r="G6" s="2">
        <f>SUM(B6:E6)</f>
        <v>4</v>
      </c>
      <c r="H6" s="2"/>
      <c r="I6" s="2"/>
    </row>
    <row r="7" spans="1:9" x14ac:dyDescent="0.35">
      <c r="F7" s="7" t="s">
        <v>17</v>
      </c>
      <c r="G7" s="7"/>
      <c r="H7" s="4">
        <v>0</v>
      </c>
    </row>
    <row r="8" spans="1:9" x14ac:dyDescent="0.35">
      <c r="F8" s="7" t="s">
        <v>18</v>
      </c>
      <c r="G8" s="7"/>
      <c r="H8" s="4">
        <v>1</v>
      </c>
    </row>
    <row r="9" spans="1:9" x14ac:dyDescent="0.35">
      <c r="F9" s="7" t="s">
        <v>20</v>
      </c>
      <c r="G9" s="7"/>
      <c r="H9" s="4">
        <v>2</v>
      </c>
    </row>
    <row r="10" spans="1:9" x14ac:dyDescent="0.35">
      <c r="F10" s="7" t="s">
        <v>19</v>
      </c>
      <c r="G10" s="7"/>
      <c r="H1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Main</vt:lpstr>
      <vt:lpstr>defesa</vt:lpstr>
      <vt:lpstr>final</vt:lpstr>
      <vt:lpstr>Class01_p</vt:lpstr>
      <vt:lpstr>Class02_p</vt:lpstr>
      <vt:lpstr>Class03_p</vt:lpstr>
      <vt:lpstr>Class04_p</vt:lpstr>
      <vt:lpstr>Class05_p</vt:lpstr>
      <vt:lpstr>Class06_p</vt:lpstr>
      <vt:lpstr>Class07_p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Neri</dc:creator>
  <cp:lastModifiedBy>A. Neri</cp:lastModifiedBy>
  <dcterms:created xsi:type="dcterms:W3CDTF">2021-02-26T12:15:11Z</dcterms:created>
  <dcterms:modified xsi:type="dcterms:W3CDTF">2021-06-29T15:06:04Z</dcterms:modified>
</cp:coreProperties>
</file>