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filterPrivacy="1" defaultThemeVersion="124226"/>
  <xr:revisionPtr revIDLastSave="0" documentId="13_ncr:1_{9F45CBCF-7BA5-1C47-B443-B20586766C08}" xr6:coauthVersionLast="47" xr6:coauthVersionMax="47" xr10:uidLastSave="{00000000-0000-0000-0000-000000000000}"/>
  <bookViews>
    <workbookView xWindow="240" yWindow="500" windowWidth="32080" windowHeight="205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A17" i="1"/>
  <c r="A18" i="1"/>
  <c r="A19" i="1"/>
  <c r="A20" i="1"/>
  <c r="A21" i="1"/>
  <c r="A22" i="1"/>
  <c r="A23" i="1"/>
  <c r="A24" i="1"/>
  <c r="G16" i="1"/>
  <c r="G15" i="1"/>
  <c r="G17" i="1"/>
  <c r="G18" i="1"/>
  <c r="G19" i="1"/>
  <c r="G20" i="1"/>
  <c r="G21" i="1"/>
  <c r="G22" i="1"/>
  <c r="G23" i="1"/>
  <c r="G24" i="1"/>
  <c r="G14" i="1"/>
  <c r="G4" i="1"/>
  <c r="G5" i="1"/>
  <c r="G6" i="1"/>
  <c r="G7" i="1"/>
  <c r="G8" i="1"/>
  <c r="G9" i="1"/>
  <c r="G3" i="1"/>
  <c r="G26" i="1" l="1"/>
  <c r="G10" i="1"/>
  <c r="A15" i="1"/>
  <c r="A16" i="1" s="1"/>
  <c r="A4" i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<sst xmlns="http://schemas.openxmlformats.org/spreadsheetml/2006/main" count="93" uniqueCount="70">
  <si>
    <t>Mechnical</t>
  </si>
  <si>
    <t>Item</t>
  </si>
  <si>
    <t>Description</t>
  </si>
  <si>
    <t>Qty</t>
  </si>
  <si>
    <t>Unit Price</t>
  </si>
  <si>
    <t>Part Number</t>
  </si>
  <si>
    <t>Cost</t>
  </si>
  <si>
    <t>Supplier</t>
  </si>
  <si>
    <t>Link</t>
  </si>
  <si>
    <t xml:space="preserve">Total </t>
  </si>
  <si>
    <t>https://www.mcmaster.com/97783A250/</t>
  </si>
  <si>
    <t>McMaster</t>
  </si>
  <si>
    <t>97783A250</t>
  </si>
  <si>
    <t>Flange Nut with M4 x 1.25 mm Thread for Fast-Travel Ultra-Precision Lead Screw</t>
  </si>
  <si>
    <t>https://www.mcmaster.com/97783A140/</t>
  </si>
  <si>
    <t>97783A140</t>
  </si>
  <si>
    <t>Fast-Travel Ultra-Precision Lead Screw
303 Stainless Steel, M4 x 1.25 mm Thread, 150 mm Long</t>
  </si>
  <si>
    <t>Electronics</t>
  </si>
  <si>
    <t xml:space="preserve"> For Version 3, Shrew Box with 3 syringe pump</t>
  </si>
  <si>
    <t>https://www.digikey.com/en/products/detail/adafruit-industries-llc/4411/11497509</t>
  </si>
  <si>
    <t>Bipolar Stepper Motor Hybrid Frame Size 8 200 Step 600 mA 3.9VDC</t>
  </si>
  <si>
    <t>Adafruit Industries LLC</t>
  </si>
  <si>
    <t>https://www.digikey.com/en/products/detail/hammond-manufacturing/RM2055M/2094835</t>
  </si>
  <si>
    <t>Hammond Manufacturing</t>
  </si>
  <si>
    <t>RM2055M</t>
  </si>
  <si>
    <t>Box Plastic, ABS Gray Split Sides and End Panel(s) 7.480" L x 5.512" W (189.99mm x 140.00mm) X 1.988" (50.50mm)</t>
  </si>
  <si>
    <t>https://www.digikey.com/en/products/detail/adafruit-industries-llc/2448/5353672</t>
  </si>
  <si>
    <t xml:space="preserve">TB6612FNG Motor Controller/Driver </t>
  </si>
  <si>
    <t xml:space="preserve">SSFJ5-160	</t>
  </si>
  <si>
    <t>Misumi</t>
  </si>
  <si>
    <t>https://us.misumi-ec.com/vona2/detail/110302634310/?PNSearch=SSFJ5-160&amp;HissuCode=SSFJ5-160&amp;searchFlow=suggest2products&amp;Keyword=SSFJ5-160</t>
  </si>
  <si>
    <t>Linear Shaft - Straight, Precision, Dia 5mm x 160mm</t>
  </si>
  <si>
    <t>Linear Ball Bearing - Single, LM5</t>
  </si>
  <si>
    <t>LM5</t>
  </si>
  <si>
    <t>https://us.misumi-ec.com/vona2/detail/221000091803/?PNSearch=LM5&amp;HissuCode=LM5&amp;searchFlow=suggest2products&amp;Keyword=LM5</t>
  </si>
  <si>
    <t>https://us.misumi-ec.com/vona2/detail/221000091803/?HissuCode=LM4&amp;PNSearch=LM4&amp;searchFlow=results2type&amp;KWSearch=lm4</t>
  </si>
  <si>
    <t>LM4</t>
  </si>
  <si>
    <t>Linear Ball Bearing - Single, LM4</t>
  </si>
  <si>
    <t>LBNR3</t>
  </si>
  <si>
    <t>https://us.misumi-ec.com/vona2/detail/110300250540/?PNSearch=LBNR3&amp;HissuCode=LBNR3&amp;searchFlow=suggest2products&amp;Keyword=LBNR3</t>
  </si>
  <si>
    <t>M3 Nut, LBNR3</t>
  </si>
  <si>
    <t xml:space="preserve">M5x0.8, Nut </t>
  </si>
  <si>
    <t>LBNR5</t>
  </si>
  <si>
    <t>https://us.misumi-ec.com/vona2/detail/110300250540/?PNSearch=LBNR5&amp;HissuCode=LBNR5&amp;searchFlow=suggest2products&amp;Keyword=LBNR5</t>
  </si>
  <si>
    <t>M3 screw x 18mm SCB3-18</t>
  </si>
  <si>
    <t>SCB3-18</t>
  </si>
  <si>
    <t>https://us.misumi-ec.com/vona2/detail/110300239250/?PNSearch=SCB3-18&amp;HissuCode=SCB3-18&amp;searchFlow=suggest2products&amp;Keyword=SCB3-18</t>
  </si>
  <si>
    <t>M2 screw x 15mm SCB2-15</t>
  </si>
  <si>
    <t>SCB2-15</t>
  </si>
  <si>
    <t>https://us.misumi-ec.com/vona2/detail/110300239250/?PNSearch=SCB2-15&amp;HissuCode=SCB2-15&amp;searchFlow=suggest2products&amp;Keyword=SCB2-15&amp;curSearch=%7b%22field%22%3a%22%40search%22%2c%22seriesCode%22%3a%22110300239250%22%2c%22innerCode%22%3a%22%22%2c%22sort%22%3a1%2c%22specSortFlag%22%3a0%2c%22allSpecFlag%22%3a0%2c%22page%22%3a1%2c%22pageSize%22%3a%2260%22%2c%2200000070644%22%3a%22nvd00000000000003%22%2c%2200000070373%22%3a%22nvd00000000000006%22%2c%2200000070939%22%3a%22nvd00000000000001%22%2c%2200000071959%22%3a%22a%22%2c%2200000071075%22%3a%2200000071075.a!00014%22%2c%2200000069992%22%3a%22a%22%2c%22jp000223840%22%3a%22mig00000000002135%22%2c%22fixedInfo%22%3a%22innerCode%3aMDM00001493408%7c23%22%7d&amp;Tab=wysiwyg_area_0</t>
  </si>
  <si>
    <t>Coupler, CPJC14-RD-4-4, 4mm to 4mm, Length 15mm</t>
  </si>
  <si>
    <t>CPJC14-RD-4-4</t>
  </si>
  <si>
    <t>https://us.misumi-ec.com/vona2/detail/110300125940/?PNSearch=CPJC14-RD-4-4&amp;HissuCode=CPJC14-RD-4-4&amp;searchFlow=suggest2products&amp;Keyword=CPJC14-RD-4-4</t>
  </si>
  <si>
    <t>https://www.digikey.com/en/products/detail/adafruit-industries-llc/1374/6238002</t>
  </si>
  <si>
    <t xml:space="preserve">AT42QT1010 QTouch™ Touch, Capacitive Sensor </t>
  </si>
  <si>
    <t>https://www.digikey.com/en/products/detail/adafruit-industries-llc/4540/12323569</t>
  </si>
  <si>
    <t>STRAIN GAUGE LOAD CELL - 4 WIRES - 1KG</t>
  </si>
  <si>
    <t>https://www.digikey.com/en/products/detail/adafruit-industries-llc/4538/16584123</t>
  </si>
  <si>
    <t>ADAFRUIT NAU7802 24-BIT ADC - ST</t>
  </si>
  <si>
    <t>Breadboard, General Purpose Plated Through Hole (PTH) Pad Per Hole (Round) 0.100" (2.54mm) 9.00" L x 6.00" W (228.6mm x 152.4mm)</t>
  </si>
  <si>
    <t>Vector Electronics</t>
  </si>
  <si>
    <t>https://www.digikey.com/en/products/detail/vector-electronics/8016/416000</t>
  </si>
  <si>
    <t>Purchased</t>
  </si>
  <si>
    <t>Total</t>
  </si>
  <si>
    <t>https://www.mcmaster.com/8505K755-8505K927/</t>
  </si>
  <si>
    <t>Cast Acrylic Sheet, 12"x24"x1/4" White</t>
  </si>
  <si>
    <t>8505K755</t>
  </si>
  <si>
    <t>EDS</t>
  </si>
  <si>
    <t>3D Printed Parts (3xSyringe Pump, Circular Entrance)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</si>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</sst>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1" applyBorder="1"/>
    <xf numFmtId="0" fontId="1" fillId="0" borderId="1" xfId="1" applyBorder="1" applyAlignment="1">
      <alignment wrapText="1"/>
    </xf>
    <xf numFmtId="0" fontId="0" fillId="0" borderId="1" xfId="0" applyBorder="1" applyAlignment="1">
      <alignment horizontal="right"/>
    </xf>
    <xf numFmtId="0" fontId="1" fillId="0" borderId="1" xfId="1" applyFill="1" applyBorder="1"/>
    <xf numFmtId="0" fontId="0" fillId="0" borderId="0" xfId="0" applyFill="1" applyBorder="1"/>
    <xf numFmtId="0" fontId="1" fillId="0" borderId="0" xfId="1" applyFill="1" applyBorder="1"/>
    <xf numFmtId="0" fontId="0" fillId="0" borderId="2" xfId="0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s.misumi-ec.com/vona2/detail/221000091803/?HissuCode=LM4&amp;PNSearch=LM4&amp;searchFlow=results2type&amp;KWSearch=lm4" TargetMode="External"/><Relationship Id="rId13" Type="http://schemas.openxmlformats.org/officeDocument/2006/relationships/hyperlink" Target="https://us.misumi-ec.com/vona2/detail/110300125940/?PNSearch=CPJC14-RD-4-4&amp;HissuCode=CPJC14-RD-4-4&amp;searchFlow=suggest2products&amp;Keyword=CPJC14-RD-4-4" TargetMode="External"/><Relationship Id="rId18" Type="http://schemas.openxmlformats.org/officeDocument/2006/relationships/hyperlink" Target="https://www.mcmaster.com/8505K755-8505K927/" TargetMode="External"/><Relationship Id="rId3" Type="http://schemas.openxmlformats.org/officeDocument/2006/relationships/hyperlink" Target="https://www.digikey.com/en/products/detail/adafruit-industries-llc/4411/11497509" TargetMode="External"/><Relationship Id="rId7" Type="http://schemas.openxmlformats.org/officeDocument/2006/relationships/hyperlink" Target="https://us.misumi-ec.com/vona2/detail/221000091803/?PNSearch=LM5&amp;HissuCode=LM5&amp;searchFlow=suggest2products&amp;Keyword=LM5" TargetMode="External"/><Relationship Id="rId12" Type="http://schemas.openxmlformats.org/officeDocument/2006/relationships/hyperlink" Target="https://us.misumi-ec.com/vona2/detail/110300239250/?PNSearch=SCB2-15&amp;HissuCode=SCB2-15&amp;searchFlow=suggest2products&amp;Keyword=SCB2-15&amp;curSearch=%7b%22field%22%3a%22%40search%22%2c%22seriesCode%22%3a%22110300239250%22%2c%22innerCode%22%3a%22%22%2c%22sort%22%3a1%2c%22specSortFlag%22%3a0%2c%22allSpecFlag%22%3a0%2c%22page%22%3a1%2c%22pageSize%22%3a%2260%22%2c%2200000070644%22%3a%22nvd00000000000003%22%2c%2200000070373%22%3a%22nvd00000000000006%22%2c%2200000070939%22%3a%22nvd00000000000001%22%2c%2200000071959%22%3a%22a%22%2c%2200000071075%22%3a%2200000071075.a!00014%22%2c%2200000069992%22%3a%22a%22%2c%22jp000223840%22%3a%22mig00000000002135%22%2c%22fixedInfo%22%3a%22innerCode%3aMDM00001493408%7c23%22%7d&amp;Tab=wysiwyg_area_0" TargetMode="External"/><Relationship Id="rId17" Type="http://schemas.openxmlformats.org/officeDocument/2006/relationships/hyperlink" Target="https://www.digikey.com/en/products/detail/vector-electronics/8016/416000" TargetMode="External"/><Relationship Id="rId2" Type="http://schemas.openxmlformats.org/officeDocument/2006/relationships/hyperlink" Target="https://www.mcmaster.com/97783A140/" TargetMode="External"/><Relationship Id="rId16" Type="http://schemas.openxmlformats.org/officeDocument/2006/relationships/hyperlink" Target="https://www.digikey.com/en/products/detail/adafruit-industries-llc/4538/16584123" TargetMode="External"/><Relationship Id="rId1" Type="http://schemas.openxmlformats.org/officeDocument/2006/relationships/hyperlink" Target="https://www.mcmaster.com/97783A250/" TargetMode="External"/><Relationship Id="rId6" Type="http://schemas.openxmlformats.org/officeDocument/2006/relationships/hyperlink" Target="https://us.misumi-ec.com/vona2/detail/110302634310/?PNSearch=SSFJ5-160&amp;HissuCode=SSFJ5-160&amp;searchFlow=suggest2products&amp;Keyword=SSFJ5-160" TargetMode="External"/><Relationship Id="rId11" Type="http://schemas.openxmlformats.org/officeDocument/2006/relationships/hyperlink" Target="https://us.misumi-ec.com/vona2/detail/110300239250/?PNSearch=SCB3-18&amp;HissuCode=SCB3-18&amp;searchFlow=suggest2products&amp;Keyword=SCB3-18" TargetMode="External"/><Relationship Id="rId5" Type="http://schemas.openxmlformats.org/officeDocument/2006/relationships/hyperlink" Target="https://www.digikey.com/en/products/detail/adafruit-industries-llc/2448/5353672" TargetMode="External"/><Relationship Id="rId15" Type="http://schemas.openxmlformats.org/officeDocument/2006/relationships/hyperlink" Target="https://www.digikey.com/en/products/detail/adafruit-industries-llc/4540/12323569" TargetMode="External"/><Relationship Id="rId10" Type="http://schemas.openxmlformats.org/officeDocument/2006/relationships/hyperlink" Target="https://us.misumi-ec.com/vona2/detail/110300250540/?PNSearch=LBNR5&amp;HissuCode=LBNR5&amp;searchFlow=suggest2products&amp;Keyword=LBNR5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en/products/detail/hammond-manufacturing/RM2055M/2094835" TargetMode="External"/><Relationship Id="rId9" Type="http://schemas.openxmlformats.org/officeDocument/2006/relationships/hyperlink" Target="https://us.misumi-ec.com/vona2/detail/110300250540/?PNSearch=LBNR3&amp;HissuCode=LBNR3&amp;searchFlow=suggest2products&amp;Keyword=LBNR3" TargetMode="External"/><Relationship Id="rId14" Type="http://schemas.openxmlformats.org/officeDocument/2006/relationships/hyperlink" Target="https://www.digikey.com/en/products/detail/adafruit-industries-llc/1374/623800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E25" sqref="E25"/>
    </sheetView>
  </sheetViews>
  <sheetFormatPr baseColWidth="10" defaultColWidth="8.83203125" defaultRowHeight="15" x14ac:dyDescent="0.2"/>
  <cols>
    <col min="1" max="1" width="9.5" bestFit="1" customWidth="1"/>
    <col min="2" max="2" width="68.5" customWidth="1"/>
    <col min="6" max="6" width="14.1640625" bestFit="1" customWidth="1"/>
    <col min="8" max="8" width="20.83203125" bestFit="1" customWidth="1"/>
    <col min="9" max="9" width="83.5" customWidth="1"/>
  </cols>
  <sheetData>
    <row r="1" spans="1:11" x14ac:dyDescent="0.2">
      <c r="A1" t="s">
        <v>17</v>
      </c>
      <c r="B1" t="s">
        <v>18</v>
      </c>
    </row>
    <row r="2" spans="1:11" x14ac:dyDescent="0.2">
      <c r="A2" s="2" t="s">
        <v>1</v>
      </c>
      <c r="B2" s="2" t="s">
        <v>2</v>
      </c>
      <c r="C2" s="2" t="s">
        <v>3</v>
      </c>
      <c r="D2" s="2" t="s">
        <v>62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1" x14ac:dyDescent="0.2">
      <c r="A3" s="2">
        <v>1</v>
      </c>
      <c r="B3" s="2" t="s">
        <v>20</v>
      </c>
      <c r="C3" s="2">
        <v>3</v>
      </c>
      <c r="D3" s="2">
        <v>3</v>
      </c>
      <c r="E3" s="2">
        <v>19.95</v>
      </c>
      <c r="F3" s="2">
        <v>4411</v>
      </c>
      <c r="G3" s="2">
        <f>(C3-D3)*E3</f>
        <v>0</v>
      </c>
      <c r="H3" s="2" t="s">
        <v>21</v>
      </c>
      <c r="I3" s="3" t="s">
        <v>19</v>
      </c>
    </row>
    <row r="4" spans="1:11" ht="16" x14ac:dyDescent="0.2">
      <c r="A4" s="2">
        <f>A3+1</f>
        <v>2</v>
      </c>
      <c r="B4" t="s">
        <v>25</v>
      </c>
      <c r="C4" s="2">
        <v>1</v>
      </c>
      <c r="D4" s="2">
        <v>0</v>
      </c>
      <c r="E4" s="2">
        <v>11.96</v>
      </c>
      <c r="F4" s="2" t="s">
        <v>24</v>
      </c>
      <c r="G4" s="2">
        <f t="shared" ref="G4:G9" si="0">(C4-D4)*E4</f>
        <v>11.96</v>
      </c>
      <c r="H4" s="2" t="s">
        <v>23</v>
      </c>
      <c r="I4" s="7" t="s">
        <v>22</v>
      </c>
    </row>
    <row r="5" spans="1:11" x14ac:dyDescent="0.2">
      <c r="A5" s="2">
        <f t="shared" ref="A5:A9" si="1">A4+1</f>
        <v>3</v>
      </c>
      <c r="B5" s="2" t="s">
        <v>59</v>
      </c>
      <c r="C5" s="2">
        <v>1</v>
      </c>
      <c r="D5" s="2">
        <v>0</v>
      </c>
      <c r="E5" s="2">
        <v>19.059999999999999</v>
      </c>
      <c r="F5" s="8">
        <v>8016</v>
      </c>
      <c r="G5" s="2">
        <f t="shared" si="0"/>
        <v>19.059999999999999</v>
      </c>
      <c r="H5" s="2" t="s">
        <v>60</v>
      </c>
      <c r="I5" s="9" t="s">
        <v>61</v>
      </c>
    </row>
    <row r="6" spans="1:11" ht="16" x14ac:dyDescent="0.2">
      <c r="A6" s="2">
        <f t="shared" si="1"/>
        <v>4</v>
      </c>
      <c r="B6" s="4" t="s">
        <v>27</v>
      </c>
      <c r="C6" s="2">
        <v>3</v>
      </c>
      <c r="D6" s="2">
        <v>0</v>
      </c>
      <c r="E6" s="2">
        <v>6.95</v>
      </c>
      <c r="F6" s="2">
        <v>2448</v>
      </c>
      <c r="G6" s="2">
        <f t="shared" si="0"/>
        <v>20.85</v>
      </c>
      <c r="H6" s="2" t="s">
        <v>21</v>
      </c>
      <c r="I6" s="3" t="s">
        <v>26</v>
      </c>
    </row>
    <row r="7" spans="1:11" ht="16" x14ac:dyDescent="0.2">
      <c r="A7" s="2">
        <f t="shared" si="1"/>
        <v>5</v>
      </c>
      <c r="B7" s="4" t="s">
        <v>54</v>
      </c>
      <c r="C7" s="2">
        <v>3</v>
      </c>
      <c r="D7" s="2">
        <v>0</v>
      </c>
      <c r="E7" s="2">
        <v>5.95</v>
      </c>
      <c r="F7" s="2">
        <v>1374</v>
      </c>
      <c r="G7" s="2">
        <f t="shared" si="0"/>
        <v>17.850000000000001</v>
      </c>
      <c r="H7" s="2" t="s">
        <v>21</v>
      </c>
      <c r="I7" s="3" t="s">
        <v>53</v>
      </c>
    </row>
    <row r="8" spans="1:11" ht="16" x14ac:dyDescent="0.2">
      <c r="A8" s="2">
        <f t="shared" si="1"/>
        <v>6</v>
      </c>
      <c r="B8" s="4" t="s">
        <v>56</v>
      </c>
      <c r="C8" s="2">
        <v>1</v>
      </c>
      <c r="D8" s="2">
        <v>0</v>
      </c>
      <c r="E8" s="2">
        <v>3.95</v>
      </c>
      <c r="F8" s="2">
        <v>4540</v>
      </c>
      <c r="G8" s="2">
        <f t="shared" si="0"/>
        <v>3.95</v>
      </c>
      <c r="H8" s="2" t="s">
        <v>21</v>
      </c>
      <c r="I8" s="3" t="s">
        <v>55</v>
      </c>
    </row>
    <row r="9" spans="1:11" ht="16" x14ac:dyDescent="0.2">
      <c r="A9" s="2">
        <f t="shared" si="1"/>
        <v>7</v>
      </c>
      <c r="B9" s="4" t="s">
        <v>58</v>
      </c>
      <c r="C9" s="2">
        <v>1</v>
      </c>
      <c r="D9" s="2">
        <v>0</v>
      </c>
      <c r="E9" s="2">
        <v>5.95</v>
      </c>
      <c r="F9" s="2">
        <v>4538</v>
      </c>
      <c r="G9" s="2">
        <f t="shared" si="0"/>
        <v>5.95</v>
      </c>
      <c r="H9" s="2" t="s">
        <v>21</v>
      </c>
      <c r="I9" s="3" t="s">
        <v>57</v>
      </c>
    </row>
    <row r="10" spans="1:11" x14ac:dyDescent="0.2">
      <c r="B10" s="5"/>
      <c r="F10" s="2" t="s">
        <v>63</v>
      </c>
      <c r="G10" s="2">
        <f>SUM(G3:G9)</f>
        <v>79.62</v>
      </c>
      <c r="I10" s="6"/>
    </row>
    <row r="12" spans="1:11" x14ac:dyDescent="0.2">
      <c r="A12" t="s">
        <v>0</v>
      </c>
      <c r="B12" t="s">
        <v>18</v>
      </c>
    </row>
    <row r="13" spans="1:11" x14ac:dyDescent="0.2">
      <c r="A13" s="2" t="s">
        <v>1</v>
      </c>
      <c r="B13" s="2" t="s">
        <v>2</v>
      </c>
      <c r="C13" s="2" t="s">
        <v>3</v>
      </c>
      <c r="D13" s="2" t="s">
        <v>62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8</v>
      </c>
    </row>
    <row r="14" spans="1:11" x14ac:dyDescent="0.2">
      <c r="A14" s="2">
        <v>1</v>
      </c>
      <c r="B14" s="2" t="s">
        <v>13</v>
      </c>
      <c r="C14" s="2">
        <v>3</v>
      </c>
      <c r="D14" s="2">
        <v>1</v>
      </c>
      <c r="E14" s="2">
        <v>24.57</v>
      </c>
      <c r="F14" s="2" t="s">
        <v>12</v>
      </c>
      <c r="G14" s="2">
        <f>(C14-D14)*E14</f>
        <v>49.14</v>
      </c>
      <c r="H14" s="2" t="s">
        <v>11</v>
      </c>
      <c r="I14" s="3" t="s">
        <v>10</v>
      </c>
    </row>
    <row r="15" spans="1:11" ht="32" x14ac:dyDescent="0.2">
      <c r="A15" s="2">
        <f>A14+1</f>
        <v>2</v>
      </c>
      <c r="B15" s="4" t="s">
        <v>16</v>
      </c>
      <c r="C15" s="2">
        <v>3</v>
      </c>
      <c r="D15" s="2">
        <v>1</v>
      </c>
      <c r="E15" s="2">
        <v>31.33</v>
      </c>
      <c r="F15" s="2" t="s">
        <v>15</v>
      </c>
      <c r="G15" s="2">
        <f t="shared" ref="G15:G16" si="2">(C15-D15)*E15</f>
        <v>62.66</v>
      </c>
      <c r="H15" s="2" t="s">
        <v>11</v>
      </c>
      <c r="I15" s="3" t="s">
        <v>14</v>
      </c>
    </row>
    <row r="16" spans="1:11" x14ac:dyDescent="0.2">
      <c r="A16" s="2">
        <f t="shared" ref="A16:A25" si="3">A15+1</f>
        <v>3</v>
      </c>
      <c r="B16" s="10" t="s">
        <v>65</v>
      </c>
      <c r="C16">
        <v>6</v>
      </c>
      <c r="D16">
        <v>0</v>
      </c>
      <c r="E16">
        <v>21.13</v>
      </c>
      <c r="F16" s="10" t="s">
        <v>66</v>
      </c>
      <c r="G16" s="2">
        <f t="shared" si="2"/>
        <v>126.78</v>
      </c>
      <c r="H16" s="2" t="s">
        <v>11</v>
      </c>
      <c r="I16" s="11" t="s">
        <v>64</v>
      </c>
      <c r="K16" s="1"/>
    </row>
    <row r="17" spans="1:11" ht="16" x14ac:dyDescent="0.2">
      <c r="A17" s="2">
        <f t="shared" si="3"/>
        <v>4</v>
      </c>
      <c r="B17" s="4" t="s">
        <v>31</v>
      </c>
      <c r="C17" s="2">
        <v>6</v>
      </c>
      <c r="D17" s="2">
        <v>0</v>
      </c>
      <c r="E17" s="2">
        <v>13.09</v>
      </c>
      <c r="F17" s="2" t="s">
        <v>28</v>
      </c>
      <c r="G17" s="2">
        <f>(C17-D17)*E17</f>
        <v>78.539999999999992</v>
      </c>
      <c r="H17" s="2" t="s">
        <v>29</v>
      </c>
      <c r="I17" s="3" t="s">
        <v>30</v>
      </c>
      <c r="K17" s="1"/>
    </row>
    <row r="18" spans="1:11" x14ac:dyDescent="0.2">
      <c r="A18" s="2">
        <f t="shared" si="3"/>
        <v>5</v>
      </c>
      <c r="B18" s="2" t="s">
        <v>32</v>
      </c>
      <c r="C18" s="2">
        <v>6</v>
      </c>
      <c r="D18" s="2">
        <v>2</v>
      </c>
      <c r="E18" s="2">
        <v>9.4499999999999993</v>
      </c>
      <c r="F18" s="2" t="s">
        <v>33</v>
      </c>
      <c r="G18" s="2">
        <f>(C18-D18)*E18</f>
        <v>37.799999999999997</v>
      </c>
      <c r="H18" s="2" t="s">
        <v>29</v>
      </c>
      <c r="I18" s="3" t="s">
        <v>34</v>
      </c>
      <c r="K18" s="1"/>
    </row>
    <row r="19" spans="1:11" ht="16" x14ac:dyDescent="0.2">
      <c r="A19" s="2">
        <f t="shared" si="3"/>
        <v>6</v>
      </c>
      <c r="B19" s="4" t="s">
        <v>37</v>
      </c>
      <c r="C19" s="2">
        <v>3</v>
      </c>
      <c r="D19" s="2">
        <v>1</v>
      </c>
      <c r="E19" s="2">
        <v>10.02</v>
      </c>
      <c r="F19" s="2" t="s">
        <v>36</v>
      </c>
      <c r="G19" s="2">
        <f>(C19-D19)*E19</f>
        <v>20.04</v>
      </c>
      <c r="H19" s="2" t="s">
        <v>29</v>
      </c>
      <c r="I19" s="3" t="s">
        <v>35</v>
      </c>
      <c r="K19" s="1"/>
    </row>
    <row r="20" spans="1:11" x14ac:dyDescent="0.2">
      <c r="A20" s="2">
        <f t="shared" si="3"/>
        <v>7</v>
      </c>
      <c r="B20" s="2" t="s">
        <v>41</v>
      </c>
      <c r="C20" s="2">
        <v>3</v>
      </c>
      <c r="D20" s="2">
        <v>3</v>
      </c>
      <c r="E20" s="2">
        <v>0.14000000000000001</v>
      </c>
      <c r="F20" s="2" t="s">
        <v>42</v>
      </c>
      <c r="G20" s="2">
        <f>(C20-D20)*E20</f>
        <v>0</v>
      </c>
      <c r="H20" s="2" t="s">
        <v>29</v>
      </c>
      <c r="I20" s="3" t="s">
        <v>43</v>
      </c>
      <c r="K20" s="1"/>
    </row>
    <row r="21" spans="1:11" x14ac:dyDescent="0.2">
      <c r="A21" s="2">
        <f t="shared" si="3"/>
        <v>8</v>
      </c>
      <c r="B21" s="2" t="s">
        <v>40</v>
      </c>
      <c r="C21" s="2">
        <v>36</v>
      </c>
      <c r="D21" s="2">
        <v>0</v>
      </c>
      <c r="E21" s="2">
        <v>0.14000000000000001</v>
      </c>
      <c r="F21" s="2" t="s">
        <v>38</v>
      </c>
      <c r="G21" s="2">
        <f>(C21-D21)*E21</f>
        <v>5.0400000000000009</v>
      </c>
      <c r="H21" s="2" t="s">
        <v>29</v>
      </c>
      <c r="I21" s="3" t="s">
        <v>39</v>
      </c>
      <c r="K21" s="1"/>
    </row>
    <row r="22" spans="1:11" x14ac:dyDescent="0.2">
      <c r="A22" s="2">
        <f t="shared" si="3"/>
        <v>9</v>
      </c>
      <c r="B22" s="2" t="s">
        <v>44</v>
      </c>
      <c r="C22" s="2">
        <v>36</v>
      </c>
      <c r="D22" s="2">
        <v>0</v>
      </c>
      <c r="E22" s="2">
        <v>0.31</v>
      </c>
      <c r="F22" s="2" t="s">
        <v>45</v>
      </c>
      <c r="G22" s="2">
        <f>(C22-D22)*E22</f>
        <v>11.16</v>
      </c>
      <c r="H22" s="2" t="s">
        <v>29</v>
      </c>
      <c r="I22" s="3" t="s">
        <v>46</v>
      </c>
      <c r="K22" s="1"/>
    </row>
    <row r="23" spans="1:11" x14ac:dyDescent="0.2">
      <c r="A23" s="2">
        <f t="shared" si="3"/>
        <v>10</v>
      </c>
      <c r="B23" s="2" t="s">
        <v>47</v>
      </c>
      <c r="C23" s="2">
        <v>12</v>
      </c>
      <c r="D23" s="2">
        <v>0</v>
      </c>
      <c r="E23" s="2">
        <v>1.4</v>
      </c>
      <c r="F23" s="2" t="s">
        <v>48</v>
      </c>
      <c r="G23" s="2">
        <f>(C23-D23)*E23</f>
        <v>16.799999999999997</v>
      </c>
      <c r="H23" s="2" t="s">
        <v>29</v>
      </c>
      <c r="I23" s="3" t="s">
        <v>49</v>
      </c>
      <c r="K23" s="1"/>
    </row>
    <row r="24" spans="1:11" x14ac:dyDescent="0.2">
      <c r="A24" s="2">
        <f t="shared" si="3"/>
        <v>11</v>
      </c>
      <c r="B24" s="2" t="s">
        <v>50</v>
      </c>
      <c r="C24" s="2">
        <v>3</v>
      </c>
      <c r="D24" s="2">
        <v>2</v>
      </c>
      <c r="E24" s="2">
        <v>34.869999999999997</v>
      </c>
      <c r="F24" s="2" t="s">
        <v>51</v>
      </c>
      <c r="G24" s="2">
        <f>(C24-D24)*E24</f>
        <v>34.869999999999997</v>
      </c>
      <c r="H24" s="2" t="s">
        <v>29</v>
      </c>
      <c r="I24" s="3" t="s">
        <v>52</v>
      </c>
      <c r="K24" s="1"/>
    </row>
    <row r="25" spans="1:11" x14ac:dyDescent="0.2">
      <c r="A25" s="2">
        <f t="shared" si="3"/>
        <v>12</v>
      </c>
      <c r="B25" s="13" t="s">
        <v>68</v>
      </c>
      <c r="C25" s="13">
        <v>1</v>
      </c>
      <c r="D25" s="13">
        <v>0</v>
      </c>
      <c r="E25" s="2"/>
      <c r="F25" s="2" t="s">
        <v>69</v>
      </c>
      <c r="G25" s="2"/>
      <c r="H25" s="13" t="s">
        <v>67</v>
      </c>
      <c r="I25" s="3"/>
      <c r="K25" s="1"/>
    </row>
    <row r="26" spans="1:11" x14ac:dyDescent="0.2">
      <c r="F26" s="12" t="s">
        <v>9</v>
      </c>
      <c r="G26" s="12">
        <f>SUM(G14:G24)</f>
        <v>442.8300000000001</v>
      </c>
    </row>
  </sheetData>
  <hyperlinks>
    <hyperlink ref="I14" r:id="rId1" xr:uid="{88168284-6BD8-3D4D-B694-214BEC71F2CF}"/>
    <hyperlink ref="I15" r:id="rId2" xr:uid="{C39F545A-0BA2-C94C-8B44-293AE9943810}"/>
    <hyperlink ref="I3" r:id="rId3" xr:uid="{FEF5615D-8A80-254C-96B5-521D56C9C153}"/>
    <hyperlink ref="I4" r:id="rId4" xr:uid="{BCD44187-C745-4D41-B870-34A0696F121B}"/>
    <hyperlink ref="I6" r:id="rId5" xr:uid="{170C7616-F3B4-E643-A11E-A18D31E75305}"/>
    <hyperlink ref="I17" r:id="rId6" xr:uid="{0D51E4FD-01D0-1D4D-8906-7CDFA01FAC3E}"/>
    <hyperlink ref="I18" r:id="rId7" xr:uid="{D217434B-E0E0-3049-BFB0-4DA69543AF07}"/>
    <hyperlink ref="I19" r:id="rId8" xr:uid="{D243F9BB-0E16-D446-B1C4-7400E62C4D8C}"/>
    <hyperlink ref="I21" r:id="rId9" xr:uid="{B5785EF1-DF9D-4D4B-98A1-0EAD59246293}"/>
    <hyperlink ref="I20" r:id="rId10" xr:uid="{24C07626-0631-9644-9D06-810AAABD88E0}"/>
    <hyperlink ref="I22" r:id="rId11" xr:uid="{14EA57D2-253D-3841-AD29-57BED412D574}"/>
    <hyperlink ref="I23" r:id="rId12" display="https://us.misumi-ec.com/vona2/detail/110300239250/?PNSearch=SCB2-15&amp;HissuCode=SCB2-15&amp;searchFlow=suggest2products&amp;Keyword=SCB2-15&amp;curSearch=%7b%22field%22%3a%22%40search%22%2c%22seriesCode%22%3a%22110300239250%22%2c%22innerCode%22%3a%22%22%2c%22sort%22%3a1%2c%22specSortFlag%22%3a0%2c%22allSpecFlag%22%3a0%2c%22page%22%3a1%2c%22pageSize%22%3a%2260%22%2c%2200000070644%22%3a%22nvd00000000000003%22%2c%2200000070373%22%3a%22nvd00000000000006%22%2c%2200000070939%22%3a%22nvd00000000000001%22%2c%2200000071959%22%3a%22a%22%2c%2200000071075%22%3a%2200000071075.a!00014%22%2c%2200000069992%22%3a%22a%22%2c%22jp000223840%22%3a%22mig00000000002135%22%2c%22fixedInfo%22%3a%22innerCode%3aMDM00001493408%7c23%22%7d&amp;Tab=wysiwyg_area_0" xr:uid="{452661CF-C35C-9346-997E-87B9B0440521}"/>
    <hyperlink ref="I24" r:id="rId13" xr:uid="{FC522F9C-32B4-4847-833E-1575415AC14F}"/>
    <hyperlink ref="I7" r:id="rId14" xr:uid="{F3BCEDC8-414F-B448-86F6-835BE956A043}"/>
    <hyperlink ref="I8" r:id="rId15" xr:uid="{3C27FFE9-2792-A743-8FCD-BFCA83BA5851}"/>
    <hyperlink ref="I9" r:id="rId16" xr:uid="{3E80F1D0-1F1C-B74D-9619-AFB835D7BA80}"/>
    <hyperlink ref="I5" r:id="rId17" xr:uid="{DBC1D126-F0E4-6F4F-AE58-40BDA027426E}"/>
    <hyperlink ref="I16" r:id="rId18" xr:uid="{39160A79-6EA6-5947-9E5B-91B4FE984AE9}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2023-08-25T13:31:29Z</dcterms:modified>
  <cp:category/>
  <cp:contentStatus/>
</cp:coreProperties>
</file>