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New San\"/>
    </mc:Choice>
  </mc:AlternateContent>
  <xr:revisionPtr revIDLastSave="0" documentId="13_ncr:1_{24805741-B5E4-4ADA-84FD-88ADE75546B6}" xr6:coauthVersionLast="47" xr6:coauthVersionMax="47" xr10:uidLastSave="{00000000-0000-0000-0000-000000000000}"/>
  <bookViews>
    <workbookView xWindow="-120" yWindow="-120" windowWidth="20730" windowHeight="11160" firstSheet="1" activeTab="8" xr2:uid="{9DCF79A5-7327-49EC-B63B-A828C1C6C637}"/>
  </bookViews>
  <sheets>
    <sheet name="1-02-20" sheetId="1" r:id="rId1"/>
    <sheet name="10-02-20" sheetId="2" r:id="rId2"/>
    <sheet name="27-07-20" sheetId="3" r:id="rId3"/>
    <sheet name="10-12-20" sheetId="4" r:id="rId4"/>
    <sheet name="17-12-20" sheetId="5" r:id="rId5"/>
    <sheet name="2-02-21" sheetId="6" r:id="rId6"/>
    <sheet name="07-04-21" sheetId="7" r:id="rId7"/>
    <sheet name="15-04-21" sheetId="8" r:id="rId8"/>
    <sheet name="05-06-21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  <c r="E7" i="9"/>
  <c r="I7" i="9"/>
  <c r="J7" i="9"/>
  <c r="K7" i="9"/>
  <c r="E12" i="9"/>
  <c r="C12" i="9"/>
  <c r="K12" i="9" s="1"/>
  <c r="C10" i="9"/>
  <c r="J10" i="9" s="1"/>
  <c r="E9" i="9"/>
  <c r="C9" i="9"/>
  <c r="K9" i="9" s="1"/>
  <c r="C6" i="9"/>
  <c r="J6" i="9" s="1"/>
  <c r="E5" i="9"/>
  <c r="C5" i="9"/>
  <c r="K5" i="9" s="1"/>
  <c r="C4" i="9"/>
  <c r="J4" i="9" s="1"/>
  <c r="E11" i="8"/>
  <c r="C11" i="8"/>
  <c r="K11" i="8" s="1"/>
  <c r="C9" i="8"/>
  <c r="J9" i="8" s="1"/>
  <c r="E8" i="8"/>
  <c r="C8" i="8"/>
  <c r="K8" i="8" s="1"/>
  <c r="C6" i="8"/>
  <c r="J6" i="8" s="1"/>
  <c r="E5" i="8"/>
  <c r="C5" i="8"/>
  <c r="K5" i="8" s="1"/>
  <c r="C4" i="8"/>
  <c r="J4" i="8" s="1"/>
  <c r="C5" i="7"/>
  <c r="J5" i="7" s="1"/>
  <c r="C6" i="7"/>
  <c r="K6" i="7" s="1"/>
  <c r="C4" i="7"/>
  <c r="J4" i="7" s="1"/>
  <c r="C11" i="7"/>
  <c r="K11" i="7" s="1"/>
  <c r="C9" i="7"/>
  <c r="J9" i="7" s="1"/>
  <c r="C8" i="7"/>
  <c r="K8" i="7" s="1"/>
  <c r="J6" i="7"/>
  <c r="E6" i="7"/>
  <c r="K5" i="7"/>
  <c r="I5" i="7"/>
  <c r="K4" i="7"/>
  <c r="I4" i="7"/>
  <c r="C11" i="6"/>
  <c r="E11" i="6" s="1"/>
  <c r="I11" i="6"/>
  <c r="K11" i="6"/>
  <c r="J9" i="6"/>
  <c r="E9" i="6"/>
  <c r="C9" i="6"/>
  <c r="K9" i="6" s="1"/>
  <c r="C8" i="6"/>
  <c r="J8" i="6" s="1"/>
  <c r="K6" i="6"/>
  <c r="J6" i="6"/>
  <c r="I6" i="6"/>
  <c r="E6" i="6"/>
  <c r="K5" i="6"/>
  <c r="J5" i="6"/>
  <c r="I5" i="6"/>
  <c r="E5" i="6"/>
  <c r="K4" i="6"/>
  <c r="J4" i="6"/>
  <c r="I4" i="6"/>
  <c r="E4" i="6"/>
  <c r="C9" i="5"/>
  <c r="C8" i="5"/>
  <c r="E8" i="5" s="1"/>
  <c r="K8" i="5"/>
  <c r="E9" i="5"/>
  <c r="I9" i="5"/>
  <c r="J9" i="5"/>
  <c r="K9" i="5"/>
  <c r="J5" i="9" l="1"/>
  <c r="J9" i="9"/>
  <c r="J12" i="9"/>
  <c r="I4" i="9"/>
  <c r="K4" i="9"/>
  <c r="I6" i="9"/>
  <c r="K6" i="9"/>
  <c r="I10" i="9"/>
  <c r="K10" i="9"/>
  <c r="E4" i="9"/>
  <c r="I5" i="9"/>
  <c r="E6" i="9"/>
  <c r="I9" i="9"/>
  <c r="E10" i="9"/>
  <c r="I12" i="9"/>
  <c r="J5" i="8"/>
  <c r="J8" i="8"/>
  <c r="J11" i="8"/>
  <c r="I4" i="8"/>
  <c r="K4" i="8"/>
  <c r="I6" i="8"/>
  <c r="K6" i="8"/>
  <c r="I9" i="8"/>
  <c r="K9" i="8"/>
  <c r="E4" i="8"/>
  <c r="I5" i="8"/>
  <c r="E6" i="8"/>
  <c r="I8" i="8"/>
  <c r="E9" i="8"/>
  <c r="I11" i="8"/>
  <c r="E5" i="7"/>
  <c r="I6" i="7"/>
  <c r="E4" i="7"/>
  <c r="J8" i="7"/>
  <c r="E8" i="7"/>
  <c r="J11" i="7"/>
  <c r="E11" i="7"/>
  <c r="I9" i="7"/>
  <c r="K9" i="7"/>
  <c r="I8" i="7"/>
  <c r="E9" i="7"/>
  <c r="I11" i="7"/>
  <c r="J11" i="6"/>
  <c r="I8" i="6"/>
  <c r="K8" i="6"/>
  <c r="E8" i="6"/>
  <c r="I9" i="6"/>
  <c r="I8" i="5"/>
  <c r="J8" i="5"/>
  <c r="J6" i="5" l="1"/>
  <c r="E6" i="5"/>
  <c r="K6" i="5"/>
  <c r="J5" i="5"/>
  <c r="J4" i="5"/>
  <c r="E4" i="5"/>
  <c r="K4" i="5"/>
  <c r="I5" i="5" l="1"/>
  <c r="K5" i="5"/>
  <c r="I4" i="5"/>
  <c r="E5" i="5"/>
  <c r="I6" i="5"/>
  <c r="C6" i="4"/>
  <c r="E6" i="4" s="1"/>
  <c r="C5" i="4"/>
  <c r="J5" i="4" s="1"/>
  <c r="C4" i="4"/>
  <c r="J4" i="4" s="1"/>
  <c r="K6" i="4" l="1"/>
  <c r="I4" i="4"/>
  <c r="I5" i="4"/>
  <c r="J6" i="4"/>
  <c r="K4" i="4"/>
  <c r="K5" i="4"/>
  <c r="I6" i="4"/>
  <c r="E5" i="4" l="1"/>
  <c r="E4" i="4"/>
  <c r="C5" i="3" l="1"/>
  <c r="E5" i="3"/>
  <c r="H5" i="3"/>
  <c r="I5" i="3" s="1"/>
  <c r="J5" i="3" s="1"/>
  <c r="K5" i="3" l="1"/>
  <c r="C4" i="3"/>
  <c r="E4" i="3" s="1"/>
  <c r="H4" i="3" l="1"/>
  <c r="C5" i="2"/>
  <c r="E5" i="2" s="1"/>
  <c r="H5" i="2"/>
  <c r="I5" i="2" s="1"/>
  <c r="J5" i="2" s="1"/>
  <c r="C6" i="2"/>
  <c r="E6" i="2" s="1"/>
  <c r="C4" i="2"/>
  <c r="E4" i="2" s="1"/>
  <c r="K4" i="3" l="1"/>
  <c r="I4" i="3"/>
  <c r="J4" i="3" s="1"/>
  <c r="K5" i="2"/>
  <c r="H4" i="2"/>
  <c r="H6" i="2"/>
  <c r="C5" i="1"/>
  <c r="E5" i="1" s="1"/>
  <c r="C4" i="1"/>
  <c r="E4" i="1" s="1"/>
  <c r="K6" i="2" l="1"/>
  <c r="I6" i="2"/>
  <c r="J6" i="2" s="1"/>
  <c r="K4" i="2"/>
  <c r="I4" i="2"/>
  <c r="J4" i="2" s="1"/>
  <c r="H4" i="1"/>
  <c r="H5" i="1"/>
  <c r="K5" i="1" l="1"/>
  <c r="I5" i="1"/>
  <c r="J5" i="1" s="1"/>
  <c r="K4" i="1"/>
  <c r="I4" i="1"/>
  <c r="J4" i="1" s="1"/>
</calcChain>
</file>

<file path=xl/sharedStrings.xml><?xml version="1.0" encoding="utf-8"?>
<sst xmlns="http://schemas.openxmlformats.org/spreadsheetml/2006/main" count="148" uniqueCount="32">
  <si>
    <t>New San Línea Blanca, Lavarropas, Heladeras, Freezer, Cocinas. (Philco, Siam, Atma ): R.I.</t>
  </si>
  <si>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</si>
  <si>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</si>
  <si>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</si>
  <si>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</si>
  <si>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</si>
  <si>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</si>
  <si>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</si>
  <si>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</si>
  <si>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</si>
  <si>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12 Cuotas Ahora y 12 Cuotas Naranja</t>
  </si>
  <si>
    <t>EFECTIVO</t>
  </si>
  <si>
    <t>Smart 32 HD Noblex</t>
  </si>
  <si>
    <t>Smart 50 Noblex</t>
  </si>
  <si>
    <t>Smart 43" Noblex</t>
  </si>
  <si>
    <t>Smart 50" Philco</t>
  </si>
  <si>
    <t>Smart 55" Philco</t>
  </si>
  <si>
    <t>Smart 43" Philco</t>
  </si>
  <si>
    <t>Smart 32" Sanyo</t>
  </si>
  <si>
    <t>Smart 50" Noblex</t>
  </si>
  <si>
    <t>Ahora 12 y 12 Cuotas Naranja</t>
  </si>
  <si>
    <t>Ahora 6 y 6 Cuotas Naranja</t>
  </si>
  <si>
    <t>COEFICIENTE Efectivo</t>
  </si>
  <si>
    <t>COEF.TARJETA 12 cuotas</t>
  </si>
  <si>
    <t>COEF.TARJETA 6 Cuotas</t>
  </si>
  <si>
    <t>New San Smart y Audio (Philco, Noblex, Siam ): R.I.</t>
  </si>
  <si>
    <t>Sistema de Audio MNT290</t>
  </si>
  <si>
    <t>Sistema de Audio MNT390</t>
  </si>
  <si>
    <t>Tablet Philco 7" TP7A6</t>
  </si>
  <si>
    <t>Smart 50" Sansei</t>
  </si>
  <si>
    <t xml:space="preserve"> SISTEMA DE AUDIO VERTICAL MNT1050</t>
  </si>
  <si>
    <t xml:space="preserve"> SISTEMA DE AUDIO VERTICAL MNT670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</si>
</sst>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A36A-3E79-43AE-8725-5101748C7C4A}">
  <dimension ref="A1:K5"/>
  <sheetViews>
    <sheetView workbookViewId="0">
      <selection activeCell="N8" sqref="N8"/>
    </sheetView>
  </sheetViews>
  <sheetFormatPr baseColWidth="10" defaultRowHeight="15" x14ac:dyDescent="0.25"/>
  <cols>
    <col min="1" max="1" width="46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7.7109375" style="3" customWidth="1"/>
    <col min="11" max="11" width="10.140625" style="3" bestFit="1" customWidth="1"/>
    <col min="12" max="16384" width="11.42578125" style="3"/>
  </cols>
  <sheetData>
    <row r="1" spans="1:11" ht="31.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</row>
    <row r="3" spans="1:11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x14ac:dyDescent="0.25">
      <c r="A4" s="6" t="s">
        <v>12</v>
      </c>
      <c r="B4" s="2">
        <v>8500</v>
      </c>
      <c r="C4" s="2">
        <f t="shared" ref="C4:C5" si="0">B4*$C$3</f>
        <v>10285</v>
      </c>
      <c r="D4" s="2">
        <v>1.3</v>
      </c>
      <c r="E4" s="2">
        <f t="shared" ref="E4:E5" si="1">C4*D4</f>
        <v>13370.5</v>
      </c>
      <c r="F4" s="2">
        <v>1.6</v>
      </c>
      <c r="G4" s="2">
        <v>1.8</v>
      </c>
      <c r="H4" s="7">
        <f t="shared" ref="H4:H5" si="2">C4*F4*G4</f>
        <v>29620.799999999999</v>
      </c>
      <c r="I4" s="8">
        <f t="shared" ref="I4:I5" si="3">H4/$I$3</f>
        <v>2468.4</v>
      </c>
      <c r="J4" s="8">
        <f>I4*$J$3</f>
        <v>2098.14</v>
      </c>
      <c r="K4" s="9">
        <f>H4*$K$3</f>
        <v>16439.544000000002</v>
      </c>
    </row>
    <row r="5" spans="1:11" x14ac:dyDescent="0.25">
      <c r="A5" s="2" t="s">
        <v>13</v>
      </c>
      <c r="B5" s="2">
        <v>16800</v>
      </c>
      <c r="C5" s="2">
        <f t="shared" si="0"/>
        <v>20328</v>
      </c>
      <c r="D5" s="2">
        <v>1.3</v>
      </c>
      <c r="E5" s="2">
        <f t="shared" si="1"/>
        <v>26426.400000000001</v>
      </c>
      <c r="F5" s="2">
        <v>1.65</v>
      </c>
      <c r="G5" s="2">
        <v>1.8</v>
      </c>
      <c r="H5" s="7">
        <f t="shared" si="2"/>
        <v>60374.159999999996</v>
      </c>
      <c r="I5" s="8">
        <f t="shared" si="3"/>
        <v>5031.1799999999994</v>
      </c>
      <c r="J5" s="8">
        <f>I5*$J$3</f>
        <v>4276.5029999999997</v>
      </c>
      <c r="K5" s="9">
        <f>H5*$K$3</f>
        <v>33507.658799999997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DCCB-618A-4AE9-AA3A-69AD89620DB0}">
  <dimension ref="A1:K6"/>
  <sheetViews>
    <sheetView workbookViewId="0">
      <selection activeCell="P11" sqref="P11"/>
    </sheetView>
  </sheetViews>
  <sheetFormatPr baseColWidth="10" defaultRowHeight="15" x14ac:dyDescent="0.25"/>
  <cols>
    <col min="1" max="1" width="46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7.7109375" style="3" customWidth="1"/>
    <col min="11" max="11" width="10.140625" style="3" bestFit="1" customWidth="1"/>
    <col min="12" max="16384" width="11.42578125" style="3"/>
  </cols>
  <sheetData>
    <row r="1" spans="1:11" ht="31.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</row>
    <row r="3" spans="1:11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x14ac:dyDescent="0.25">
      <c r="A4" s="6" t="s">
        <v>12</v>
      </c>
      <c r="B4" s="2">
        <v>8500</v>
      </c>
      <c r="C4" s="2">
        <f t="shared" ref="C4:C6" si="0">B4*$C$3</f>
        <v>10285</v>
      </c>
      <c r="D4" s="2">
        <v>1.3</v>
      </c>
      <c r="E4" s="2">
        <f t="shared" ref="E4:E6" si="1">C4*D4</f>
        <v>13370.5</v>
      </c>
      <c r="F4" s="2">
        <v>1.6</v>
      </c>
      <c r="G4" s="2">
        <v>1.8</v>
      </c>
      <c r="H4" s="7">
        <f t="shared" ref="H4:H6" si="2">C4*F4*G4</f>
        <v>29620.799999999999</v>
      </c>
      <c r="I4" s="8">
        <f t="shared" ref="I4:I6" si="3">H4/$I$3</f>
        <v>2468.4</v>
      </c>
      <c r="J4" s="8">
        <f>I4*$J$3</f>
        <v>2098.14</v>
      </c>
      <c r="K4" s="9">
        <f>H4*$K$3</f>
        <v>16439.544000000002</v>
      </c>
    </row>
    <row r="5" spans="1:11" x14ac:dyDescent="0.25">
      <c r="A5" s="6" t="s">
        <v>14</v>
      </c>
      <c r="B5" s="2">
        <v>11700</v>
      </c>
      <c r="C5" s="2">
        <f t="shared" ref="C5" si="4">B5*$C$3</f>
        <v>14157</v>
      </c>
      <c r="D5" s="2">
        <v>1.3</v>
      </c>
      <c r="E5" s="2">
        <f t="shared" ref="E5" si="5">C5*D5</f>
        <v>18404.100000000002</v>
      </c>
      <c r="F5" s="2">
        <v>1.68</v>
      </c>
      <c r="G5" s="2">
        <v>1.8</v>
      </c>
      <c r="H5" s="7">
        <f t="shared" ref="H5" si="6">C5*F5*G5</f>
        <v>42810.767999999996</v>
      </c>
      <c r="I5" s="8">
        <f t="shared" ref="I5" si="7">H5/$I$3</f>
        <v>3567.5639999999999</v>
      </c>
      <c r="J5" s="8">
        <f>I5*$J$3</f>
        <v>3032.4294</v>
      </c>
      <c r="K5" s="9">
        <f>H5*$K$3</f>
        <v>23759.97624</v>
      </c>
    </row>
    <row r="6" spans="1:11" x14ac:dyDescent="0.25">
      <c r="A6" s="2" t="s">
        <v>13</v>
      </c>
      <c r="B6" s="2">
        <v>16800</v>
      </c>
      <c r="C6" s="2">
        <f t="shared" si="0"/>
        <v>20328</v>
      </c>
      <c r="D6" s="2">
        <v>1.3</v>
      </c>
      <c r="E6" s="2">
        <f t="shared" si="1"/>
        <v>26426.400000000001</v>
      </c>
      <c r="F6" s="2">
        <v>1.65</v>
      </c>
      <c r="G6" s="2">
        <v>1.8</v>
      </c>
      <c r="H6" s="7">
        <f t="shared" si="2"/>
        <v>60374.159999999996</v>
      </c>
      <c r="I6" s="8">
        <f t="shared" si="3"/>
        <v>5031.1799999999994</v>
      </c>
      <c r="J6" s="8">
        <f>I6*$J$3</f>
        <v>4276.5029999999997</v>
      </c>
      <c r="K6" s="9">
        <f>H6*$K$3</f>
        <v>33507.658799999997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7ED6-D33A-46F5-99D5-5FA33D74B2E1}">
  <dimension ref="A1:K5"/>
  <sheetViews>
    <sheetView workbookViewId="0">
      <selection activeCell="C1" sqref="C1:I1048576"/>
    </sheetView>
  </sheetViews>
  <sheetFormatPr baseColWidth="10" defaultRowHeight="15" x14ac:dyDescent="0.25"/>
  <cols>
    <col min="1" max="1" width="46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7.7109375" style="3" customWidth="1"/>
    <col min="11" max="11" width="10.140625" style="3" bestFit="1" customWidth="1"/>
    <col min="12" max="16384" width="11.42578125" style="3"/>
  </cols>
  <sheetData>
    <row r="1" spans="1:11" ht="31.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</row>
    <row r="3" spans="1:11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x14ac:dyDescent="0.25">
      <c r="A4" s="2" t="s">
        <v>15</v>
      </c>
      <c r="B4" s="2">
        <v>16500</v>
      </c>
      <c r="C4" s="2">
        <f t="shared" ref="C4" si="0">B4*$C$3</f>
        <v>19965</v>
      </c>
      <c r="D4" s="2">
        <v>0</v>
      </c>
      <c r="E4" s="2">
        <f t="shared" ref="E4" si="1">C4*D4</f>
        <v>0</v>
      </c>
      <c r="F4" s="2">
        <v>2.2000000000000002</v>
      </c>
      <c r="G4" s="2">
        <v>1.8</v>
      </c>
      <c r="H4" s="7">
        <f t="shared" ref="H4" si="2">C4*F4*G4</f>
        <v>79061.400000000009</v>
      </c>
      <c r="I4" s="8">
        <f t="shared" ref="I4" si="3">H4/$I$3</f>
        <v>6588.4500000000007</v>
      </c>
      <c r="J4" s="8">
        <f>I4*$J$3</f>
        <v>5600.1825000000008</v>
      </c>
      <c r="K4" s="9">
        <f>H4*$K$3</f>
        <v>43879.077000000012</v>
      </c>
    </row>
    <row r="5" spans="1:11" x14ac:dyDescent="0.25">
      <c r="A5" s="2" t="s">
        <v>16</v>
      </c>
      <c r="B5" s="2">
        <v>24500</v>
      </c>
      <c r="C5" s="2">
        <f t="shared" ref="C5" si="4">B5*$C$3</f>
        <v>29645</v>
      </c>
      <c r="D5" s="2">
        <v>0</v>
      </c>
      <c r="E5" s="2">
        <f t="shared" ref="E5" si="5">C5*D5</f>
        <v>0</v>
      </c>
      <c r="F5" s="2">
        <v>2.02</v>
      </c>
      <c r="G5" s="2">
        <v>1.8</v>
      </c>
      <c r="H5" s="7">
        <f t="shared" ref="H5" si="6">C5*F5*G5</f>
        <v>107789.22</v>
      </c>
      <c r="I5" s="8">
        <f t="shared" ref="I5" si="7">H5/$I$3</f>
        <v>8982.4349999999995</v>
      </c>
      <c r="J5" s="8">
        <f>I5*$J$3</f>
        <v>7635.0697499999997</v>
      </c>
      <c r="K5" s="9">
        <f>H5*$K$3</f>
        <v>59823.017100000005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1809-70A2-4DCD-9811-8D0D60DBD02F}">
  <dimension ref="A1:K6"/>
  <sheetViews>
    <sheetView workbookViewId="0">
      <selection activeCell="N11" sqref="N11"/>
    </sheetView>
  </sheetViews>
  <sheetFormatPr baseColWidth="10" defaultRowHeight="15" x14ac:dyDescent="0.25"/>
  <cols>
    <col min="1" max="1" width="46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3.85546875" style="3" hidden="1" customWidth="1"/>
    <col min="6" max="6" width="12.28515625" style="3" hidden="1" customWidth="1"/>
    <col min="7" max="7" width="13.5703125" style="3" hidden="1" customWidth="1"/>
    <col min="8" max="8" width="15" style="3" hidden="1" customWidth="1"/>
    <col min="9" max="9" width="14" style="3" bestFit="1" customWidth="1"/>
    <col min="10" max="10" width="13.140625" style="3" customWidth="1"/>
    <col min="11" max="11" width="10.140625" style="3" bestFit="1" customWidth="1"/>
    <col min="12" max="16384" width="11.42578125" style="3"/>
  </cols>
  <sheetData>
    <row r="1" spans="1:11" ht="31.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4" t="s">
        <v>22</v>
      </c>
      <c r="G2" s="4" t="s">
        <v>23</v>
      </c>
      <c r="H2" s="4" t="s">
        <v>24</v>
      </c>
      <c r="I2" s="4" t="s">
        <v>20</v>
      </c>
      <c r="J2" s="4" t="s">
        <v>21</v>
      </c>
      <c r="K2" s="5" t="s">
        <v>11</v>
      </c>
    </row>
    <row r="3" spans="1:11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18</v>
      </c>
      <c r="B4" s="2">
        <v>13223</v>
      </c>
      <c r="C4" s="2">
        <f>B4*$C$3</f>
        <v>15999.83</v>
      </c>
      <c r="D4" s="2">
        <v>0</v>
      </c>
      <c r="E4" s="2">
        <f t="shared" ref="E4:E5" si="0">C4*D4</f>
        <v>0</v>
      </c>
      <c r="F4" s="2">
        <v>1.65</v>
      </c>
      <c r="G4" s="2">
        <v>1.3</v>
      </c>
      <c r="H4" s="2">
        <v>1.19</v>
      </c>
      <c r="I4" s="8">
        <f>C4*F4*G4/$I$3</f>
        <v>2859.9696124999996</v>
      </c>
      <c r="J4" s="8">
        <f>C4*F4*H4/$J$3</f>
        <v>5235.9443674999993</v>
      </c>
      <c r="K4" s="9">
        <f>C4*F4</f>
        <v>26399.719499999999</v>
      </c>
    </row>
    <row r="5" spans="1:11" x14ac:dyDescent="0.25">
      <c r="A5" s="2" t="s">
        <v>17</v>
      </c>
      <c r="B5" s="2">
        <v>19000</v>
      </c>
      <c r="C5" s="2">
        <f>B5*$C$3</f>
        <v>22990</v>
      </c>
      <c r="D5" s="2">
        <v>0</v>
      </c>
      <c r="E5" s="2">
        <f t="shared" si="0"/>
        <v>0</v>
      </c>
      <c r="F5" s="2">
        <v>1.65</v>
      </c>
      <c r="G5" s="2">
        <v>1.3</v>
      </c>
      <c r="H5" s="2">
        <v>1.19</v>
      </c>
      <c r="I5" s="8">
        <f t="shared" ref="I5:I6" si="1">C5*F5*G5/$I$3</f>
        <v>4109.4625000000005</v>
      </c>
      <c r="J5" s="8">
        <f t="shared" ref="J5:J6" si="2">C5*F5*H5/$J$3</f>
        <v>7523.4775</v>
      </c>
      <c r="K5" s="9">
        <f t="shared" ref="K5:K6" si="3">C5*F5</f>
        <v>37933.5</v>
      </c>
    </row>
    <row r="6" spans="1:11" x14ac:dyDescent="0.25">
      <c r="A6" s="2" t="s">
        <v>19</v>
      </c>
      <c r="B6" s="3">
        <v>25000</v>
      </c>
      <c r="C6" s="2">
        <f>B6*$C$3</f>
        <v>30250</v>
      </c>
      <c r="D6" s="2">
        <v>0</v>
      </c>
      <c r="E6" s="2">
        <f t="shared" ref="E6" si="4">C6*D6</f>
        <v>0</v>
      </c>
      <c r="F6" s="2">
        <v>1.61</v>
      </c>
      <c r="G6" s="2">
        <v>1.3</v>
      </c>
      <c r="H6" s="2">
        <v>1.19</v>
      </c>
      <c r="I6" s="8">
        <f t="shared" si="1"/>
        <v>5276.104166666667</v>
      </c>
      <c r="J6" s="8">
        <f t="shared" si="2"/>
        <v>9659.3291666666664</v>
      </c>
      <c r="K6" s="9">
        <f t="shared" si="3"/>
        <v>48702.5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9B25-28BF-4D6F-B6ED-DB0CF99AF40C}">
  <dimension ref="A1:K9"/>
  <sheetViews>
    <sheetView workbookViewId="0">
      <selection activeCell="M15" sqref="M15"/>
    </sheetView>
  </sheetViews>
  <sheetFormatPr baseColWidth="10" defaultRowHeight="15" x14ac:dyDescent="0.25"/>
  <cols>
    <col min="1" max="1" width="46.140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5" style="3" hidden="1" customWidth="1"/>
    <col min="9" max="9" width="14" style="3" bestFit="1" customWidth="1"/>
    <col min="10" max="10" width="13.140625" style="3" customWidth="1"/>
    <col min="11" max="11" width="10.140625" style="3" bestFit="1" customWidth="1"/>
    <col min="12" max="16384" width="11.42578125" style="3"/>
  </cols>
  <sheetData>
    <row r="1" spans="1:11" ht="31.5" x14ac:dyDescent="0.25">
      <c r="A1" s="1" t="s">
        <v>25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4" t="s">
        <v>22</v>
      </c>
      <c r="G2" s="4" t="s">
        <v>23</v>
      </c>
      <c r="H2" s="4" t="s">
        <v>24</v>
      </c>
      <c r="I2" s="4" t="s">
        <v>20</v>
      </c>
      <c r="J2" s="4" t="s">
        <v>21</v>
      </c>
      <c r="K2" s="5" t="s">
        <v>11</v>
      </c>
    </row>
    <row r="3" spans="1:11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18</v>
      </c>
      <c r="B4" s="2">
        <v>13223</v>
      </c>
      <c r="C4" s="2">
        <v>18000</v>
      </c>
      <c r="D4" s="2">
        <v>0</v>
      </c>
      <c r="E4" s="2">
        <f t="shared" ref="E4:E6" si="0">C4*D4</f>
        <v>0</v>
      </c>
      <c r="F4" s="2">
        <v>1.65</v>
      </c>
      <c r="G4" s="2">
        <v>1.3</v>
      </c>
      <c r="H4" s="2">
        <v>1.19</v>
      </c>
      <c r="I4" s="8">
        <f>C4*F4*G4/$I$3</f>
        <v>3217.5</v>
      </c>
      <c r="J4" s="8">
        <f>C4*F4*H4/$J$3</f>
        <v>5890.5</v>
      </c>
      <c r="K4" s="9">
        <f>C4*F4</f>
        <v>29700</v>
      </c>
    </row>
    <row r="5" spans="1:11" x14ac:dyDescent="0.25">
      <c r="A5" s="2" t="s">
        <v>17</v>
      </c>
      <c r="B5" s="2">
        <v>19000</v>
      </c>
      <c r="C5" s="2">
        <v>26500</v>
      </c>
      <c r="D5" s="2">
        <v>0</v>
      </c>
      <c r="E5" s="2">
        <f t="shared" si="0"/>
        <v>0</v>
      </c>
      <c r="F5" s="2">
        <v>1.5</v>
      </c>
      <c r="G5" s="2">
        <v>1.3</v>
      </c>
      <c r="H5" s="2">
        <v>1.19</v>
      </c>
      <c r="I5" s="8">
        <f t="shared" ref="I5:I6" si="1">C5*F5*G5/$I$3</f>
        <v>4306.25</v>
      </c>
      <c r="J5" s="8">
        <f t="shared" ref="J5:J6" si="2">C5*F5*H5/$J$3</f>
        <v>7883.75</v>
      </c>
      <c r="K5" s="9">
        <f t="shared" ref="K5:K6" si="3">C5*F5</f>
        <v>39750</v>
      </c>
    </row>
    <row r="6" spans="1:11" x14ac:dyDescent="0.25">
      <c r="A6" s="2" t="s">
        <v>19</v>
      </c>
      <c r="B6" s="2">
        <v>25000</v>
      </c>
      <c r="C6" s="2">
        <v>35600</v>
      </c>
      <c r="D6" s="2">
        <v>0</v>
      </c>
      <c r="E6" s="2">
        <f t="shared" si="0"/>
        <v>0</v>
      </c>
      <c r="F6" s="2">
        <v>1.5</v>
      </c>
      <c r="G6" s="2">
        <v>1.3</v>
      </c>
      <c r="H6" s="2">
        <v>1.19</v>
      </c>
      <c r="I6" s="8">
        <f t="shared" si="1"/>
        <v>5785</v>
      </c>
      <c r="J6" s="8">
        <f t="shared" si="2"/>
        <v>10591</v>
      </c>
      <c r="K6" s="9">
        <f t="shared" si="3"/>
        <v>53400</v>
      </c>
    </row>
    <row r="7" spans="1:11" x14ac:dyDescent="0.25">
      <c r="C7" s="2"/>
      <c r="D7" s="2"/>
      <c r="E7" s="2"/>
      <c r="F7" s="2"/>
      <c r="G7" s="2"/>
      <c r="H7" s="2"/>
      <c r="I7" s="8"/>
      <c r="J7" s="8"/>
      <c r="K7" s="9"/>
    </row>
    <row r="8" spans="1:11" x14ac:dyDescent="0.25">
      <c r="A8" s="2" t="s">
        <v>26</v>
      </c>
      <c r="B8" s="2">
        <v>11018</v>
      </c>
      <c r="C8" s="2">
        <f>B8*$C$3</f>
        <v>13331.779999999999</v>
      </c>
      <c r="D8" s="2">
        <v>0</v>
      </c>
      <c r="E8" s="2">
        <f t="shared" ref="E8:E9" si="4">C8*D8</f>
        <v>0</v>
      </c>
      <c r="F8" s="2">
        <v>1.55</v>
      </c>
      <c r="G8" s="2">
        <v>1.3</v>
      </c>
      <c r="H8" s="2">
        <v>1.19</v>
      </c>
      <c r="I8" s="8">
        <f t="shared" ref="I8:I9" si="5">C8*F8*G8/$I$3</f>
        <v>2238.6280583333332</v>
      </c>
      <c r="J8" s="8">
        <f t="shared" ref="J8:J9" si="6">C8*F8*H8/$J$3</f>
        <v>4098.4113683333326</v>
      </c>
      <c r="K8" s="9">
        <f t="shared" ref="K8:K9" si="7">C8*F8</f>
        <v>20664.258999999998</v>
      </c>
    </row>
    <row r="9" spans="1:11" x14ac:dyDescent="0.25">
      <c r="A9" s="2" t="s">
        <v>27</v>
      </c>
      <c r="B9" s="2">
        <v>14524</v>
      </c>
      <c r="C9" s="2">
        <f>B9*$C$3</f>
        <v>17574.04</v>
      </c>
      <c r="D9" s="2">
        <v>0</v>
      </c>
      <c r="E9" s="2">
        <f t="shared" si="4"/>
        <v>0</v>
      </c>
      <c r="F9" s="2">
        <v>1.55</v>
      </c>
      <c r="G9" s="2">
        <v>1.3</v>
      </c>
      <c r="H9" s="2">
        <v>1.19</v>
      </c>
      <c r="I9" s="8">
        <f t="shared" si="5"/>
        <v>2950.974216666667</v>
      </c>
      <c r="J9" s="8">
        <f t="shared" si="6"/>
        <v>5402.5527966666668</v>
      </c>
      <c r="K9" s="9">
        <f t="shared" si="7"/>
        <v>27239.762000000002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EF0D-95C2-4B89-B09B-249F58D9B124}">
  <dimension ref="A1:K11"/>
  <sheetViews>
    <sheetView workbookViewId="0">
      <selection activeCell="B1" sqref="B1:H1048576"/>
    </sheetView>
  </sheetViews>
  <sheetFormatPr baseColWidth="10" defaultRowHeight="15" x14ac:dyDescent="0.25"/>
  <cols>
    <col min="1" max="1" width="46.140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5" style="3" hidden="1" customWidth="1"/>
    <col min="9" max="9" width="14" style="3" bestFit="1" customWidth="1"/>
    <col min="10" max="10" width="13.140625" style="3" customWidth="1"/>
    <col min="11" max="11" width="10.140625" style="3" bestFit="1" customWidth="1"/>
    <col min="12" max="16384" width="11.42578125" style="3"/>
  </cols>
  <sheetData>
    <row r="1" spans="1:11" ht="31.5" x14ac:dyDescent="0.25">
      <c r="A1" s="1" t="s">
        <v>25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4" t="s">
        <v>22</v>
      </c>
      <c r="G2" s="4" t="s">
        <v>23</v>
      </c>
      <c r="H2" s="4" t="s">
        <v>24</v>
      </c>
      <c r="I2" s="4" t="s">
        <v>20</v>
      </c>
      <c r="J2" s="4" t="s">
        <v>21</v>
      </c>
      <c r="K2" s="5" t="s">
        <v>11</v>
      </c>
    </row>
    <row r="3" spans="1:11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18</v>
      </c>
      <c r="B4" s="2">
        <v>13223</v>
      </c>
      <c r="C4" s="2">
        <v>21500</v>
      </c>
      <c r="D4" s="2">
        <v>1.35</v>
      </c>
      <c r="E4" s="2">
        <f t="shared" ref="E4:E6" si="0">C4*D4</f>
        <v>29025.000000000004</v>
      </c>
      <c r="F4" s="2">
        <v>1.55</v>
      </c>
      <c r="G4" s="2">
        <v>1.3</v>
      </c>
      <c r="H4" s="2">
        <v>1.19</v>
      </c>
      <c r="I4" s="8">
        <f>C4*F4*G4/$I$3</f>
        <v>3610.2083333333335</v>
      </c>
      <c r="J4" s="8">
        <f>C4*F4*H4/$J$3</f>
        <v>6609.458333333333</v>
      </c>
      <c r="K4" s="9">
        <f>C4*F4</f>
        <v>33325</v>
      </c>
    </row>
    <row r="5" spans="1:11" x14ac:dyDescent="0.25">
      <c r="A5" s="2" t="s">
        <v>17</v>
      </c>
      <c r="B5" s="2">
        <v>19000</v>
      </c>
      <c r="C5" s="2">
        <v>29500</v>
      </c>
      <c r="D5" s="2">
        <v>1.35</v>
      </c>
      <c r="E5" s="2">
        <f t="shared" si="0"/>
        <v>39825</v>
      </c>
      <c r="F5" s="2">
        <v>1.5</v>
      </c>
      <c r="G5" s="2">
        <v>1.3</v>
      </c>
      <c r="H5" s="2">
        <v>1.19</v>
      </c>
      <c r="I5" s="8">
        <f t="shared" ref="I5:I6" si="1">C5*F5*G5/$I$3</f>
        <v>4793.75</v>
      </c>
      <c r="J5" s="8">
        <f t="shared" ref="J5:J6" si="2">C5*F5*H5/$J$3</f>
        <v>8776.25</v>
      </c>
      <c r="K5" s="9">
        <f t="shared" ref="K5:K6" si="3">C5*F5</f>
        <v>44250</v>
      </c>
    </row>
    <row r="6" spans="1:11" x14ac:dyDescent="0.25">
      <c r="A6" s="2" t="s">
        <v>19</v>
      </c>
      <c r="B6" s="2">
        <v>25000</v>
      </c>
      <c r="C6" s="2">
        <v>38000</v>
      </c>
      <c r="D6" s="2">
        <v>1.35</v>
      </c>
      <c r="E6" s="2">
        <f t="shared" si="0"/>
        <v>51300</v>
      </c>
      <c r="F6" s="2">
        <v>1.55</v>
      </c>
      <c r="G6" s="2">
        <v>1.3</v>
      </c>
      <c r="H6" s="2">
        <v>1.19</v>
      </c>
      <c r="I6" s="8">
        <f t="shared" si="1"/>
        <v>6380.833333333333</v>
      </c>
      <c r="J6" s="8">
        <f t="shared" si="2"/>
        <v>11681.833333333334</v>
      </c>
      <c r="K6" s="9">
        <f t="shared" si="3"/>
        <v>58900</v>
      </c>
    </row>
    <row r="7" spans="1:11" x14ac:dyDescent="0.25">
      <c r="C7" s="2"/>
      <c r="D7" s="2"/>
      <c r="E7" s="2"/>
      <c r="F7" s="2"/>
      <c r="G7" s="2"/>
      <c r="H7" s="2"/>
      <c r="I7" s="8"/>
      <c r="J7" s="8"/>
      <c r="K7" s="9"/>
    </row>
    <row r="8" spans="1:11" x14ac:dyDescent="0.25">
      <c r="A8" s="2" t="s">
        <v>26</v>
      </c>
      <c r="B8" s="2">
        <v>11018</v>
      </c>
      <c r="C8" s="2">
        <f>B8*$C$3</f>
        <v>13331.779999999999</v>
      </c>
      <c r="D8" s="2">
        <v>1.35</v>
      </c>
      <c r="E8" s="2">
        <f t="shared" ref="E8:E9" si="4">C8*D8</f>
        <v>17997.902999999998</v>
      </c>
      <c r="F8" s="2">
        <v>1.55</v>
      </c>
      <c r="G8" s="2">
        <v>1.3</v>
      </c>
      <c r="H8" s="2">
        <v>1.19</v>
      </c>
      <c r="I8" s="8">
        <f t="shared" ref="I8:I9" si="5">C8*F8*G8/$I$3</f>
        <v>2238.6280583333332</v>
      </c>
      <c r="J8" s="8">
        <f t="shared" ref="J8:J9" si="6">C8*F8*H8/$J$3</f>
        <v>4098.4113683333326</v>
      </c>
      <c r="K8" s="9">
        <f t="shared" ref="K8:K9" si="7">C8*F8</f>
        <v>20664.258999999998</v>
      </c>
    </row>
    <row r="9" spans="1:11" x14ac:dyDescent="0.25">
      <c r="A9" s="2" t="s">
        <v>27</v>
      </c>
      <c r="B9" s="2">
        <v>14524</v>
      </c>
      <c r="C9" s="2">
        <f>B9*$C$3</f>
        <v>17574.04</v>
      </c>
      <c r="D9" s="2">
        <v>1.35</v>
      </c>
      <c r="E9" s="2">
        <f t="shared" si="4"/>
        <v>23724.954000000002</v>
      </c>
      <c r="F9" s="2">
        <v>1.55</v>
      </c>
      <c r="G9" s="2">
        <v>1.3</v>
      </c>
      <c r="H9" s="2">
        <v>1.19</v>
      </c>
      <c r="I9" s="8">
        <f t="shared" si="5"/>
        <v>2950.974216666667</v>
      </c>
      <c r="J9" s="8">
        <f t="shared" si="6"/>
        <v>5402.5527966666668</v>
      </c>
      <c r="K9" s="9">
        <f t="shared" si="7"/>
        <v>27239.762000000002</v>
      </c>
    </row>
    <row r="10" spans="1:11" x14ac:dyDescent="0.25">
      <c r="C10" s="2"/>
      <c r="D10" s="2"/>
      <c r="E10" s="2"/>
      <c r="F10" s="2"/>
      <c r="G10" s="2"/>
      <c r="H10" s="2"/>
      <c r="I10" s="8"/>
      <c r="J10" s="8"/>
      <c r="K10" s="9"/>
    </row>
    <row r="11" spans="1:11" x14ac:dyDescent="0.25">
      <c r="A11" s="2" t="s">
        <v>28</v>
      </c>
      <c r="B11" s="2">
        <v>5911.92</v>
      </c>
      <c r="C11" s="2">
        <f>B11*$C$3</f>
        <v>7153.4232000000002</v>
      </c>
      <c r="D11" s="2">
        <v>1.35</v>
      </c>
      <c r="E11" s="2">
        <f t="shared" ref="E11" si="8">C11*D11</f>
        <v>9657.1213200000002</v>
      </c>
      <c r="F11" s="2">
        <v>1.6</v>
      </c>
      <c r="G11" s="2">
        <v>1.3</v>
      </c>
      <c r="H11" s="2">
        <v>1.19</v>
      </c>
      <c r="I11" s="8">
        <f t="shared" ref="I11" si="9">C11*F11*G11/$I$3</f>
        <v>1239.9266880000002</v>
      </c>
      <c r="J11" s="8">
        <f t="shared" ref="J11" si="10">C11*F11*H11/$J$3</f>
        <v>2270.0196288000002</v>
      </c>
      <c r="K11" s="9">
        <f t="shared" ref="K11" si="11">C11*F11</f>
        <v>11445.477120000001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D982-ACB7-4474-AB08-734DC3CD035C}">
  <dimension ref="A1:K11"/>
  <sheetViews>
    <sheetView workbookViewId="0">
      <selection activeCell="M16" sqref="M16"/>
    </sheetView>
  </sheetViews>
  <sheetFormatPr baseColWidth="10" defaultRowHeight="15" x14ac:dyDescent="0.25"/>
  <cols>
    <col min="1" max="1" width="46.140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5" style="3" hidden="1" customWidth="1"/>
    <col min="9" max="9" width="14" style="3" bestFit="1" customWidth="1"/>
    <col min="10" max="10" width="13.140625" style="3" customWidth="1"/>
    <col min="11" max="11" width="10.140625" style="3" bestFit="1" customWidth="1"/>
    <col min="12" max="16384" width="11.42578125" style="3"/>
  </cols>
  <sheetData>
    <row r="1" spans="1:11" ht="31.5" x14ac:dyDescent="0.25">
      <c r="A1" s="1" t="s">
        <v>25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4" t="s">
        <v>22</v>
      </c>
      <c r="G2" s="4" t="s">
        <v>23</v>
      </c>
      <c r="H2" s="4" t="s">
        <v>24</v>
      </c>
      <c r="I2" s="4" t="s">
        <v>20</v>
      </c>
      <c r="J2" s="4" t="s">
        <v>21</v>
      </c>
      <c r="K2" s="5" t="s">
        <v>11</v>
      </c>
    </row>
    <row r="3" spans="1:1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18</v>
      </c>
      <c r="B4" s="2">
        <v>19000</v>
      </c>
      <c r="C4" s="2">
        <f>B4*$C$3</f>
        <v>22990</v>
      </c>
      <c r="D4" s="2">
        <v>1.35</v>
      </c>
      <c r="E4" s="2">
        <f t="shared" ref="E4:E6" si="0">C4*D4</f>
        <v>31036.500000000004</v>
      </c>
      <c r="F4" s="2">
        <v>1.55</v>
      </c>
      <c r="G4" s="2">
        <v>1.3</v>
      </c>
      <c r="H4" s="2">
        <v>1.19</v>
      </c>
      <c r="I4" s="8">
        <f>C4*F4*G4/$I$3</f>
        <v>3860.4041666666667</v>
      </c>
      <c r="J4" s="8">
        <f>C4*F4*H4/$J$3</f>
        <v>7067.5091666666667</v>
      </c>
      <c r="K4" s="9">
        <f>C4*F4</f>
        <v>35634.5</v>
      </c>
    </row>
    <row r="5" spans="1:11" x14ac:dyDescent="0.25">
      <c r="A5" s="2" t="s">
        <v>17</v>
      </c>
      <c r="B5" s="2">
        <v>29500</v>
      </c>
      <c r="C5" s="2">
        <f t="shared" ref="C5:C6" si="1">B5*$C$3</f>
        <v>35695</v>
      </c>
      <c r="D5" s="2">
        <v>1.35</v>
      </c>
      <c r="E5" s="2">
        <f t="shared" si="0"/>
        <v>48188.25</v>
      </c>
      <c r="F5" s="2">
        <v>1.5</v>
      </c>
      <c r="G5" s="2">
        <v>1.3</v>
      </c>
      <c r="H5" s="2">
        <v>1.19</v>
      </c>
      <c r="I5" s="8">
        <f t="shared" ref="I5:I6" si="2">C5*F5*G5/$I$3</f>
        <v>5800.4375</v>
      </c>
      <c r="J5" s="8">
        <f t="shared" ref="J5:J6" si="3">C5*F5*H5/$J$3</f>
        <v>10619.262499999999</v>
      </c>
      <c r="K5" s="9">
        <f t="shared" ref="K5:K6" si="4">C5*F5</f>
        <v>53542.5</v>
      </c>
    </row>
    <row r="6" spans="1:11" x14ac:dyDescent="0.25">
      <c r="A6" s="2" t="s">
        <v>19</v>
      </c>
      <c r="B6" s="2">
        <v>38500</v>
      </c>
      <c r="C6" s="2">
        <f t="shared" si="1"/>
        <v>46585</v>
      </c>
      <c r="D6" s="2">
        <v>1.35</v>
      </c>
      <c r="E6" s="2">
        <f t="shared" si="0"/>
        <v>62889.750000000007</v>
      </c>
      <c r="F6" s="2">
        <v>1.55</v>
      </c>
      <c r="G6" s="2">
        <v>1.3</v>
      </c>
      <c r="H6" s="2">
        <v>1.19</v>
      </c>
      <c r="I6" s="8">
        <f t="shared" si="2"/>
        <v>7822.3979166666677</v>
      </c>
      <c r="J6" s="8">
        <f t="shared" si="3"/>
        <v>14321.005416666667</v>
      </c>
      <c r="K6" s="9">
        <f t="shared" si="4"/>
        <v>72206.75</v>
      </c>
    </row>
    <row r="7" spans="1:11" x14ac:dyDescent="0.25">
      <c r="C7" s="2"/>
      <c r="D7" s="2"/>
      <c r="E7" s="2"/>
      <c r="F7" s="2"/>
      <c r="G7" s="2"/>
      <c r="H7" s="2"/>
      <c r="I7" s="8"/>
      <c r="J7" s="8"/>
      <c r="K7" s="9"/>
    </row>
    <row r="8" spans="1:11" x14ac:dyDescent="0.25">
      <c r="A8" s="2" t="s">
        <v>26</v>
      </c>
      <c r="B8" s="2">
        <v>0</v>
      </c>
      <c r="C8" s="2">
        <f>B8*$C$3</f>
        <v>0</v>
      </c>
      <c r="D8" s="2">
        <v>1.35</v>
      </c>
      <c r="E8" s="2">
        <f t="shared" ref="E8:E9" si="5">C8*D8</f>
        <v>0</v>
      </c>
      <c r="F8" s="2">
        <v>1.55</v>
      </c>
      <c r="G8" s="2">
        <v>1.3</v>
      </c>
      <c r="H8" s="2">
        <v>1.19</v>
      </c>
      <c r="I8" s="8">
        <f t="shared" ref="I8:I9" si="6">C8*F8*G8/$I$3</f>
        <v>0</v>
      </c>
      <c r="J8" s="8">
        <f t="shared" ref="J8:J9" si="7">C8*F8*H8/$J$3</f>
        <v>0</v>
      </c>
      <c r="K8" s="9">
        <f t="shared" ref="K8:K9" si="8">C8*F8</f>
        <v>0</v>
      </c>
    </row>
    <row r="9" spans="1:11" x14ac:dyDescent="0.25">
      <c r="A9" s="2" t="s">
        <v>27</v>
      </c>
      <c r="B9" s="2">
        <v>0</v>
      </c>
      <c r="C9" s="2">
        <f>B9*$C$3</f>
        <v>0</v>
      </c>
      <c r="D9" s="2">
        <v>1.35</v>
      </c>
      <c r="E9" s="2">
        <f t="shared" si="5"/>
        <v>0</v>
      </c>
      <c r="F9" s="2">
        <v>1.55</v>
      </c>
      <c r="G9" s="2">
        <v>1.3</v>
      </c>
      <c r="H9" s="2">
        <v>1.19</v>
      </c>
      <c r="I9" s="8">
        <f t="shared" si="6"/>
        <v>0</v>
      </c>
      <c r="J9" s="8">
        <f t="shared" si="7"/>
        <v>0</v>
      </c>
      <c r="K9" s="9">
        <f t="shared" si="8"/>
        <v>0</v>
      </c>
    </row>
    <row r="10" spans="1:11" x14ac:dyDescent="0.25">
      <c r="C10" s="2"/>
      <c r="D10" s="2"/>
      <c r="E10" s="2"/>
      <c r="F10" s="2"/>
      <c r="G10" s="2"/>
      <c r="H10" s="2"/>
      <c r="I10" s="8"/>
      <c r="J10" s="8"/>
      <c r="K10" s="9"/>
    </row>
    <row r="11" spans="1:11" x14ac:dyDescent="0.25">
      <c r="A11" s="2" t="s">
        <v>28</v>
      </c>
      <c r="B11" s="2">
        <v>0</v>
      </c>
      <c r="C11" s="2">
        <f>B11*$C$3</f>
        <v>0</v>
      </c>
      <c r="D11" s="2">
        <v>1.35</v>
      </c>
      <c r="E11" s="2">
        <f t="shared" ref="E11" si="9">C11*D11</f>
        <v>0</v>
      </c>
      <c r="F11" s="2">
        <v>1.6</v>
      </c>
      <c r="G11" s="2">
        <v>1.3</v>
      </c>
      <c r="H11" s="2">
        <v>1.19</v>
      </c>
      <c r="I11" s="8">
        <f t="shared" ref="I11" si="10">C11*F11*G11/$I$3</f>
        <v>0</v>
      </c>
      <c r="J11" s="8">
        <f t="shared" ref="J11" si="11">C11*F11*H11/$J$3</f>
        <v>0</v>
      </c>
      <c r="K11" s="9">
        <f t="shared" ref="K11" si="12">C11*F11</f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9DBC-8948-4EA5-8D0B-98AC1C590C3A}">
  <dimension ref="A1:K11"/>
  <sheetViews>
    <sheetView workbookViewId="0">
      <selection activeCell="M17" sqref="M17"/>
    </sheetView>
  </sheetViews>
  <sheetFormatPr baseColWidth="10" defaultRowHeight="15" x14ac:dyDescent="0.25"/>
  <cols>
    <col min="1" max="1" width="46.140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5" style="3" hidden="1" customWidth="1"/>
    <col min="9" max="9" width="14" style="3" bestFit="1" customWidth="1"/>
    <col min="10" max="10" width="13.140625" style="3" customWidth="1"/>
    <col min="11" max="11" width="10.140625" style="3" bestFit="1" customWidth="1"/>
    <col min="12" max="16384" width="11.42578125" style="3"/>
  </cols>
  <sheetData>
    <row r="1" spans="1:11" ht="31.5" x14ac:dyDescent="0.25">
      <c r="A1" s="1" t="s">
        <v>25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4" t="s">
        <v>22</v>
      </c>
      <c r="G2" s="4" t="s">
        <v>23</v>
      </c>
      <c r="H2" s="4" t="s">
        <v>24</v>
      </c>
      <c r="I2" s="4" t="s">
        <v>20</v>
      </c>
      <c r="J2" s="4" t="s">
        <v>21</v>
      </c>
      <c r="K2" s="5" t="s">
        <v>11</v>
      </c>
    </row>
    <row r="3" spans="1:11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18</v>
      </c>
      <c r="B4" s="2">
        <v>19000</v>
      </c>
      <c r="C4" s="2">
        <f>B4*$C$3</f>
        <v>22990</v>
      </c>
      <c r="D4" s="2">
        <v>1.35</v>
      </c>
      <c r="E4" s="2">
        <f t="shared" ref="E4:E6" si="0">C4*D4</f>
        <v>31036.500000000004</v>
      </c>
      <c r="F4" s="2">
        <v>1.55</v>
      </c>
      <c r="G4" s="2">
        <v>1.3</v>
      </c>
      <c r="H4" s="2">
        <v>1.19</v>
      </c>
      <c r="I4" s="8">
        <f>C4*F4*G4/$I$3</f>
        <v>3860.4041666666667</v>
      </c>
      <c r="J4" s="8">
        <f>C4*F4*H4/$J$3</f>
        <v>7067.5091666666667</v>
      </c>
      <c r="K4" s="9">
        <f>C4*F4</f>
        <v>35634.5</v>
      </c>
    </row>
    <row r="5" spans="1:11" x14ac:dyDescent="0.25">
      <c r="A5" s="2" t="s">
        <v>17</v>
      </c>
      <c r="B5" s="2">
        <v>29500</v>
      </c>
      <c r="C5" s="2">
        <f t="shared" ref="C5:C6" si="1">B5*$C$3</f>
        <v>35695</v>
      </c>
      <c r="D5" s="2">
        <v>1.35</v>
      </c>
      <c r="E5" s="2">
        <f t="shared" si="0"/>
        <v>48188.25</v>
      </c>
      <c r="F5" s="2">
        <v>1.5</v>
      </c>
      <c r="G5" s="2">
        <v>1.3</v>
      </c>
      <c r="H5" s="2">
        <v>1.19</v>
      </c>
      <c r="I5" s="8">
        <f t="shared" ref="I5:I6" si="2">C5*F5*G5/$I$3</f>
        <v>5800.4375</v>
      </c>
      <c r="J5" s="8">
        <f t="shared" ref="J5:J6" si="3">C5*F5*H5/$J$3</f>
        <v>10619.262499999999</v>
      </c>
      <c r="K5" s="9">
        <f t="shared" ref="K5:K6" si="4">C5*F5</f>
        <v>53542.5</v>
      </c>
    </row>
    <row r="6" spans="1:11" x14ac:dyDescent="0.25">
      <c r="A6" s="2" t="s">
        <v>19</v>
      </c>
      <c r="B6" s="2">
        <v>38500</v>
      </c>
      <c r="C6" s="2">
        <f t="shared" si="1"/>
        <v>46585</v>
      </c>
      <c r="D6" s="2">
        <v>1.35</v>
      </c>
      <c r="E6" s="2">
        <f t="shared" si="0"/>
        <v>62889.750000000007</v>
      </c>
      <c r="F6" s="2">
        <v>1.5</v>
      </c>
      <c r="G6" s="2">
        <v>1.3</v>
      </c>
      <c r="H6" s="2">
        <v>1.19</v>
      </c>
      <c r="I6" s="8">
        <f t="shared" si="2"/>
        <v>7570.0625</v>
      </c>
      <c r="J6" s="8">
        <f t="shared" si="3"/>
        <v>13859.037499999999</v>
      </c>
      <c r="K6" s="9">
        <f t="shared" si="4"/>
        <v>69877.5</v>
      </c>
    </row>
    <row r="7" spans="1:11" x14ac:dyDescent="0.25">
      <c r="C7" s="2"/>
      <c r="D7" s="2"/>
      <c r="E7" s="2"/>
      <c r="F7" s="2"/>
      <c r="G7" s="2"/>
      <c r="H7" s="2"/>
      <c r="I7" s="8"/>
      <c r="J7" s="8"/>
      <c r="K7" s="9"/>
    </row>
    <row r="8" spans="1:11" x14ac:dyDescent="0.25">
      <c r="A8" s="2" t="s">
        <v>26</v>
      </c>
      <c r="B8" s="2">
        <v>0</v>
      </c>
      <c r="C8" s="2">
        <f>B8*$C$3</f>
        <v>0</v>
      </c>
      <c r="D8" s="2">
        <v>1.35</v>
      </c>
      <c r="E8" s="2">
        <f t="shared" ref="E8:E9" si="5">C8*D8</f>
        <v>0</v>
      </c>
      <c r="F8" s="2">
        <v>1.55</v>
      </c>
      <c r="G8" s="2">
        <v>1.3</v>
      </c>
      <c r="H8" s="2">
        <v>1.19</v>
      </c>
      <c r="I8" s="8">
        <f t="shared" ref="I8:I9" si="6">C8*F8*G8/$I$3</f>
        <v>0</v>
      </c>
      <c r="J8" s="8">
        <f t="shared" ref="J8:J9" si="7">C8*F8*H8/$J$3</f>
        <v>0</v>
      </c>
      <c r="K8" s="9">
        <f t="shared" ref="K8:K9" si="8">C8*F8</f>
        <v>0</v>
      </c>
    </row>
    <row r="9" spans="1:11" x14ac:dyDescent="0.25">
      <c r="A9" s="2" t="s">
        <v>27</v>
      </c>
      <c r="B9" s="2">
        <v>0</v>
      </c>
      <c r="C9" s="2">
        <f>B9*$C$3</f>
        <v>0</v>
      </c>
      <c r="D9" s="2">
        <v>1.35</v>
      </c>
      <c r="E9" s="2">
        <f t="shared" si="5"/>
        <v>0</v>
      </c>
      <c r="F9" s="2">
        <v>1.55</v>
      </c>
      <c r="G9" s="2">
        <v>1.3</v>
      </c>
      <c r="H9" s="2">
        <v>1.19</v>
      </c>
      <c r="I9" s="8">
        <f t="shared" si="6"/>
        <v>0</v>
      </c>
      <c r="J9" s="8">
        <f t="shared" si="7"/>
        <v>0</v>
      </c>
      <c r="K9" s="9">
        <f t="shared" si="8"/>
        <v>0</v>
      </c>
    </row>
    <row r="10" spans="1:11" x14ac:dyDescent="0.25">
      <c r="C10" s="2"/>
      <c r="D10" s="2"/>
      <c r="E10" s="2"/>
      <c r="F10" s="2"/>
      <c r="G10" s="2"/>
      <c r="H10" s="2"/>
      <c r="I10" s="8"/>
      <c r="J10" s="8"/>
      <c r="K10" s="9"/>
    </row>
    <row r="11" spans="1:11" x14ac:dyDescent="0.25">
      <c r="A11" s="2" t="s">
        <v>28</v>
      </c>
      <c r="B11" s="2">
        <v>0</v>
      </c>
      <c r="C11" s="2">
        <f>B11*$C$3</f>
        <v>0</v>
      </c>
      <c r="D11" s="2">
        <v>1.35</v>
      </c>
      <c r="E11" s="2">
        <f t="shared" ref="E11" si="9">C11*D11</f>
        <v>0</v>
      </c>
      <c r="F11" s="2">
        <v>1.6</v>
      </c>
      <c r="G11" s="2">
        <v>1.3</v>
      </c>
      <c r="H11" s="2">
        <v>1.19</v>
      </c>
      <c r="I11" s="8">
        <f t="shared" ref="I11" si="10">C11*F11*G11/$I$3</f>
        <v>0</v>
      </c>
      <c r="J11" s="8">
        <f t="shared" ref="J11" si="11">C11*F11*H11/$J$3</f>
        <v>0</v>
      </c>
      <c r="K11" s="9">
        <f t="shared" ref="K11" si="12">C11*F11</f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0A9C-EF35-467C-9838-7D0B1C14CB12}">
  <dimension ref="A1:K12"/>
  <sheetViews>
    <sheetView tabSelected="1" workbookViewId="0">
      <selection activeCell="Q11" sqref="Q11"/>
    </sheetView>
  </sheetViews>
  <sheetFormatPr baseColWidth="10" defaultRowHeight="15" x14ac:dyDescent="0.25"/>
  <cols>
    <col min="1" max="1" width="46.140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5" style="3" hidden="1" customWidth="1"/>
    <col min="9" max="9" width="14" style="3" bestFit="1" customWidth="1"/>
    <col min="10" max="10" width="13.140625" style="3" customWidth="1"/>
    <col min="11" max="11" width="10.140625" style="3" bestFit="1" customWidth="1"/>
    <col min="12" max="16384" width="11.42578125" style="3"/>
  </cols>
  <sheetData>
    <row r="1" spans="1:11" ht="31.5" x14ac:dyDescent="0.25">
      <c r="A1" s="1" t="s">
        <v>25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4" t="s">
        <v>22</v>
      </c>
      <c r="G2" s="4" t="s">
        <v>23</v>
      </c>
      <c r="H2" s="4" t="s">
        <v>24</v>
      </c>
      <c r="I2" s="4" t="s">
        <v>20</v>
      </c>
      <c r="J2" s="4" t="s">
        <v>21</v>
      </c>
      <c r="K2" s="5" t="s">
        <v>11</v>
      </c>
    </row>
    <row r="3" spans="1:11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18</v>
      </c>
      <c r="B4" s="2">
        <v>19000</v>
      </c>
      <c r="C4" s="2">
        <f>B4*$C$3</f>
        <v>22990</v>
      </c>
      <c r="D4" s="2">
        <v>1.35</v>
      </c>
      <c r="E4" s="2">
        <f t="shared" ref="E4:E6" si="0">C4*D4</f>
        <v>31036.500000000004</v>
      </c>
      <c r="F4" s="2">
        <v>1.55</v>
      </c>
      <c r="G4" s="2">
        <v>1.3</v>
      </c>
      <c r="H4" s="2">
        <v>1.2</v>
      </c>
      <c r="I4" s="8">
        <f>C4*F4*G4/$I$3</f>
        <v>3860.4041666666667</v>
      </c>
      <c r="J4" s="8">
        <f>C4*F4*H4/$J$3</f>
        <v>7126.9000000000005</v>
      </c>
      <c r="K4" s="9">
        <f>C4*F4</f>
        <v>35634.5</v>
      </c>
    </row>
    <row r="5" spans="1:11" x14ac:dyDescent="0.25">
      <c r="A5" s="2" t="s">
        <v>17</v>
      </c>
      <c r="B5" s="2">
        <v>29500</v>
      </c>
      <c r="C5" s="2">
        <f t="shared" ref="C5:C6" si="1">B5*$C$3</f>
        <v>35695</v>
      </c>
      <c r="D5" s="2">
        <v>1.35</v>
      </c>
      <c r="E5" s="2">
        <f t="shared" si="0"/>
        <v>48188.25</v>
      </c>
      <c r="F5" s="2">
        <v>1.5</v>
      </c>
      <c r="G5" s="2">
        <v>1.3</v>
      </c>
      <c r="H5" s="2">
        <v>1.2</v>
      </c>
      <c r="I5" s="8">
        <f t="shared" ref="I5:I6" si="2">C5*F5*G5/$I$3</f>
        <v>5800.4375</v>
      </c>
      <c r="J5" s="8">
        <f t="shared" ref="J5:J6" si="3">C5*F5*H5/$J$3</f>
        <v>10708.5</v>
      </c>
      <c r="K5" s="9">
        <f t="shared" ref="K5:K6" si="4">C5*F5</f>
        <v>53542.5</v>
      </c>
    </row>
    <row r="6" spans="1:11" x14ac:dyDescent="0.25">
      <c r="A6" s="2" t="s">
        <v>19</v>
      </c>
      <c r="B6" s="2">
        <v>40500</v>
      </c>
      <c r="C6" s="2">
        <f t="shared" si="1"/>
        <v>49005</v>
      </c>
      <c r="D6" s="2">
        <v>1.35</v>
      </c>
      <c r="E6" s="2">
        <f t="shared" si="0"/>
        <v>66156.75</v>
      </c>
      <c r="F6" s="2">
        <v>1.5</v>
      </c>
      <c r="G6" s="2">
        <v>1.3</v>
      </c>
      <c r="H6" s="2">
        <v>1.2</v>
      </c>
      <c r="I6" s="8">
        <f t="shared" si="2"/>
        <v>7963.3125</v>
      </c>
      <c r="J6" s="8">
        <f t="shared" si="3"/>
        <v>14701.5</v>
      </c>
      <c r="K6" s="9">
        <f t="shared" si="4"/>
        <v>73507.5</v>
      </c>
    </row>
    <row r="7" spans="1:11" x14ac:dyDescent="0.25">
      <c r="A7" s="2" t="s">
        <v>29</v>
      </c>
      <c r="B7" s="2">
        <v>36500</v>
      </c>
      <c r="C7" s="2">
        <f t="shared" ref="C7" si="5">B7*$C$3</f>
        <v>44165</v>
      </c>
      <c r="D7" s="2">
        <v>1.35</v>
      </c>
      <c r="E7" s="2">
        <f t="shared" ref="E7" si="6">C7*D7</f>
        <v>59622.750000000007</v>
      </c>
      <c r="F7" s="2">
        <v>1.53</v>
      </c>
      <c r="G7" s="2">
        <v>1.3</v>
      </c>
      <c r="H7" s="2">
        <v>1.2</v>
      </c>
      <c r="I7" s="8">
        <f t="shared" ref="I7" si="7">C7*F7*G7/$I$3</f>
        <v>7320.3487500000001</v>
      </c>
      <c r="J7" s="8">
        <f t="shared" ref="J7" si="8">C7*F7*H7/$J$3</f>
        <v>13514.489999999998</v>
      </c>
      <c r="K7" s="9">
        <f t="shared" ref="K7" si="9">C7*F7</f>
        <v>67572.45</v>
      </c>
    </row>
    <row r="8" spans="1:11" x14ac:dyDescent="0.25">
      <c r="C8" s="2"/>
      <c r="D8" s="2"/>
      <c r="E8" s="2"/>
      <c r="F8" s="2"/>
      <c r="G8" s="2"/>
      <c r="H8" s="2">
        <v>1.2</v>
      </c>
      <c r="I8" s="8"/>
      <c r="J8" s="8"/>
      <c r="K8" s="9"/>
    </row>
    <row r="9" spans="1:11" x14ac:dyDescent="0.25">
      <c r="A9" s="10" t="s">
        <v>30</v>
      </c>
      <c r="B9" s="2">
        <v>24000</v>
      </c>
      <c r="C9" s="2">
        <f>B9*$C$3</f>
        <v>29040</v>
      </c>
      <c r="D9" s="2">
        <v>1.35</v>
      </c>
      <c r="E9" s="2">
        <f t="shared" ref="E9:E10" si="10">C9*D9</f>
        <v>39204</v>
      </c>
      <c r="F9" s="2">
        <v>1.6</v>
      </c>
      <c r="G9" s="2">
        <v>1.3</v>
      </c>
      <c r="H9" s="2">
        <v>1.2</v>
      </c>
      <c r="I9" s="8">
        <f t="shared" ref="I9:I10" si="11">C9*F9*G9/$I$3</f>
        <v>5033.6000000000004</v>
      </c>
      <c r="J9" s="8">
        <f t="shared" ref="J9:J10" si="12">C9*F9*H9/$J$3</f>
        <v>9292.7999999999993</v>
      </c>
      <c r="K9" s="9">
        <f t="shared" ref="K9:K10" si="13">C9*F9</f>
        <v>46464</v>
      </c>
    </row>
    <row r="10" spans="1:11" x14ac:dyDescent="0.25">
      <c r="A10" s="10" t="s">
        <v>31</v>
      </c>
      <c r="B10" s="2">
        <v>19500</v>
      </c>
      <c r="C10" s="2">
        <f>B10*$C$3</f>
        <v>23595</v>
      </c>
      <c r="D10" s="2">
        <v>1.35</v>
      </c>
      <c r="E10" s="2">
        <f t="shared" si="10"/>
        <v>31853.250000000004</v>
      </c>
      <c r="F10" s="2">
        <v>1.6</v>
      </c>
      <c r="G10" s="2">
        <v>1.3</v>
      </c>
      <c r="H10" s="2">
        <v>1.2</v>
      </c>
      <c r="I10" s="8">
        <f t="shared" si="11"/>
        <v>4089.7999999999997</v>
      </c>
      <c r="J10" s="8">
        <f t="shared" si="12"/>
        <v>7550.4000000000005</v>
      </c>
      <c r="K10" s="9">
        <f t="shared" si="13"/>
        <v>37752</v>
      </c>
    </row>
    <row r="11" spans="1:11" x14ac:dyDescent="0.25">
      <c r="C11" s="2"/>
      <c r="D11" s="2"/>
      <c r="E11" s="2"/>
      <c r="F11" s="2"/>
      <c r="G11" s="2"/>
      <c r="H11" s="2"/>
      <c r="I11" s="8"/>
      <c r="J11" s="8"/>
      <c r="K11" s="9"/>
    </row>
    <row r="12" spans="1:11" x14ac:dyDescent="0.25">
      <c r="A12" s="2" t="s">
        <v>28</v>
      </c>
      <c r="B12" s="2">
        <v>0</v>
      </c>
      <c r="C12" s="2">
        <f>B12*$C$3</f>
        <v>0</v>
      </c>
      <c r="D12" s="2">
        <v>1.35</v>
      </c>
      <c r="E12" s="2">
        <f t="shared" ref="E12" si="14">C12*D12</f>
        <v>0</v>
      </c>
      <c r="F12" s="2">
        <v>1.6</v>
      </c>
      <c r="G12" s="2">
        <v>1.3</v>
      </c>
      <c r="H12" s="2">
        <v>1.2</v>
      </c>
      <c r="I12" s="8">
        <f t="shared" ref="I12" si="15">C12*F12*G12/$I$3</f>
        <v>0</v>
      </c>
      <c r="J12" s="8">
        <f t="shared" ref="J12" si="16">C12*F12*H12/$J$3</f>
        <v>0</v>
      </c>
      <c r="K12" s="9">
        <f t="shared" ref="K12" si="17">C12*F12</f>
        <v>0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1-02-20</vt:lpstr>
      <vt:lpstr>10-02-20</vt:lpstr>
      <vt:lpstr>27-07-20</vt:lpstr>
      <vt:lpstr>10-12-20</vt:lpstr>
      <vt:lpstr>17-12-20</vt:lpstr>
      <vt:lpstr>2-02-21</vt:lpstr>
      <vt:lpstr>07-04-21</vt:lpstr>
      <vt:lpstr>15-04-21</vt:lpstr>
      <vt:lpstr>05-06-21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2020-02-01T15:59:38Z</dcterms:created>
  <dcterms:modified xsi:type="dcterms:W3CDTF">2021-07-07T19:59:56Z</dcterms:modified>
</cp:coreProperties>
</file>