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0 mod 3" sheetId="1" r:id="rId4"/>
  </sheets>
</workbook>
</file>

<file path=xl/sharedStrings.xml><?xml version="1.0" encoding="utf-8"?>
<sst xmlns="http://schemas.openxmlformats.org/spreadsheetml/2006/main" uniqueCount="42">
  <si>
    <t>Case: h = 0 mod 3</t>
  </si>
  <si>
    <t>Baseline Riesel test numbers</t>
  </si>
  <si>
    <t xml:space="preserve">Baseline No Jacobi cache    </t>
  </si>
  <si>
    <t xml:space="preserve">Baseline Jacobi cache    </t>
  </si>
  <si>
    <t>Baseline Cache advantage</t>
  </si>
  <si>
    <r>
      <rPr>
        <b val="1"/>
        <sz val="9"/>
        <color indexed="8"/>
        <rFont val="Helvetica Neue"/>
      </rPr>
      <t>h * 2^n-1</t>
    </r>
  </si>
  <si>
    <r>
      <rPr>
        <b val="1"/>
        <sz val="9"/>
        <color indexed="8"/>
        <rFont val="Helvetica Neue"/>
      </rPr>
      <t>Average Jacobi ops to find 1st v(1)</t>
    </r>
  </si>
  <si>
    <t>Jacobi cache / No Jacobi cache</t>
  </si>
  <si>
    <t>[ n, n+1000 )</t>
  </si>
  <si>
    <t>h = 3*base_n  [ h, h+6000 )</t>
  </si>
  <si>
    <t>search starting at 3</t>
  </si>
  <si>
    <t>sorted by v(1)</t>
  </si>
  <si>
    <t>reverse sort by freq</t>
  </si>
  <si>
    <t>base_n</t>
  </si>
  <si>
    <t>n_beyond</t>
  </si>
  <si>
    <t>hase_h</t>
  </si>
  <si>
    <t>h_beyond</t>
  </si>
  <si>
    <t>integer search  1st v(1)</t>
  </si>
  <si>
    <t>odd search 1st v(1)</t>
  </si>
  <si>
    <t>known 1st v(1)</t>
  </si>
  <si>
    <t>odd known 1st v(1)</t>
  </si>
  <si>
    <t>Standard Deviation</t>
  </si>
  <si>
    <t>Average Jacobi ops to find 1st v(1)</t>
  </si>
  <si>
    <r>
      <rPr>
        <b val="1"/>
        <sz val="10"/>
        <color indexed="8"/>
        <rFont val="Helvetica Neue"/>
      </rPr>
      <t xml:space="preserve">Known 1st v(1) sorted by v(1)  -  </t>
    </r>
    <r>
      <rPr>
        <b val="1"/>
        <sz val="7"/>
        <color indexed="8"/>
        <rFont val="Helvetica Neue"/>
      </rPr>
      <t>even in BOLD</t>
    </r>
  </si>
  <si>
    <r>
      <rPr>
        <sz val="12"/>
        <color indexed="8"/>
        <rFont val="Helvetica Neue"/>
      </rPr>
      <t xml:space="preserve">3, 5, 9, 11, 15, 17, </t>
    </r>
    <r>
      <rPr>
        <b val="1"/>
        <sz val="12"/>
        <color indexed="8"/>
        <rFont val="Helvetica Neue"/>
      </rPr>
      <t>20</t>
    </r>
    <r>
      <rPr>
        <sz val="12"/>
        <color indexed="8"/>
        <rFont val="Helvetica Neue"/>
      </rPr>
      <t xml:space="preserve">, 21, 27, 29, </t>
    </r>
    <r>
      <rPr>
        <b val="1"/>
        <sz val="12"/>
        <color indexed="8"/>
        <rFont val="Helvetica Neue"/>
      </rPr>
      <t>32</t>
    </r>
    <r>
      <rPr>
        <sz val="12"/>
        <color indexed="8"/>
        <rFont val="Helvetica Neue"/>
      </rPr>
      <t xml:space="preserve">, 35, </t>
    </r>
    <r>
      <rPr>
        <b val="1"/>
        <sz val="12"/>
        <color indexed="8"/>
        <rFont val="Helvetica Neue"/>
      </rPr>
      <t>36</t>
    </r>
    <r>
      <rPr>
        <sz val="12"/>
        <color indexed="8"/>
        <rFont val="Helvetica Neue"/>
      </rPr>
      <t xml:space="preserve">, 39, 41, </t>
    </r>
    <r>
      <rPr>
        <b val="1"/>
        <sz val="12"/>
        <color indexed="8"/>
        <rFont val="Helvetica Neue"/>
      </rPr>
      <t>44</t>
    </r>
    <r>
      <rPr>
        <sz val="12"/>
        <color indexed="8"/>
        <rFont val="Helvetica Neue"/>
      </rPr>
      <t xml:space="preserve">, 45, 49, 51, 55, </t>
    </r>
    <r>
      <rPr>
        <b val="1"/>
        <sz val="12"/>
        <color indexed="8"/>
        <rFont val="Helvetica Neue"/>
      </rPr>
      <t>56</t>
    </r>
    <r>
      <rPr>
        <sz val="12"/>
        <color indexed="8"/>
        <rFont val="Helvetica Neue"/>
      </rPr>
      <t xml:space="preserve">, 57, 59, 65, </t>
    </r>
    <r>
      <rPr>
        <b val="1"/>
        <sz val="12"/>
        <color indexed="8"/>
        <rFont val="Helvetica Neue"/>
      </rPr>
      <t>66</t>
    </r>
    <r>
      <rPr>
        <sz val="12"/>
        <color indexed="8"/>
        <rFont val="Helvetica Neue"/>
      </rPr>
      <t xml:space="preserve">, 67, 69, 71, </t>
    </r>
    <r>
      <rPr>
        <b val="1"/>
        <sz val="12"/>
        <color indexed="8"/>
        <rFont val="Helvetica Neue"/>
      </rPr>
      <t>72</t>
    </r>
    <r>
      <rPr>
        <sz val="12"/>
        <color indexed="8"/>
        <rFont val="Helvetica Neue"/>
      </rPr>
      <t xml:space="preserve">, </t>
    </r>
    <r>
      <rPr>
        <b val="1"/>
        <sz val="12"/>
        <color indexed="8"/>
        <rFont val="Helvetica Neue"/>
      </rPr>
      <t>74</t>
    </r>
    <r>
      <rPr>
        <sz val="12"/>
        <color indexed="8"/>
        <rFont val="Helvetica Neue"/>
      </rPr>
      <t xml:space="preserve">, 77, </t>
    </r>
    <r>
      <rPr>
        <b val="1"/>
        <sz val="12"/>
        <color indexed="8"/>
        <rFont val="Helvetica Neue"/>
      </rPr>
      <t>80</t>
    </r>
    <r>
      <rPr>
        <sz val="12"/>
        <color indexed="8"/>
        <rFont val="Helvetica Neue"/>
      </rPr>
      <t xml:space="preserve">, 81, </t>
    </r>
    <r>
      <rPr>
        <b val="1"/>
        <sz val="12"/>
        <color indexed="8"/>
        <rFont val="Helvetica Neue"/>
      </rPr>
      <t>84</t>
    </r>
    <r>
      <rPr>
        <sz val="12"/>
        <color indexed="8"/>
        <rFont val="Helvetica Neue"/>
      </rPr>
      <t xml:space="preserve">, 87, </t>
    </r>
    <r>
      <rPr>
        <b val="1"/>
        <sz val="12"/>
        <color indexed="8"/>
        <rFont val="Helvetica Neue"/>
      </rPr>
      <t>90</t>
    </r>
    <r>
      <rPr>
        <sz val="12"/>
        <color indexed="8"/>
        <rFont val="Helvetica Neue"/>
      </rPr>
      <t xml:space="preserve">, 95, 99, 101, </t>
    </r>
    <r>
      <rPr>
        <b val="1"/>
        <sz val="12"/>
        <color indexed="8"/>
        <rFont val="Helvetica Neue"/>
      </rPr>
      <t>104</t>
    </r>
    <r>
      <rPr>
        <sz val="12"/>
        <color indexed="8"/>
        <rFont val="Helvetica Neue"/>
      </rPr>
      <t xml:space="preserve">, 105, 109, 111, </t>
    </r>
    <r>
      <rPr>
        <b val="1"/>
        <sz val="12"/>
        <color indexed="8"/>
        <rFont val="Helvetica Neue"/>
      </rPr>
      <t>116</t>
    </r>
    <r>
      <rPr>
        <sz val="12"/>
        <color indexed="8"/>
        <rFont val="Helvetica Neue"/>
      </rPr>
      <t>, 125, 135</t>
    </r>
  </si>
  <si>
    <t>Odd Known 1st v(1) sorted by v(1)</t>
  </si>
  <si>
    <t>3, 5, 9, 11, 15, 17, 21, 27, 29, 31, 35, 39, 41, 45, 49, 51, 53, 55, 57, 59, 65, 67, 69, 71, 77, 81, 83, 85, 87, 95, 99, 101, 105, 107, 109, 111, 125, 129, 135, 139, 141, 149, 155, 165</t>
  </si>
  <si>
    <r>
      <rPr>
        <b val="1"/>
        <sz val="10"/>
        <color indexed="8"/>
        <rFont val="Helvetica Neue"/>
      </rPr>
      <t xml:space="preserve">Known 1st v(1) rev sorted by freq  -  </t>
    </r>
    <r>
      <rPr>
        <b val="1"/>
        <sz val="7"/>
        <color indexed="17"/>
        <rFont val="Helvetica Neue"/>
      </rPr>
      <t>out of order in red</t>
    </r>
  </si>
  <si>
    <r>
      <rPr>
        <sz val="12"/>
        <color indexed="8"/>
        <rFont val="Helvetica Neue"/>
      </rPr>
      <t xml:space="preserve">3, 5, 9, 11, 15, 17, 21, 29, </t>
    </r>
    <r>
      <rPr>
        <b val="1"/>
        <sz val="12"/>
        <color indexed="17"/>
        <rFont val="Helvetica Neue"/>
      </rPr>
      <t>20</t>
    </r>
    <r>
      <rPr>
        <sz val="12"/>
        <color indexed="8"/>
        <rFont val="Helvetica Neue"/>
      </rPr>
      <t xml:space="preserve">, 27, 35, 36, 39, 41, 45, </t>
    </r>
    <r>
      <rPr>
        <b val="1"/>
        <sz val="12"/>
        <color indexed="17"/>
        <rFont val="Helvetica Neue"/>
      </rPr>
      <t>32</t>
    </r>
    <r>
      <rPr>
        <sz val="12"/>
        <color indexed="8"/>
        <rFont val="Helvetica Neue"/>
      </rPr>
      <t xml:space="preserve">, 51, </t>
    </r>
    <r>
      <rPr>
        <b val="1"/>
        <sz val="12"/>
        <color indexed="17"/>
        <rFont val="Helvetica Neue"/>
      </rPr>
      <t>44</t>
    </r>
    <r>
      <rPr>
        <sz val="12"/>
        <color indexed="8"/>
        <rFont val="Helvetica Neue"/>
      </rPr>
      <t xml:space="preserve">, 56, </t>
    </r>
    <r>
      <rPr>
        <b val="1"/>
        <sz val="12"/>
        <color indexed="17"/>
        <rFont val="Helvetica Neue"/>
      </rPr>
      <t>49</t>
    </r>
    <r>
      <rPr>
        <sz val="12"/>
        <color indexed="8"/>
        <rFont val="Helvetica Neue"/>
      </rPr>
      <t xml:space="preserve">, 59, </t>
    </r>
    <r>
      <rPr>
        <b val="1"/>
        <sz val="12"/>
        <color indexed="17"/>
        <rFont val="Helvetica Neue"/>
      </rPr>
      <t>57</t>
    </r>
    <r>
      <rPr>
        <sz val="12"/>
        <color indexed="8"/>
        <rFont val="Helvetica Neue"/>
      </rPr>
      <t xml:space="preserve">, 65, </t>
    </r>
    <r>
      <rPr>
        <b val="1"/>
        <sz val="12"/>
        <color indexed="17"/>
        <rFont val="Helvetica Neue"/>
      </rPr>
      <t>55</t>
    </r>
    <r>
      <rPr>
        <sz val="12"/>
        <color indexed="8"/>
        <rFont val="Helvetica Neue"/>
      </rPr>
      <t xml:space="preserve">, 69, 71, 77, </t>
    </r>
    <r>
      <rPr>
        <b val="1"/>
        <sz val="12"/>
        <color indexed="17"/>
        <rFont val="Helvetica Neue"/>
      </rPr>
      <t>66</t>
    </r>
    <r>
      <rPr>
        <sz val="12"/>
        <color indexed="8"/>
        <rFont val="Helvetica Neue"/>
      </rPr>
      <t xml:space="preserve">, 81, 95, </t>
    </r>
    <r>
      <rPr>
        <b val="1"/>
        <sz val="12"/>
        <color indexed="17"/>
        <rFont val="Helvetica Neue"/>
      </rPr>
      <t>72</t>
    </r>
    <r>
      <rPr>
        <sz val="12"/>
        <color indexed="8"/>
        <rFont val="Helvetica Neue"/>
      </rPr>
      <t xml:space="preserve">, 80, </t>
    </r>
    <r>
      <rPr>
        <b val="1"/>
        <sz val="12"/>
        <color indexed="17"/>
        <rFont val="Helvetica Neue"/>
      </rPr>
      <t>67</t>
    </r>
    <r>
      <rPr>
        <sz val="12"/>
        <color indexed="8"/>
        <rFont val="Helvetica Neue"/>
      </rPr>
      <t xml:space="preserve">, 99, </t>
    </r>
    <r>
      <rPr>
        <b val="1"/>
        <sz val="12"/>
        <color indexed="17"/>
        <rFont val="Helvetica Neue"/>
      </rPr>
      <t>84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74</t>
    </r>
    <r>
      <rPr>
        <sz val="12"/>
        <color indexed="8"/>
        <rFont val="Helvetica Neue"/>
      </rPr>
      <t xml:space="preserve">, 90, 104, 105, </t>
    </r>
    <r>
      <rPr>
        <b val="1"/>
        <sz val="12"/>
        <color indexed="17"/>
        <rFont val="Helvetica Neue"/>
      </rPr>
      <t>87</t>
    </r>
    <r>
      <rPr>
        <sz val="12"/>
        <color indexed="8"/>
        <rFont val="Helvetica Neue"/>
      </rPr>
      <t xml:space="preserve">, 116, </t>
    </r>
    <r>
      <rPr>
        <b val="1"/>
        <sz val="12"/>
        <color indexed="17"/>
        <rFont val="Helvetica Neue"/>
      </rPr>
      <t>101</t>
    </r>
    <r>
      <rPr>
        <sz val="12"/>
        <color indexed="8"/>
        <rFont val="Helvetica Neue"/>
      </rPr>
      <t xml:space="preserve">, 109, 125, </t>
    </r>
    <r>
      <rPr>
        <b val="1"/>
        <sz val="12"/>
        <color indexed="17"/>
        <rFont val="Helvetica Neue"/>
      </rPr>
      <t>111</t>
    </r>
    <r>
      <rPr>
        <sz val="12"/>
        <color indexed="8"/>
        <rFont val="Helvetica Neue"/>
      </rPr>
      <t>, 135</t>
    </r>
  </si>
  <si>
    <r>
      <rPr>
        <b val="1"/>
        <sz val="10"/>
        <color indexed="8"/>
        <rFont val="Helvetica Neue"/>
      </rPr>
      <t xml:space="preserve">Odd Known 1st v(1) rev sorted by freq  -  </t>
    </r>
    <r>
      <rPr>
        <b val="1"/>
        <sz val="7"/>
        <color indexed="17"/>
        <rFont val="Helvetica Neue"/>
      </rPr>
      <t>out of order in red</t>
    </r>
  </si>
  <si>
    <r>
      <rPr>
        <sz val="12"/>
        <color indexed="8"/>
        <rFont val="Helvetica Neue"/>
      </rPr>
      <t xml:space="preserve">3, 5, 9, 11, 15, 17, 21, 29, </t>
    </r>
    <r>
      <rPr>
        <b val="1"/>
        <sz val="12"/>
        <color indexed="17"/>
        <rFont val="Helvetica Neue"/>
      </rPr>
      <t>27</t>
    </r>
    <r>
      <rPr>
        <sz val="12"/>
        <color indexed="8"/>
        <rFont val="Helvetica Neue"/>
      </rPr>
      <t xml:space="preserve">, 35, 39, 41, </t>
    </r>
    <r>
      <rPr>
        <b val="1"/>
        <sz val="12"/>
        <color indexed="17"/>
        <rFont val="Helvetica Neue"/>
      </rPr>
      <t>31</t>
    </r>
    <r>
      <rPr>
        <sz val="12"/>
        <color indexed="8"/>
        <rFont val="Helvetica Neue"/>
      </rPr>
      <t xml:space="preserve">, 45, 51, 55, </t>
    </r>
    <r>
      <rPr>
        <b val="1"/>
        <sz val="12"/>
        <color indexed="17"/>
        <rFont val="Helvetica Neue"/>
      </rPr>
      <t>49</t>
    </r>
    <r>
      <rPr>
        <sz val="12"/>
        <color indexed="8"/>
        <rFont val="Helvetica Neue"/>
      </rPr>
      <t xml:space="preserve">, 59, 69, 71, </t>
    </r>
    <r>
      <rPr>
        <b val="1"/>
        <sz val="12"/>
        <color indexed="17"/>
        <rFont val="Helvetica Neue"/>
      </rPr>
      <t>65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57</t>
    </r>
    <r>
      <rPr>
        <sz val="12"/>
        <color indexed="8"/>
        <rFont val="Helvetica Neue"/>
      </rPr>
      <t xml:space="preserve">, 85, </t>
    </r>
    <r>
      <rPr>
        <b val="1"/>
        <sz val="12"/>
        <color indexed="17"/>
        <rFont val="Helvetica Neue"/>
      </rPr>
      <t>81</t>
    </r>
    <r>
      <rPr>
        <sz val="12"/>
        <color indexed="8"/>
        <rFont val="Helvetica Neue"/>
      </rPr>
      <t xml:space="preserve">, 95, 99, </t>
    </r>
    <r>
      <rPr>
        <b val="1"/>
        <sz val="12"/>
        <color indexed="17"/>
        <rFont val="Helvetica Neue"/>
      </rPr>
      <t>77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53</t>
    </r>
    <r>
      <rPr>
        <sz val="12"/>
        <color indexed="8"/>
        <rFont val="Helvetica Neue"/>
      </rPr>
      <t xml:space="preserve">, 67, 105, </t>
    </r>
    <r>
      <rPr>
        <b val="1"/>
        <sz val="12"/>
        <color indexed="17"/>
        <rFont val="Helvetica Neue"/>
      </rPr>
      <t>101</t>
    </r>
    <r>
      <rPr>
        <sz val="12"/>
        <color indexed="8"/>
        <rFont val="Helvetica Neue"/>
      </rPr>
      <t xml:space="preserve">, 109, 125, </t>
    </r>
    <r>
      <rPr>
        <b val="1"/>
        <sz val="12"/>
        <color indexed="17"/>
        <rFont val="Helvetica Neue"/>
      </rPr>
      <t>87</t>
    </r>
    <r>
      <rPr>
        <sz val="12"/>
        <color indexed="8"/>
        <rFont val="Helvetica Neue"/>
      </rPr>
      <t xml:space="preserve">, 129, </t>
    </r>
    <r>
      <rPr>
        <b val="1"/>
        <sz val="12"/>
        <color indexed="17"/>
        <rFont val="Helvetica Neue"/>
      </rPr>
      <t>83</t>
    </r>
    <r>
      <rPr>
        <sz val="12"/>
        <color indexed="8"/>
        <rFont val="Helvetica Neue"/>
      </rPr>
      <t xml:space="preserve">, 111, 155, </t>
    </r>
    <r>
      <rPr>
        <b val="1"/>
        <sz val="12"/>
        <color indexed="17"/>
        <rFont val="Helvetica Neue"/>
      </rPr>
      <t>107</t>
    </r>
    <r>
      <rPr>
        <sz val="12"/>
        <color indexed="8"/>
        <rFont val="Helvetica Neue"/>
      </rPr>
      <t>, 135, 139, 141, 149, 165</t>
    </r>
  </si>
  <si>
    <r>
      <rPr>
        <b val="1"/>
        <sz val="10"/>
        <color indexed="8"/>
        <rFont val="Helvetica Neue"/>
      </rPr>
      <t xml:space="preserve">Validated primes 1st v(1) rev sorted by freq  -  </t>
    </r>
    <r>
      <rPr>
        <b val="1"/>
        <sz val="7"/>
        <color indexed="17"/>
        <rFont val="Helvetica Neue"/>
      </rPr>
      <t>out of order in red</t>
    </r>
  </si>
  <si>
    <t>3, 5, 9, 11, 15, 17, 21, 27, 29, 35, 39, 41, 45, 51, 57, 59, 65, 69, 81</t>
  </si>
  <si>
    <t>Sample Jacobi line</t>
  </si>
  <si>
    <t>3248337 4331118 ++++-+0++-0+-0-+-++-000++-+0--++0-0+-+---0-0-0++0+--++00+----+0++0+-00-++-++0-+-+-+0+--0--00++-++00++-+-0+-++0-0++0---0-0--+-0-+-+-00+---0-0+-0+++0-++++-0--+++-0++-0+-</t>
  </si>
  <si>
    <t>More Riesel test numbers</t>
  </si>
  <si>
    <t xml:space="preserve">More No Jacobi cache    </t>
  </si>
  <si>
    <t xml:space="preserve">More Jacobi cache    </t>
  </si>
  <si>
    <t>More Cache advantage</t>
  </si>
  <si>
    <t>Small Validated Riesel primes</t>
  </si>
  <si>
    <t>Large Validated Riesel primes</t>
  </si>
  <si>
    <t>All Validated Riesel primes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</si>
</sst>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7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b val="1"/>
      <sz val="9"/>
      <color indexed="8"/>
      <name val="Helvetica Neue"/>
    </font>
    <font>
      <b val="1"/>
      <sz val="7"/>
      <color indexed="8"/>
      <name val="Helvetica Neue"/>
    </font>
    <font>
      <b val="1"/>
      <sz val="7"/>
      <color indexed="17"/>
      <name val="Helvetica Neue"/>
    </font>
    <font>
      <b val="1"/>
      <sz val="12"/>
      <color indexed="17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5">
    <border>
      <left/>
      <right/>
      <top/>
      <bottom/>
      <diagonal/>
    </border>
    <border>
      <left style="thick">
        <color indexed="10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 style="thin">
        <color indexed="12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3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4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2"/>
      </bottom>
      <diagonal/>
    </border>
    <border>
      <left style="thick">
        <color indexed="10"/>
      </left>
      <right style="thick">
        <color indexed="10"/>
      </right>
      <top style="thin">
        <color indexed="14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1"/>
      </left>
      <right style="thin">
        <color indexed="15"/>
      </right>
      <top style="thick">
        <color indexed="8"/>
      </top>
      <bottom style="thick">
        <color indexed="10"/>
      </bottom>
      <diagonal/>
    </border>
    <border>
      <left style="thin">
        <color indexed="15"/>
      </left>
      <right style="thin">
        <color indexed="15"/>
      </right>
      <top>
        <color indexed="8"/>
      </top>
      <bottom style="thick">
        <color indexed="10"/>
      </bottom>
      <diagonal/>
    </border>
    <border>
      <left style="thin">
        <color indexed="15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6"/>
      </bottom>
      <diagonal/>
    </border>
    <border>
      <left style="thick">
        <color indexed="10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ck">
        <color indexed="10"/>
      </right>
      <top style="thin">
        <color indexed="16"/>
      </top>
      <bottom style="thin">
        <color indexed="16"/>
      </bottom>
      <diagonal/>
    </border>
    <border>
      <left style="thick">
        <color indexed="10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6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5"/>
      </right>
      <top style="thick">
        <color indexed="10"/>
      </top>
      <bottom style="thick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2"/>
      </bottom>
      <diagonal/>
    </border>
    <border>
      <left style="thin">
        <color indexed="15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18"/>
      </bottom>
      <diagonal/>
    </border>
    <border>
      <left style="thin">
        <color indexed="11"/>
      </left>
      <right style="thin">
        <color indexed="15"/>
      </right>
      <top style="thick">
        <color indexed="8"/>
      </top>
      <bottom style="thick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ck">
        <color indexed="8"/>
      </top>
      <bottom style="thick">
        <color indexed="18"/>
      </bottom>
      <diagonal/>
    </border>
    <border>
      <left style="thick">
        <color indexed="18"/>
      </left>
      <right style="thin">
        <color indexed="11"/>
      </right>
      <top style="thick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8"/>
      </top>
      <bottom style="thin">
        <color indexed="11"/>
      </bottom>
      <diagonal/>
    </border>
    <border>
      <left style="thin">
        <color indexed="11"/>
      </left>
      <right style="thick">
        <color indexed="18"/>
      </right>
      <top style="thick">
        <color indexed="18"/>
      </top>
      <bottom style="thin">
        <color indexed="11"/>
      </bottom>
      <diagonal/>
    </border>
    <border>
      <left style="thick">
        <color indexed="18"/>
      </left>
      <right style="thick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1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18"/>
      </top>
      <bottom style="thin">
        <color indexed="11"/>
      </bottom>
      <diagonal/>
    </border>
    <border>
      <left style="thick">
        <color indexed="18"/>
      </left>
      <right style="thin">
        <color indexed="11"/>
      </right>
      <top style="thick">
        <color indexed="18"/>
      </top>
      <bottom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18"/>
      </top>
      <bottom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18"/>
      </top>
      <bottom>
        <color indexed="8"/>
      </bottom>
      <diagonal/>
    </border>
    <border>
      <left style="thin">
        <color indexed="11"/>
      </left>
      <right style="thick">
        <color indexed="18"/>
      </right>
      <top style="thick">
        <color indexed="18"/>
      </top>
      <bottom>
        <color indexed="8"/>
      </bottom>
      <diagonal/>
    </border>
    <border>
      <left style="thick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8"/>
      </right>
      <top style="thin">
        <color indexed="11"/>
      </top>
      <bottom style="thin">
        <color indexed="11"/>
      </bottom>
      <diagonal/>
    </border>
    <border>
      <left style="thick">
        <color indexed="1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8"/>
      </right>
      <top>
        <color indexed="8"/>
      </top>
      <bottom style="thin">
        <color indexed="11"/>
      </bottom>
      <diagonal/>
    </border>
    <border>
      <left style="thick">
        <color indexed="18"/>
      </left>
      <right style="thin">
        <color indexed="11"/>
      </right>
      <top style="thin">
        <color indexed="11"/>
      </top>
      <bottom style="thick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8"/>
      </bottom>
      <diagonal/>
    </border>
    <border>
      <left style="thin">
        <color indexed="11"/>
      </left>
      <right style="thick">
        <color indexed="18"/>
      </right>
      <top style="thin">
        <color indexed="11"/>
      </top>
      <bottom style="thick">
        <color indexed="1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1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horizontal="center" vertical="top" wrapText="1"/>
    </xf>
    <xf numFmtId="0" fontId="3" fillId="2" borderId="8" applyNumberFormat="0" applyFont="1" applyFill="1" applyBorder="1" applyAlignment="1" applyProtection="0">
      <alignment vertical="top" wrapText="1"/>
    </xf>
    <xf numFmtId="0" fontId="3" fillId="2" borderId="9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4" borderId="10" applyNumberFormat="0" applyFont="1" applyFill="0" applyBorder="1" applyAlignment="1" applyProtection="0">
      <alignment vertical="top" wrapText="1"/>
    </xf>
    <xf numFmtId="0" fontId="4" borderId="6" applyNumberFormat="0" applyFont="1" applyFill="0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horizontal="center" vertical="top" wrapText="1"/>
    </xf>
    <xf numFmtId="49" fontId="3" fillId="2" borderId="11" applyNumberFormat="1" applyFont="1" applyFill="1" applyBorder="1" applyAlignment="1" applyProtection="0">
      <alignment horizontal="center" vertical="top" wrapText="1"/>
    </xf>
    <xf numFmtId="0" fontId="3" fillId="2" borderId="12" applyNumberFormat="0" applyFont="1" applyFill="1" applyBorder="1" applyAlignment="1" applyProtection="0">
      <alignment vertical="top" wrapText="1"/>
    </xf>
    <xf numFmtId="49" fontId="3" fillId="2" borderId="13" applyNumberFormat="1" applyFont="1" applyFill="1" applyBorder="1" applyAlignment="1" applyProtection="0">
      <alignment horizontal="center" vertical="top" wrapText="1"/>
    </xf>
    <xf numFmtId="0" fontId="3" fillId="2" borderId="14" applyNumberFormat="0" applyFont="1" applyFill="1" applyBorder="1" applyAlignment="1" applyProtection="0">
      <alignment vertical="top" wrapText="1"/>
    </xf>
    <xf numFmtId="0" fontId="3" borderId="15" applyNumberFormat="0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horizontal="center" vertical="center" wrapText="1"/>
    </xf>
    <xf numFmtId="49" fontId="3" fillId="2" borderId="17" applyNumberFormat="1" applyFont="1" applyFill="1" applyBorder="1" applyAlignment="1" applyProtection="0">
      <alignment horizontal="center" vertical="center" wrapText="1"/>
    </xf>
    <xf numFmtId="49" fontId="3" fillId="2" borderId="18" applyNumberFormat="1" applyFont="1" applyFill="1" applyBorder="1" applyAlignment="1" applyProtection="0">
      <alignment horizontal="center" vertical="center" wrapText="1"/>
    </xf>
    <xf numFmtId="49" fontId="3" fillId="2" borderId="19" applyNumberFormat="1" applyFont="1" applyFill="1" applyBorder="1" applyAlignment="1" applyProtection="0">
      <alignment horizontal="center" vertical="center" wrapText="1"/>
    </xf>
    <xf numFmtId="0" fontId="3" borderId="20" applyNumberFormat="0" applyFont="1" applyFill="0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horizontal="center" vertical="top" wrapText="1"/>
    </xf>
    <xf numFmtId="49" fontId="3" fillId="2" borderId="17" applyNumberFormat="1" applyFont="1" applyFill="1" applyBorder="1" applyAlignment="1" applyProtection="0">
      <alignment horizontal="center" vertical="top" wrapText="1"/>
    </xf>
    <xf numFmtId="49" fontId="3" fillId="2" borderId="18" applyNumberFormat="1" applyFont="1" applyFill="1" applyBorder="1" applyAlignment="1" applyProtection="0">
      <alignment horizontal="center" vertical="top" wrapText="1"/>
    </xf>
    <xf numFmtId="49" fontId="3" fillId="2" borderId="19" applyNumberFormat="1" applyFont="1" applyFill="1" applyBorder="1" applyAlignment="1" applyProtection="0">
      <alignment horizontal="center" vertical="top" wrapText="1"/>
    </xf>
    <xf numFmtId="0" fontId="3" borderId="21" applyNumberFormat="0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59" fontId="0" borderId="11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60" fontId="0" borderId="13" applyNumberFormat="1" applyFont="1" applyFill="0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59" fontId="0" borderId="24" applyNumberFormat="1" applyFont="1" applyFill="0" applyBorder="1" applyAlignment="1" applyProtection="0">
      <alignment vertical="top" wrapText="1"/>
    </xf>
    <xf numFmtId="59" fontId="0" borderId="25" applyNumberFormat="1" applyFont="1" applyFill="0" applyBorder="1" applyAlignment="1" applyProtection="0">
      <alignment vertical="top" wrapText="1"/>
    </xf>
    <xf numFmtId="59" fontId="0" borderId="2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0" fontId="0" borderId="24" applyNumberFormat="1" applyFont="1" applyFill="0" applyBorder="1" applyAlignment="1" applyProtection="0">
      <alignment vertical="top" wrapText="1"/>
    </xf>
    <xf numFmtId="60" fontId="0" borderId="25" applyNumberFormat="1" applyFont="1" applyFill="0" applyBorder="1" applyAlignment="1" applyProtection="0">
      <alignment vertical="top" wrapText="1"/>
    </xf>
    <xf numFmtId="60" fontId="0" borderId="26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59" fontId="0" borderId="17" applyNumberFormat="1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  <xf numFmtId="60" fontId="0" borderId="16" applyNumberFormat="1" applyFont="1" applyFill="0" applyBorder="1" applyAlignment="1" applyProtection="0">
      <alignment vertical="top" wrapText="1"/>
    </xf>
    <xf numFmtId="60" fontId="0" borderId="17" applyNumberFormat="1" applyFont="1" applyFill="0" applyBorder="1" applyAlignment="1" applyProtection="0">
      <alignment vertical="top" wrapText="1"/>
    </xf>
    <xf numFmtId="60" fontId="0" borderId="18" applyNumberFormat="1" applyFont="1" applyFill="0" applyBorder="1" applyAlignment="1" applyProtection="0">
      <alignment vertical="top" wrapText="1"/>
    </xf>
    <xf numFmtId="60" fontId="0" borderId="19" applyNumberFormat="1" applyFont="1" applyFill="0" applyBorder="1" applyAlignment="1" applyProtection="0">
      <alignment vertical="top" wrapText="1"/>
    </xf>
    <xf numFmtId="49" fontId="3" borderId="11" applyNumberFormat="1" applyFont="1" applyFill="0" applyBorder="1" applyAlignment="1" applyProtection="0">
      <alignment horizontal="center"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49" fontId="3" borderId="16" applyNumberFormat="1" applyFont="1" applyFill="0" applyBorder="1" applyAlignment="1" applyProtection="0">
      <alignment horizontal="center"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59" fontId="0" borderId="19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3" borderId="32" applyNumberFormat="0" applyFont="1" applyFill="0" applyBorder="1" applyAlignment="1" applyProtection="0">
      <alignment horizontal="center"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60" fontId="0" borderId="38" applyNumberFormat="1" applyFont="1" applyFill="0" applyBorder="1" applyAlignment="1" applyProtection="0">
      <alignment vertical="top" wrapText="1"/>
    </xf>
    <xf numFmtId="60" fontId="0" borderId="34" applyNumberFormat="1" applyFont="1" applyFill="0" applyBorder="1" applyAlignment="1" applyProtection="0">
      <alignment vertical="top" wrapText="1"/>
    </xf>
    <xf numFmtId="60" fontId="0" borderId="32" applyNumberFormat="1" applyFont="1" applyFill="0" applyBorder="1" applyAlignment="1" applyProtection="0">
      <alignment vertical="top" wrapText="1"/>
    </xf>
    <xf numFmtId="60" fontId="0" borderId="39" applyNumberFormat="1" applyFont="1" applyFill="0" applyBorder="1" applyAlignment="1" applyProtection="0">
      <alignment vertical="top" wrapText="1"/>
    </xf>
    <xf numFmtId="49" fontId="3" borderId="40" applyNumberFormat="1" applyFont="1" applyFill="0" applyBorder="1" applyAlignment="1" applyProtection="0">
      <alignment horizontal="center" vertical="top" wrapText="1"/>
    </xf>
    <xf numFmtId="0" fontId="0" borderId="41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1" borderId="40" applyNumberFormat="1" applyFont="1" applyFill="0" applyBorder="1" applyAlignment="1" applyProtection="0">
      <alignment vertical="top" wrapText="1"/>
    </xf>
    <xf numFmtId="49" fontId="3" borderId="24" applyNumberFormat="1" applyFont="1" applyFill="0" applyBorder="1" applyAlignment="1" applyProtection="0">
      <alignment horizontal="center" vertical="top" wrapText="1"/>
    </xf>
    <xf numFmtId="0" fontId="0" borderId="43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49" fontId="1" borderId="24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0" fontId="0" borderId="45" applyNumberFormat="0" applyFont="1" applyFill="0" applyBorder="1" applyAlignment="1" applyProtection="0">
      <alignment vertical="top" wrapText="1"/>
    </xf>
    <xf numFmtId="0" fontId="0" borderId="46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49" fontId="3" borderId="47" applyNumberFormat="1" applyFont="1" applyFill="0" applyBorder="1" applyAlignment="1" applyProtection="0">
      <alignment horizontal="center" vertical="top" wrapText="1"/>
    </xf>
    <xf numFmtId="0" fontId="0" borderId="48" applyNumberFormat="0" applyFont="1" applyFill="0" applyBorder="1" applyAlignment="1" applyProtection="0">
      <alignment vertical="top" wrapText="1"/>
    </xf>
    <xf numFmtId="0" fontId="0" borderId="49" applyNumberFormat="0" applyFont="1" applyFill="0" applyBorder="1" applyAlignment="1" applyProtection="0">
      <alignment vertical="top" wrapText="1"/>
    </xf>
    <xf numFmtId="49" fontId="3" borderId="50" applyNumberFormat="1" applyFont="1" applyFill="0" applyBorder="1" applyAlignment="1" applyProtection="0">
      <alignment horizontal="center" vertical="top" wrapText="1"/>
    </xf>
    <xf numFmtId="0" fontId="0" borderId="51" applyNumberFormat="0" applyFont="1" applyFill="0" applyBorder="1" applyAlignment="1" applyProtection="0">
      <alignment vertical="top" wrapText="1"/>
    </xf>
    <xf numFmtId="0" fontId="0" borderId="52" applyNumberFormat="0" applyFont="1" applyFill="0" applyBorder="1" applyAlignment="1" applyProtection="0">
      <alignment vertical="top" wrapText="1"/>
    </xf>
    <xf numFmtId="0" fontId="3" borderId="24" applyNumberFormat="0" applyFont="1" applyFill="0" applyBorder="1" applyAlignment="1" applyProtection="0">
      <alignment horizontal="center" vertical="top" wrapText="1"/>
    </xf>
    <xf numFmtId="0" fontId="1" borderId="24" applyNumberFormat="0" applyFont="1" applyFill="0" applyBorder="1" applyAlignment="1" applyProtection="0">
      <alignment vertical="top" wrapText="1"/>
    </xf>
    <xf numFmtId="49" fontId="3" borderId="53" applyNumberFormat="1" applyFont="1" applyFill="0" applyBorder="1" applyAlignment="1" applyProtection="0">
      <alignment horizontal="center" vertical="top" wrapText="1"/>
    </xf>
    <xf numFmtId="0" fontId="0" borderId="54" applyNumberFormat="0" applyFont="1" applyFill="0" applyBorder="1" applyAlignment="1" applyProtection="0">
      <alignment vertical="top" wrapText="1"/>
    </xf>
    <xf numFmtId="0" fontId="0" borderId="55" applyNumberFormat="0" applyFont="1" applyFill="0" applyBorder="1" applyAlignment="1" applyProtection="0">
      <alignment vertical="top" wrapText="1"/>
    </xf>
    <xf numFmtId="49" fontId="0" borderId="53" applyNumberFormat="1" applyFont="1" applyFill="0" applyBorder="1" applyAlignment="1" applyProtection="0">
      <alignment vertical="top" wrapText="1"/>
    </xf>
    <xf numFmtId="0" fontId="3" borderId="56" applyNumberFormat="0" applyFont="1" applyFill="0" applyBorder="1" applyAlignment="1" applyProtection="0">
      <alignment horizontal="center" vertical="top" wrapText="1"/>
    </xf>
    <xf numFmtId="0" fontId="0" borderId="56" applyNumberFormat="0" applyFont="1" applyFill="0" applyBorder="1" applyAlignment="1" applyProtection="0">
      <alignment vertical="top" wrapText="1"/>
    </xf>
    <xf numFmtId="0" fontId="0" borderId="57" applyNumberFormat="0" applyFont="1" applyFill="0" applyBorder="1" applyAlignment="1" applyProtection="0">
      <alignment vertical="top" wrapText="1"/>
    </xf>
    <xf numFmtId="0" fontId="0" borderId="58" applyNumberFormat="0" applyFont="1" applyFill="0" applyBorder="1" applyAlignment="1" applyProtection="0">
      <alignment vertical="top" wrapText="1"/>
    </xf>
    <xf numFmtId="0" fontId="0" borderId="59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center"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3" borderId="13" applyNumberFormat="1" applyFont="1" applyFill="0" applyBorder="1" applyAlignment="1" applyProtection="0">
      <alignment horizontal="center"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3" borderId="17" applyNumberFormat="1" applyFont="1" applyFill="0" applyBorder="1" applyAlignment="1" applyProtection="0">
      <alignment horizontal="center" vertical="top" wrapText="1"/>
    </xf>
    <xf numFmtId="49" fontId="3" borderId="18" applyNumberFormat="1" applyFont="1" applyFill="0" applyBorder="1" applyAlignment="1" applyProtection="0">
      <alignment horizontal="center" vertical="top" wrapText="1"/>
    </xf>
    <xf numFmtId="49" fontId="3" borderId="19" applyNumberFormat="1" applyFont="1" applyFill="0" applyBorder="1" applyAlignment="1" applyProtection="0">
      <alignment horizontal="center" vertical="top" wrapText="1"/>
    </xf>
    <xf numFmtId="0" fontId="3" borderId="60" applyNumberFormat="0" applyFont="1" applyFill="0" applyBorder="1" applyAlignment="1" applyProtection="0">
      <alignment horizontal="center" vertical="top" wrapText="1"/>
    </xf>
    <xf numFmtId="0" fontId="0" borderId="60" applyNumberFormat="0" applyFont="1" applyFill="0" applyBorder="1" applyAlignment="1" applyProtection="0">
      <alignment vertical="top" wrapText="1"/>
    </xf>
    <xf numFmtId="0" fontId="0" borderId="61" applyNumberFormat="0" applyFont="1" applyFill="0" applyBorder="1" applyAlignment="1" applyProtection="0">
      <alignment vertical="top" wrapText="1"/>
    </xf>
    <xf numFmtId="0" fontId="0" borderId="62" applyNumberFormat="0" applyFont="1" applyFill="0" applyBorder="1" applyAlignment="1" applyProtection="0">
      <alignment vertical="top" wrapText="1"/>
    </xf>
    <xf numFmtId="0" fontId="0" borderId="63" applyNumberFormat="0" applyFont="1" applyFill="0" applyBorder="1" applyAlignment="1" applyProtection="0">
      <alignment vertical="top" wrapText="1"/>
    </xf>
    <xf numFmtId="49" fontId="3" borderId="64" applyNumberFormat="1" applyFont="1" applyFill="0" applyBorder="1" applyAlignment="1" applyProtection="0">
      <alignment horizontal="center" vertical="top" wrapText="1"/>
    </xf>
    <xf numFmtId="0" fontId="0" borderId="65" applyNumberFormat="0" applyFont="1" applyFill="0" applyBorder="1" applyAlignment="1" applyProtection="0">
      <alignment vertical="top" wrapText="1"/>
    </xf>
    <xf numFmtId="0" fontId="0" borderId="66" applyNumberFormat="0" applyFont="1" applyFill="0" applyBorder="1" applyAlignment="1" applyProtection="0">
      <alignment vertical="top" wrapText="1"/>
    </xf>
    <xf numFmtId="0" fontId="0" borderId="67" applyNumberFormat="0" applyFont="1" applyFill="0" applyBorder="1" applyAlignment="1" applyProtection="0">
      <alignment vertical="top" wrapText="1"/>
    </xf>
    <xf numFmtId="0" fontId="0" borderId="64" applyNumberFormat="1" applyFont="1" applyFill="0" applyBorder="1" applyAlignment="1" applyProtection="0">
      <alignment vertical="top" wrapText="1"/>
    </xf>
    <xf numFmtId="0" fontId="0" borderId="68" applyNumberFormat="1" applyFont="1" applyFill="0" applyBorder="1" applyAlignment="1" applyProtection="0">
      <alignment vertical="top" wrapText="1"/>
    </xf>
    <xf numFmtId="0" fontId="0" borderId="69" applyNumberFormat="1" applyFont="1" applyFill="0" applyBorder="1" applyAlignment="1" applyProtection="0">
      <alignment vertical="top" wrapText="1"/>
    </xf>
    <xf numFmtId="0" fontId="0" borderId="66" applyNumberFormat="1" applyFont="1" applyFill="0" applyBorder="1" applyAlignment="1" applyProtection="0">
      <alignment vertical="top" wrapText="1"/>
    </xf>
    <xf numFmtId="60" fontId="0" borderId="70" applyNumberFormat="1" applyFont="1" applyFill="0" applyBorder="1" applyAlignment="1" applyProtection="0">
      <alignment vertical="top" wrapText="1"/>
    </xf>
    <xf numFmtId="60" fontId="0" borderId="71" applyNumberFormat="1" applyFont="1" applyFill="0" applyBorder="1" applyAlignment="1" applyProtection="0">
      <alignment vertical="top" wrapText="1"/>
    </xf>
    <xf numFmtId="60" fontId="0" borderId="72" applyNumberFormat="1" applyFont="1" applyFill="0" applyBorder="1" applyAlignment="1" applyProtection="0">
      <alignment vertical="top" wrapText="1"/>
    </xf>
    <xf numFmtId="60" fontId="0" borderId="73" applyNumberFormat="1" applyFont="1" applyFill="0" applyBorder="1" applyAlignment="1" applyProtection="0">
      <alignment vertical="top" wrapText="1"/>
    </xf>
    <xf numFmtId="49" fontId="3" borderId="74" applyNumberFormat="1" applyFont="1" applyFill="0" applyBorder="1" applyAlignment="1" applyProtection="0">
      <alignment horizontal="center" vertical="top" wrapText="1"/>
    </xf>
    <xf numFmtId="0" fontId="0" borderId="75" applyNumberFormat="0" applyFont="1" applyFill="0" applyBorder="1" applyAlignment="1" applyProtection="0">
      <alignment vertical="top" wrapText="1"/>
    </xf>
    <xf numFmtId="0" fontId="0" borderId="74" applyNumberFormat="1" applyFont="1" applyFill="0" applyBorder="1" applyAlignment="1" applyProtection="0">
      <alignment vertical="top" wrapText="1"/>
    </xf>
    <xf numFmtId="0" fontId="0" borderId="75" applyNumberFormat="1" applyFont="1" applyFill="0" applyBorder="1" applyAlignment="1" applyProtection="0">
      <alignment vertical="top" wrapText="1"/>
    </xf>
    <xf numFmtId="60" fontId="0" borderId="76" applyNumberFormat="1" applyFont="1" applyFill="0" applyBorder="1" applyAlignment="1" applyProtection="0">
      <alignment vertical="top" wrapText="1"/>
    </xf>
    <xf numFmtId="60" fontId="0" borderId="77" applyNumberFormat="1" applyFont="1" applyFill="0" applyBorder="1" applyAlignment="1" applyProtection="0">
      <alignment vertical="top" wrapText="1"/>
    </xf>
    <xf numFmtId="60" fontId="0" borderId="78" applyNumberFormat="1" applyFont="1" applyFill="0" applyBorder="1" applyAlignment="1" applyProtection="0">
      <alignment vertical="top" wrapText="1"/>
    </xf>
    <xf numFmtId="60" fontId="0" borderId="79" applyNumberFormat="1" applyFont="1" applyFill="0" applyBorder="1" applyAlignment="1" applyProtection="0">
      <alignment vertical="top" wrapText="1"/>
    </xf>
    <xf numFmtId="49" fontId="3" borderId="80" applyNumberFormat="1" applyFont="1" applyFill="0" applyBorder="1" applyAlignment="1" applyProtection="0">
      <alignment horizontal="center" vertical="top" wrapText="1"/>
    </xf>
    <xf numFmtId="0" fontId="0" borderId="81" applyNumberFormat="0" applyFont="1" applyFill="0" applyBorder="1" applyAlignment="1" applyProtection="0">
      <alignment vertical="top" wrapText="1"/>
    </xf>
    <xf numFmtId="0" fontId="0" borderId="82" applyNumberFormat="0" applyFont="1" applyFill="0" applyBorder="1" applyAlignment="1" applyProtection="0">
      <alignment vertical="top" wrapText="1"/>
    </xf>
    <xf numFmtId="0" fontId="0" borderId="80" applyNumberFormat="1" applyFont="1" applyFill="0" applyBorder="1" applyAlignment="1" applyProtection="0">
      <alignment vertical="top" wrapText="1"/>
    </xf>
    <xf numFmtId="0" fontId="0" borderId="83" applyNumberFormat="1" applyFont="1" applyFill="0" applyBorder="1" applyAlignment="1" applyProtection="0">
      <alignment vertical="top" wrapText="1"/>
    </xf>
    <xf numFmtId="0" fontId="0" borderId="84" applyNumberFormat="1" applyFont="1" applyFill="0" applyBorder="1" applyAlignment="1" applyProtection="0">
      <alignment vertical="top" wrapText="1"/>
    </xf>
    <xf numFmtId="0" fontId="0" borderId="82" applyNumberFormat="1" applyFont="1" applyFill="0" applyBorder="1" applyAlignment="1" applyProtection="0">
      <alignment vertical="top" wrapText="1"/>
    </xf>
    <xf numFmtId="60" fontId="0" borderId="80" applyNumberFormat="1" applyFont="1" applyFill="0" applyBorder="1" applyAlignment="1" applyProtection="0">
      <alignment vertical="top" wrapText="1"/>
    </xf>
    <xf numFmtId="60" fontId="0" borderId="83" applyNumberFormat="1" applyFont="1" applyFill="0" applyBorder="1" applyAlignment="1" applyProtection="0">
      <alignment vertical="top" wrapText="1"/>
    </xf>
    <xf numFmtId="60" fontId="0" borderId="84" applyNumberFormat="1" applyFont="1" applyFill="0" applyBorder="1" applyAlignment="1" applyProtection="0">
      <alignment vertical="top" wrapText="1"/>
    </xf>
    <xf numFmtId="60" fontId="0" borderId="8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007f00"/>
      <rgbColor rgb="ffa5a5a5"/>
      <rgbColor rgb="ffe8e9e8"/>
      <rgbColor rgb="ffcdd0cf"/>
      <rgbColor rgb="ff3f3f3f"/>
      <rgbColor rgb="ffc6c6c6"/>
      <rgbColor rgb="ffc7f1b8"/>
      <rgbColor rgb="ffb417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42"/>
  <sheetViews>
    <sheetView workbookViewId="0" showGridLines="0" defaultGridColor="1">
      <pane topLeftCell="A6" xSplit="0" ySplit="5" activePane="bottomLeft" state="frozen"/>
    </sheetView>
  </sheetViews>
  <sheetFormatPr defaultColWidth="16.3333" defaultRowHeight="19.9" customHeight="1" outlineLevelRow="0" outlineLevelCol="0"/>
  <cols>
    <col min="1" max="1" width="11.7656" style="1" customWidth="1"/>
    <col min="2" max="3" width="12.9922" style="1" customWidth="1"/>
    <col min="4" max="4" width="10.7109" style="1" customWidth="1"/>
    <col min="5" max="5" width="2.41406" style="1" customWidth="1"/>
    <col min="6" max="6" width="8.70312" style="1" customWidth="1"/>
    <col min="7" max="7" width="8.71875" style="1" customWidth="1"/>
    <col min="8" max="8" width="8.21094" style="1" customWidth="1"/>
    <col min="9" max="9" width="8.8125" style="1" customWidth="1"/>
    <col min="10" max="10" width="8.66406" style="1" customWidth="1"/>
    <col min="11" max="11" width="8.75781" style="1" customWidth="1"/>
    <col min="12" max="12" width="2.78906" style="1" customWidth="1"/>
    <col min="13" max="14" width="8.69531" style="1" customWidth="1"/>
    <col min="15" max="16" width="8.72656" style="1" customWidth="1"/>
    <col min="17" max="17" width="8.5625" style="1" customWidth="1"/>
    <col min="18" max="18" width="9.17188" style="1" customWidth="1"/>
    <col min="19" max="19" width="2.72656" style="1" customWidth="1"/>
    <col min="20" max="21" width="8.73438" style="1" customWidth="1"/>
    <col min="22" max="23" width="8.78125" style="1" customWidth="1"/>
    <col min="24" max="25" width="8.74219" style="1" customWidth="1"/>
    <col min="26" max="256" width="16.3516" style="1" customWidth="1"/>
  </cols>
  <sheetData>
    <row r="1" ht="34.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0.15" customHeight="1">
      <c r="A2" t="s" s="3">
        <v>1</v>
      </c>
      <c r="B2" s="4"/>
      <c r="C2" s="4"/>
      <c r="D2" s="5"/>
      <c r="E2" s="6"/>
      <c r="F2" t="s" s="3">
        <v>2</v>
      </c>
      <c r="G2" s="4"/>
      <c r="H2" s="4"/>
      <c r="I2" s="4"/>
      <c r="J2" s="4"/>
      <c r="K2" s="5"/>
      <c r="L2" s="7"/>
      <c r="M2" t="s" s="3">
        <v>3</v>
      </c>
      <c r="N2" s="4"/>
      <c r="O2" s="4"/>
      <c r="P2" s="4"/>
      <c r="Q2" s="4"/>
      <c r="R2" s="5"/>
      <c r="S2" s="8"/>
      <c r="T2" t="s" s="3">
        <v>4</v>
      </c>
      <c r="U2" s="4"/>
      <c r="V2" s="4"/>
      <c r="W2" s="4"/>
      <c r="X2" s="4"/>
      <c r="Y2" s="5"/>
    </row>
    <row r="3" ht="24.3" customHeight="1">
      <c r="A3" t="s" s="9">
        <v>5</v>
      </c>
      <c r="B3" s="10"/>
      <c r="C3" s="10"/>
      <c r="D3" s="11"/>
      <c r="E3" s="12"/>
      <c r="F3" t="s" s="9">
        <v>6</v>
      </c>
      <c r="G3" s="10"/>
      <c r="H3" s="10"/>
      <c r="I3" s="10"/>
      <c r="J3" s="10"/>
      <c r="K3" s="11"/>
      <c r="L3" s="13"/>
      <c r="M3" t="s" s="9">
        <v>6</v>
      </c>
      <c r="N3" s="10"/>
      <c r="O3" s="10"/>
      <c r="P3" s="10"/>
      <c r="Q3" s="10"/>
      <c r="R3" s="11"/>
      <c r="S3" s="14"/>
      <c r="T3" t="s" s="15">
        <v>7</v>
      </c>
      <c r="U3" s="10"/>
      <c r="V3" s="10"/>
      <c r="W3" s="10"/>
      <c r="X3" s="10"/>
      <c r="Y3" s="11"/>
    </row>
    <row r="4" ht="21.35" customHeight="1">
      <c r="A4" t="s" s="16">
        <v>8</v>
      </c>
      <c r="B4" s="17"/>
      <c r="C4" t="s" s="18">
        <v>9</v>
      </c>
      <c r="D4" s="19"/>
      <c r="E4" s="20"/>
      <c r="F4" t="s" s="16">
        <v>10</v>
      </c>
      <c r="G4" s="17"/>
      <c r="H4" t="s" s="18">
        <v>11</v>
      </c>
      <c r="I4" s="17"/>
      <c r="J4" t="s" s="18">
        <v>12</v>
      </c>
      <c r="K4" s="19"/>
      <c r="L4" s="21"/>
      <c r="M4" t="s" s="16">
        <v>10</v>
      </c>
      <c r="N4" s="17"/>
      <c r="O4" t="s" s="18">
        <v>11</v>
      </c>
      <c r="P4" s="17"/>
      <c r="Q4" t="s" s="18">
        <v>12</v>
      </c>
      <c r="R4" s="19"/>
      <c r="S4" s="21"/>
      <c r="T4" t="s" s="16">
        <v>10</v>
      </c>
      <c r="U4" s="17"/>
      <c r="V4" t="s" s="18">
        <v>11</v>
      </c>
      <c r="W4" s="17"/>
      <c r="X4" t="s" s="18">
        <v>12</v>
      </c>
      <c r="Y4" s="19"/>
    </row>
    <row r="5" ht="45.35" customHeight="1">
      <c r="A5" t="s" s="22">
        <v>13</v>
      </c>
      <c r="B5" t="s" s="23">
        <v>14</v>
      </c>
      <c r="C5" t="s" s="24">
        <v>15</v>
      </c>
      <c r="D5" t="s" s="25">
        <v>16</v>
      </c>
      <c r="E5" s="26"/>
      <c r="F5" t="s" s="27">
        <v>17</v>
      </c>
      <c r="G5" t="s" s="28">
        <v>18</v>
      </c>
      <c r="H5" t="s" s="29">
        <v>19</v>
      </c>
      <c r="I5" t="s" s="28">
        <v>20</v>
      </c>
      <c r="J5" t="s" s="29">
        <v>19</v>
      </c>
      <c r="K5" t="s" s="30">
        <v>20</v>
      </c>
      <c r="L5" s="31"/>
      <c r="M5" t="s" s="27">
        <v>17</v>
      </c>
      <c r="N5" t="s" s="28">
        <v>18</v>
      </c>
      <c r="O5" t="s" s="29">
        <v>19</v>
      </c>
      <c r="P5" t="s" s="28">
        <v>20</v>
      </c>
      <c r="Q5" t="s" s="29">
        <v>19</v>
      </c>
      <c r="R5" t="s" s="30">
        <v>20</v>
      </c>
      <c r="S5" s="31"/>
      <c r="T5" t="s" s="27">
        <v>17</v>
      </c>
      <c r="U5" t="s" s="28">
        <v>18</v>
      </c>
      <c r="V5" t="s" s="29">
        <v>19</v>
      </c>
      <c r="W5" t="s" s="28">
        <v>20</v>
      </c>
      <c r="X5" t="s" s="29">
        <v>19</v>
      </c>
      <c r="Y5" t="s" s="30">
        <v>20</v>
      </c>
    </row>
    <row r="6" ht="21.35" customHeight="1">
      <c r="A6" s="32">
        <v>4194304</v>
      </c>
      <c r="B6" s="33">
        <f>A6+1000</f>
        <v>4195304</v>
      </c>
      <c r="C6" s="34">
        <f>A6*3</f>
        <v>12582912</v>
      </c>
      <c r="D6" s="35">
        <f>C6+6000</f>
        <v>12588912</v>
      </c>
      <c r="E6" s="36"/>
      <c r="F6" s="37">
        <v>9.878</v>
      </c>
      <c r="G6" s="38">
        <v>5.9</v>
      </c>
      <c r="H6" s="39">
        <v>4.926</v>
      </c>
      <c r="I6" s="38">
        <v>4.875</v>
      </c>
      <c r="J6" s="34">
        <v>4.864</v>
      </c>
      <c r="K6" s="35">
        <v>4.852</v>
      </c>
      <c r="L6" s="40"/>
      <c r="M6" s="37">
        <v>7.559</v>
      </c>
      <c r="N6" s="38">
        <v>4.62</v>
      </c>
      <c r="O6" s="39">
        <v>4.433</v>
      </c>
      <c r="P6" s="38">
        <v>4.364</v>
      </c>
      <c r="Q6" s="34">
        <v>4.369</v>
      </c>
      <c r="R6" s="35">
        <v>4.35</v>
      </c>
      <c r="S6" s="40"/>
      <c r="T6" s="41">
        <f>F6/M6</f>
        <v>1.306786611985712</v>
      </c>
      <c r="U6" s="42">
        <f>G6/N6</f>
        <v>1.277056277056277</v>
      </c>
      <c r="V6" s="43">
        <f>H6/O6</f>
        <v>1.111211369275885</v>
      </c>
      <c r="W6" s="42">
        <f>I6/P6</f>
        <v>1.117094408799267</v>
      </c>
      <c r="X6" s="43">
        <f>J6/Q6</f>
        <v>1.113298237582971</v>
      </c>
      <c r="Y6" s="44">
        <f>K6/R6</f>
        <v>1.115402298850575</v>
      </c>
    </row>
    <row r="7" ht="20.05" customHeight="1">
      <c r="A7" s="45">
        <v>4331116</v>
      </c>
      <c r="B7" s="46">
        <f>A7+1000</f>
        <v>4332116</v>
      </c>
      <c r="C7" s="47">
        <f>A7*3</f>
        <v>12993348</v>
      </c>
      <c r="D7" s="48">
        <f>C7+6000</f>
        <v>12999348</v>
      </c>
      <c r="E7" s="49"/>
      <c r="F7" s="50">
        <v>9.884</v>
      </c>
      <c r="G7" s="51">
        <v>5.898</v>
      </c>
      <c r="H7" s="52">
        <v>4.929</v>
      </c>
      <c r="I7" s="51">
        <v>4.875</v>
      </c>
      <c r="J7" s="47">
        <v>4.868</v>
      </c>
      <c r="K7" s="48">
        <v>4.852</v>
      </c>
      <c r="L7" s="53"/>
      <c r="M7" s="50">
        <v>7.561</v>
      </c>
      <c r="N7" s="51">
        <v>4.618</v>
      </c>
      <c r="O7" s="52">
        <v>4.435</v>
      </c>
      <c r="P7" s="51">
        <v>4.363</v>
      </c>
      <c r="Q7" s="47">
        <v>4.371</v>
      </c>
      <c r="R7" s="48">
        <v>4.349</v>
      </c>
      <c r="S7" s="53"/>
      <c r="T7" s="54">
        <f>F7/M7</f>
        <v>1.307234492791959</v>
      </c>
      <c r="U7" s="55">
        <f>G7/N7</f>
        <v>1.277176266782157</v>
      </c>
      <c r="V7" s="56">
        <f>H7/O7</f>
        <v>1.111386696730553</v>
      </c>
      <c r="W7" s="55">
        <f>I7/P7</f>
        <v>1.117350446940179</v>
      </c>
      <c r="X7" s="56">
        <f>J7/Q7</f>
        <v>1.11370395790437</v>
      </c>
      <c r="Y7" s="57">
        <f>K7/R7</f>
        <v>1.115658772131525</v>
      </c>
    </row>
    <row r="8" ht="20.05" customHeight="1">
      <c r="A8" s="45">
        <v>4885002</v>
      </c>
      <c r="B8" s="46">
        <f>A8+1000</f>
        <v>4886002</v>
      </c>
      <c r="C8" s="47">
        <f>A8*3</f>
        <v>14655006</v>
      </c>
      <c r="D8" s="48">
        <f>C8+6000</f>
        <v>14661006</v>
      </c>
      <c r="E8" s="53"/>
      <c r="F8" s="50">
        <v>9.872999999999999</v>
      </c>
      <c r="G8" s="51">
        <v>5.892</v>
      </c>
      <c r="H8" s="52">
        <v>4.923</v>
      </c>
      <c r="I8" s="51">
        <v>4.871</v>
      </c>
      <c r="J8" s="47">
        <v>4.862</v>
      </c>
      <c r="K8" s="48">
        <v>4.847</v>
      </c>
      <c r="L8" s="53"/>
      <c r="M8" s="50">
        <v>7.555</v>
      </c>
      <c r="N8" s="51">
        <v>4.615</v>
      </c>
      <c r="O8" s="52">
        <v>4.431</v>
      </c>
      <c r="P8" s="51">
        <v>4.359</v>
      </c>
      <c r="Q8" s="47">
        <v>4.367</v>
      </c>
      <c r="R8" s="48">
        <v>4.345</v>
      </c>
      <c r="S8" s="53"/>
      <c r="T8" s="54">
        <f>F8/M8</f>
        <v>1.306816677696889</v>
      </c>
      <c r="U8" s="55">
        <f>G8/N8</f>
        <v>1.27670639219935</v>
      </c>
      <c r="V8" s="56">
        <f>H8/O8</f>
        <v>1.111035883547732</v>
      </c>
      <c r="W8" s="55">
        <f>I8/P8</f>
        <v>1.11745813259922</v>
      </c>
      <c r="X8" s="56">
        <f>J8/Q8</f>
        <v>1.113350125944584</v>
      </c>
      <c r="Y8" s="57">
        <f>K8/R8</f>
        <v>1.115535097813579</v>
      </c>
    </row>
    <row r="9" ht="20.05" customHeight="1">
      <c r="A9" s="45">
        <v>5209020</v>
      </c>
      <c r="B9" s="46">
        <f>A9+1000</f>
        <v>5210020</v>
      </c>
      <c r="C9" s="47">
        <f>A9*3</f>
        <v>15627060</v>
      </c>
      <c r="D9" s="48">
        <f>C9+6000</f>
        <v>15633060</v>
      </c>
      <c r="E9" s="53"/>
      <c r="F9" s="50">
        <v>9.867000000000001</v>
      </c>
      <c r="G9" s="51">
        <v>5.891</v>
      </c>
      <c r="H9" s="52">
        <v>4.922</v>
      </c>
      <c r="I9" s="51">
        <v>4.871</v>
      </c>
      <c r="J9" s="47">
        <v>4.861</v>
      </c>
      <c r="K9" s="48">
        <v>4.847</v>
      </c>
      <c r="L9" s="53"/>
      <c r="M9" s="50">
        <v>7.551</v>
      </c>
      <c r="N9" s="51">
        <v>4.614</v>
      </c>
      <c r="O9" s="52">
        <v>4.43</v>
      </c>
      <c r="P9" s="51">
        <v>4.359</v>
      </c>
      <c r="Q9" s="47">
        <v>4.366</v>
      </c>
      <c r="R9" s="48">
        <v>4.345</v>
      </c>
      <c r="S9" s="53"/>
      <c r="T9" s="54">
        <f>F9/M9</f>
        <v>1.306714342471196</v>
      </c>
      <c r="U9" s="55">
        <f>G9/N9</f>
        <v>1.276766363242306</v>
      </c>
      <c r="V9" s="56">
        <f>H9/O9</f>
        <v>1.111060948081264</v>
      </c>
      <c r="W9" s="55">
        <f>I9/P9</f>
        <v>1.11745813259922</v>
      </c>
      <c r="X9" s="56">
        <f>J9/Q9</f>
        <v>1.113376087952359</v>
      </c>
      <c r="Y9" s="57">
        <f>K9/R9</f>
        <v>1.115535097813579</v>
      </c>
    </row>
    <row r="10" ht="20.05" customHeight="1">
      <c r="A10" s="45">
        <v>6286862</v>
      </c>
      <c r="B10" s="46">
        <f>A10+1000</f>
        <v>6287862</v>
      </c>
      <c r="C10" s="47">
        <f>A10*3</f>
        <v>18860586</v>
      </c>
      <c r="D10" s="48">
        <f>C10+6000</f>
        <v>18866586</v>
      </c>
      <c r="E10" s="53"/>
      <c r="F10" s="50">
        <v>9.891</v>
      </c>
      <c r="G10" s="51">
        <v>5.901</v>
      </c>
      <c r="H10" s="52">
        <v>4.93</v>
      </c>
      <c r="I10" s="51">
        <v>4.877</v>
      </c>
      <c r="J10" s="47">
        <v>4.869</v>
      </c>
      <c r="K10" s="48">
        <v>4.853</v>
      </c>
      <c r="L10" s="53"/>
      <c r="M10" s="50">
        <v>7.565</v>
      </c>
      <c r="N10" s="51">
        <v>4.62</v>
      </c>
      <c r="O10" s="52">
        <v>4.436</v>
      </c>
      <c r="P10" s="51">
        <v>4.363</v>
      </c>
      <c r="Q10" s="47">
        <v>4.373</v>
      </c>
      <c r="R10" s="48">
        <v>4.349</v>
      </c>
      <c r="S10" s="53"/>
      <c r="T10" s="54">
        <f>F10/M10</f>
        <v>1.307468605419696</v>
      </c>
      <c r="U10" s="55">
        <f>G10/N10</f>
        <v>1.277272727272727</v>
      </c>
      <c r="V10" s="56">
        <f>H10/O10</f>
        <v>1.111361587015329</v>
      </c>
      <c r="W10" s="55">
        <f>I10/P10</f>
        <v>1.117808847123539</v>
      </c>
      <c r="X10" s="56">
        <f>J10/Q10</f>
        <v>1.113423279213354</v>
      </c>
      <c r="Y10" s="57">
        <f>K10/R10</f>
        <v>1.115888710048287</v>
      </c>
    </row>
    <row r="11" ht="20.05" customHeight="1">
      <c r="A11" s="45">
        <v>7676777</v>
      </c>
      <c r="B11" s="46">
        <f>A11+1000</f>
        <v>7677777</v>
      </c>
      <c r="C11" s="47">
        <f>A11*3</f>
        <v>23030331</v>
      </c>
      <c r="D11" s="48">
        <f>C11+6000</f>
        <v>23036331</v>
      </c>
      <c r="E11" s="53"/>
      <c r="F11" s="50">
        <v>9.878</v>
      </c>
      <c r="G11" s="51">
        <v>5.897</v>
      </c>
      <c r="H11" s="52">
        <v>4.925</v>
      </c>
      <c r="I11" s="51">
        <v>4.874</v>
      </c>
      <c r="J11" s="47">
        <v>4.863</v>
      </c>
      <c r="K11" s="48">
        <v>4.849</v>
      </c>
      <c r="L11" s="53"/>
      <c r="M11" s="50">
        <v>7.557</v>
      </c>
      <c r="N11" s="51">
        <v>4.617</v>
      </c>
      <c r="O11" s="52">
        <v>4.432</v>
      </c>
      <c r="P11" s="51">
        <v>4.361</v>
      </c>
      <c r="Q11" s="47">
        <v>4.367</v>
      </c>
      <c r="R11" s="48">
        <v>4.346</v>
      </c>
      <c r="S11" s="53"/>
      <c r="T11" s="54">
        <f>F11/M11</f>
        <v>1.307132459970888</v>
      </c>
      <c r="U11" s="55">
        <f>G11/N11</f>
        <v>1.277236300628114</v>
      </c>
      <c r="V11" s="56">
        <f>H11/O11</f>
        <v>1.111236462093863</v>
      </c>
      <c r="W11" s="55">
        <f>I11/P11</f>
        <v>1.117633570282045</v>
      </c>
      <c r="X11" s="56">
        <f>J11/Q11</f>
        <v>1.113579116098008</v>
      </c>
      <c r="Y11" s="57">
        <f>K11/R11</f>
        <v>1.115738610216291</v>
      </c>
    </row>
    <row r="12" ht="21.35" customHeight="1">
      <c r="A12" s="58">
        <v>8388608</v>
      </c>
      <c r="B12" s="59">
        <f>A12+1000</f>
        <v>8389608</v>
      </c>
      <c r="C12" s="60">
        <f>A12*3</f>
        <v>25165824</v>
      </c>
      <c r="D12" s="61">
        <f>C12+6000</f>
        <v>25171824</v>
      </c>
      <c r="E12" s="53"/>
      <c r="F12" s="62">
        <v>9.880000000000001</v>
      </c>
      <c r="G12" s="63">
        <v>5.901</v>
      </c>
      <c r="H12" s="64">
        <v>4.926</v>
      </c>
      <c r="I12" s="63">
        <v>4.876</v>
      </c>
      <c r="J12" s="60">
        <v>4.865</v>
      </c>
      <c r="K12" s="61">
        <v>4.852</v>
      </c>
      <c r="L12" s="53"/>
      <c r="M12" s="62">
        <v>7.559</v>
      </c>
      <c r="N12" s="63">
        <v>4.621</v>
      </c>
      <c r="O12" s="64">
        <v>4.434</v>
      </c>
      <c r="P12" s="63">
        <v>4.364</v>
      </c>
      <c r="Q12" s="60">
        <v>4.37</v>
      </c>
      <c r="R12" s="61">
        <v>4.35</v>
      </c>
      <c r="S12" s="53"/>
      <c r="T12" s="65">
        <f>F12/M12</f>
        <v>1.307051197248313</v>
      </c>
      <c r="U12" s="66">
        <f>G12/N12</f>
        <v>1.27699632114261</v>
      </c>
      <c r="V12" s="67">
        <f>H12/O12</f>
        <v>1.110960757780785</v>
      </c>
      <c r="W12" s="66">
        <f>I12/P12</f>
        <v>1.117323556370303</v>
      </c>
      <c r="X12" s="67">
        <f>J12/Q12</f>
        <v>1.113272311212815</v>
      </c>
      <c r="Y12" s="68">
        <f>K12/R12</f>
        <v>1.115402298850575</v>
      </c>
    </row>
    <row r="13" ht="21.35" customHeight="1">
      <c r="A13" t="s" s="69">
        <v>21</v>
      </c>
      <c r="B13" s="70"/>
      <c r="C13" s="70"/>
      <c r="D13" s="71"/>
      <c r="E13" s="72"/>
      <c r="F13" s="37">
        <f>STDEV(F6:F12)</f>
        <v>0.007653197277702133</v>
      </c>
      <c r="G13" s="38">
        <f>STDEV(G6:G12)</f>
        <v>0.004140393356054017</v>
      </c>
      <c r="H13" s="39">
        <f>STDEV(H6:H12)</f>
        <v>0.002911389784311054</v>
      </c>
      <c r="I13" s="38">
        <f>STDEV(I6:I12)</f>
        <v>0.002340126166724685</v>
      </c>
      <c r="J13" s="39">
        <f>STDEV(J6:J12)</f>
        <v>0.002992052966172392</v>
      </c>
      <c r="K13" s="73">
        <f>STDEV(K6:K12)</f>
        <v>0.002563479777846489</v>
      </c>
      <c r="L13" s="53"/>
      <c r="M13" s="37">
        <f>STDEV(M6:M12)</f>
        <v>0.004450789122113575</v>
      </c>
      <c r="N13" s="38">
        <f>STDEV(N6:N12)</f>
        <v>0.002672612419124353</v>
      </c>
      <c r="O13" s="39">
        <f>STDEV(O6:O12)</f>
        <v>0.002160246899469255</v>
      </c>
      <c r="P13" s="38">
        <f>STDEV(P6:P12)</f>
        <v>0.002193062655175191</v>
      </c>
      <c r="Q13" s="39">
        <f>STDEV(Q6:Q12)</f>
        <v>0.002516611478423776</v>
      </c>
      <c r="R13" s="73">
        <f>STDEV(R6:R12)</f>
        <v>0.002288688541085324</v>
      </c>
      <c r="S13" s="53"/>
      <c r="T13" s="41">
        <f>STDEV(T6:T12)</f>
        <v>0.0002737147819743361</v>
      </c>
      <c r="U13" s="42">
        <f>STDEV(U6:U12)</f>
        <v>0.0002232044979282647</v>
      </c>
      <c r="V13" s="43">
        <f>STDEV(V6:V12)</f>
        <v>0.0001647593103431293</v>
      </c>
      <c r="W13" s="42">
        <f>STDEV(W6:W12)</f>
        <v>0.0002290816956920796</v>
      </c>
      <c r="X13" s="43">
        <f>STDEV(X6:X12)</f>
        <v>0.0001575015368587747</v>
      </c>
      <c r="Y13" s="44">
        <f>STDEV(Y6:Y12)</f>
        <v>0.0001790707323573349</v>
      </c>
    </row>
    <row r="14" ht="21.35" customHeight="1">
      <c r="A14" t="s" s="74">
        <v>22</v>
      </c>
      <c r="B14" s="75"/>
      <c r="C14" s="75"/>
      <c r="D14" s="76"/>
      <c r="E14" s="77"/>
      <c r="F14" s="62">
        <f>AVERAGE(F6:F12)</f>
        <v>9.878714285714285</v>
      </c>
      <c r="G14" s="63">
        <f>AVERAGE(G6:G12)</f>
        <v>5.897142857142858</v>
      </c>
      <c r="H14" s="64">
        <f>AVERAGE(H6:H12)</f>
        <v>4.925857142857143</v>
      </c>
      <c r="I14" s="63">
        <f>AVERAGE(I6:I12)</f>
        <v>4.874142857142857</v>
      </c>
      <c r="J14" s="64">
        <f>AVERAGE(J6:J12)</f>
        <v>4.864571428571429</v>
      </c>
      <c r="K14" s="78">
        <f>AVERAGE(K6:K12)</f>
        <v>4.850285714285715</v>
      </c>
      <c r="L14" s="79"/>
      <c r="M14" s="62">
        <f>AVERAGE(M6:M12)</f>
        <v>7.558142857142856</v>
      </c>
      <c r="N14" s="63">
        <f>AVERAGE(N6:N12)</f>
        <v>4.617857142857143</v>
      </c>
      <c r="O14" s="64">
        <f>AVERAGE(O6:O12)</f>
        <v>4.433000000000001</v>
      </c>
      <c r="P14" s="63">
        <f>AVERAGE(P6:P12)</f>
        <v>4.361857142857143</v>
      </c>
      <c r="Q14" s="64">
        <f>AVERAGE(Q6:Q12)</f>
        <v>4.369000000000001</v>
      </c>
      <c r="R14" s="78">
        <f>AVERAGE(R6:R12)</f>
        <v>4.347714285714285</v>
      </c>
      <c r="S14" s="79"/>
      <c r="T14" s="65">
        <f>AVERAGE(T6:T12)</f>
        <v>1.307029198226379</v>
      </c>
      <c r="U14" s="66">
        <f>AVERAGE(U6:U12)</f>
        <v>1.277030092617649</v>
      </c>
      <c r="V14" s="67">
        <f>AVERAGE(V6:V12)</f>
        <v>1.111179100646487</v>
      </c>
      <c r="W14" s="66">
        <f>AVERAGE(W6:W12)</f>
        <v>1.117446727816253</v>
      </c>
      <c r="X14" s="67">
        <f>AVERAGE(X6:X12)</f>
        <v>1.113429016558352</v>
      </c>
      <c r="Y14" s="68">
        <f>AVERAGE(Y6:Y12)</f>
        <v>1.115594412246344</v>
      </c>
    </row>
    <row r="15" ht="22.7" customHeight="1">
      <c r="A15" s="80"/>
      <c r="B15" s="81"/>
      <c r="C15" s="81"/>
      <c r="D15" s="82"/>
      <c r="E15" s="83"/>
      <c r="F15" s="84"/>
      <c r="G15" s="82"/>
      <c r="H15" s="84"/>
      <c r="I15" s="82"/>
      <c r="J15" s="84"/>
      <c r="K15" s="85"/>
      <c r="L15" s="86"/>
      <c r="M15" s="87"/>
      <c r="N15" s="82"/>
      <c r="O15" s="84"/>
      <c r="P15" s="82"/>
      <c r="Q15" s="84"/>
      <c r="R15" s="85"/>
      <c r="S15" s="86"/>
      <c r="T15" s="88"/>
      <c r="U15" s="89"/>
      <c r="V15" s="84"/>
      <c r="W15" s="82"/>
      <c r="X15" s="90"/>
      <c r="Y15" s="91"/>
    </row>
    <row r="16" ht="24.3" customHeight="1">
      <c r="A16" t="s" s="92">
        <v>23</v>
      </c>
      <c r="B16" s="93"/>
      <c r="C16" s="93"/>
      <c r="D16" s="94"/>
      <c r="E16" s="95"/>
      <c r="F16" t="s" s="96">
        <v>24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4"/>
    </row>
    <row r="17" ht="22" customHeight="1">
      <c r="A17" t="s" s="97">
        <v>25</v>
      </c>
      <c r="B17" s="98"/>
      <c r="C17" s="98"/>
      <c r="D17" s="99"/>
      <c r="E17" s="53"/>
      <c r="F17" t="s" s="100">
        <v>26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9"/>
    </row>
    <row r="18" ht="8.35" customHeight="1">
      <c r="A18" s="101"/>
      <c r="B18" s="102"/>
      <c r="C18" s="102"/>
      <c r="D18" s="103"/>
      <c r="E18" s="53"/>
      <c r="F18" s="104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9"/>
    </row>
    <row r="19" ht="23" customHeight="1">
      <c r="A19" t="s" s="105">
        <v>27</v>
      </c>
      <c r="B19" s="106"/>
      <c r="C19" s="106"/>
      <c r="D19" s="107"/>
      <c r="E19" s="53"/>
      <c r="F19" t="s" s="100">
        <v>28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9"/>
    </row>
    <row r="20" ht="23" customHeight="1">
      <c r="A20" t="s" s="108">
        <v>29</v>
      </c>
      <c r="B20" s="109"/>
      <c r="C20" s="109"/>
      <c r="D20" s="110"/>
      <c r="E20" s="53"/>
      <c r="F20" t="s" s="100">
        <v>30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9"/>
    </row>
    <row r="21" ht="8.35" customHeight="1">
      <c r="A21" s="111"/>
      <c r="B21" s="98"/>
      <c r="C21" s="98"/>
      <c r="D21" s="99"/>
      <c r="E21" s="53"/>
      <c r="F21" s="112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</row>
    <row r="22" ht="22" customHeight="1">
      <c r="A22" t="s" s="97">
        <v>31</v>
      </c>
      <c r="B22" s="98"/>
      <c r="C22" s="98"/>
      <c r="D22" s="99"/>
      <c r="E22" s="53"/>
      <c r="F22" t="s" s="100">
        <v>32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9"/>
    </row>
    <row r="23" ht="8.35" customHeight="1">
      <c r="A23" s="111"/>
      <c r="B23" s="98"/>
      <c r="C23" s="98"/>
      <c r="D23" s="99"/>
      <c r="E23" s="53"/>
      <c r="F23" s="104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9"/>
    </row>
    <row r="24" ht="21.35" customHeight="1">
      <c r="A24" t="s" s="113">
        <v>33</v>
      </c>
      <c r="B24" s="114"/>
      <c r="C24" s="114"/>
      <c r="D24" s="115"/>
      <c r="E24" s="53"/>
      <c r="F24" t="s" s="116">
        <v>34</v>
      </c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5"/>
    </row>
    <row r="25" ht="22.7" customHeight="1">
      <c r="A25" s="117"/>
      <c r="B25" s="118"/>
      <c r="C25" s="118"/>
      <c r="D25" s="119"/>
      <c r="E25" s="120"/>
      <c r="F25" s="121"/>
      <c r="G25" s="118"/>
      <c r="H25" s="118"/>
      <c r="I25" s="118"/>
      <c r="J25" s="118"/>
      <c r="K25" s="118"/>
      <c r="L25" s="93"/>
      <c r="M25" s="118"/>
      <c r="N25" s="118"/>
      <c r="O25" s="118"/>
      <c r="P25" s="118"/>
      <c r="Q25" s="118"/>
      <c r="R25" s="118"/>
      <c r="S25" s="93"/>
      <c r="T25" s="118"/>
      <c r="U25" s="118"/>
      <c r="V25" s="118"/>
      <c r="W25" s="118"/>
      <c r="X25" s="118"/>
      <c r="Y25" s="118"/>
    </row>
    <row r="26" ht="30.15" customHeight="1">
      <c r="A26" t="s" s="122">
        <v>35</v>
      </c>
      <c r="B26" s="123"/>
      <c r="C26" s="123"/>
      <c r="D26" s="124"/>
      <c r="E26" s="6"/>
      <c r="F26" t="s" s="122">
        <v>36</v>
      </c>
      <c r="G26" s="123"/>
      <c r="H26" s="123"/>
      <c r="I26" s="123"/>
      <c r="J26" s="123"/>
      <c r="K26" s="124"/>
      <c r="L26" s="7"/>
      <c r="M26" t="s" s="122">
        <v>37</v>
      </c>
      <c r="N26" s="123"/>
      <c r="O26" s="123"/>
      <c r="P26" s="123"/>
      <c r="Q26" s="123"/>
      <c r="R26" s="124"/>
      <c r="S26" s="8"/>
      <c r="T26" t="s" s="122">
        <v>38</v>
      </c>
      <c r="U26" s="123"/>
      <c r="V26" s="123"/>
      <c r="W26" s="123"/>
      <c r="X26" s="123"/>
      <c r="Y26" s="124"/>
    </row>
    <row r="27" ht="24.3" customHeight="1">
      <c r="A27" t="s" s="125">
        <v>5</v>
      </c>
      <c r="B27" s="126"/>
      <c r="C27" s="126"/>
      <c r="D27" s="127"/>
      <c r="E27" s="12"/>
      <c r="F27" t="s" s="125">
        <v>6</v>
      </c>
      <c r="G27" s="126"/>
      <c r="H27" s="126"/>
      <c r="I27" s="126"/>
      <c r="J27" s="126"/>
      <c r="K27" s="127"/>
      <c r="L27" s="13"/>
      <c r="M27" t="s" s="125">
        <v>6</v>
      </c>
      <c r="N27" s="126"/>
      <c r="O27" s="126"/>
      <c r="P27" s="126"/>
      <c r="Q27" s="126"/>
      <c r="R27" s="127"/>
      <c r="S27" s="14"/>
      <c r="T27" t="s" s="128">
        <v>7</v>
      </c>
      <c r="U27" s="126"/>
      <c r="V27" s="126"/>
      <c r="W27" s="126"/>
      <c r="X27" s="126"/>
      <c r="Y27" s="127"/>
    </row>
    <row r="28" ht="21.35" customHeight="1">
      <c r="A28" t="s" s="69">
        <v>8</v>
      </c>
      <c r="B28" s="129"/>
      <c r="C28" t="s" s="130">
        <v>9</v>
      </c>
      <c r="D28" s="71"/>
      <c r="E28" s="49"/>
      <c r="F28" t="s" s="69">
        <v>10</v>
      </c>
      <c r="G28" s="129"/>
      <c r="H28" t="s" s="130">
        <v>11</v>
      </c>
      <c r="I28" s="129"/>
      <c r="J28" t="s" s="130">
        <v>12</v>
      </c>
      <c r="K28" s="71"/>
      <c r="L28" s="53"/>
      <c r="M28" t="s" s="69">
        <v>10</v>
      </c>
      <c r="N28" s="129"/>
      <c r="O28" t="s" s="130">
        <v>11</v>
      </c>
      <c r="P28" s="129"/>
      <c r="Q28" t="s" s="130">
        <v>12</v>
      </c>
      <c r="R28" s="71"/>
      <c r="S28" s="53"/>
      <c r="T28" t="s" s="69">
        <v>10</v>
      </c>
      <c r="U28" s="129"/>
      <c r="V28" t="s" s="130">
        <v>11</v>
      </c>
      <c r="W28" s="129"/>
      <c r="X28" t="s" s="130">
        <v>12</v>
      </c>
      <c r="Y28" s="71"/>
    </row>
    <row r="29" ht="45.35" customHeight="1">
      <c r="A29" t="s" s="22">
        <v>13</v>
      </c>
      <c r="B29" t="s" s="23">
        <v>14</v>
      </c>
      <c r="C29" t="s" s="24">
        <v>15</v>
      </c>
      <c r="D29" t="s" s="25">
        <v>16</v>
      </c>
      <c r="E29" s="131"/>
      <c r="F29" t="s" s="74">
        <v>17</v>
      </c>
      <c r="G29" t="s" s="132">
        <v>18</v>
      </c>
      <c r="H29" t="s" s="133">
        <v>19</v>
      </c>
      <c r="I29" t="s" s="132">
        <v>20</v>
      </c>
      <c r="J29" t="s" s="133">
        <v>19</v>
      </c>
      <c r="K29" t="s" s="134">
        <v>20</v>
      </c>
      <c r="L29" s="53"/>
      <c r="M29" t="s" s="74">
        <v>17</v>
      </c>
      <c r="N29" t="s" s="132">
        <v>18</v>
      </c>
      <c r="O29" t="s" s="133">
        <v>19</v>
      </c>
      <c r="P29" t="s" s="132">
        <v>20</v>
      </c>
      <c r="Q29" t="s" s="133">
        <v>19</v>
      </c>
      <c r="R29" t="s" s="134">
        <v>20</v>
      </c>
      <c r="S29" s="53"/>
      <c r="T29" t="s" s="74">
        <v>17</v>
      </c>
      <c r="U29" t="s" s="132">
        <v>18</v>
      </c>
      <c r="V29" t="s" s="133">
        <v>19</v>
      </c>
      <c r="W29" t="s" s="132">
        <v>20</v>
      </c>
      <c r="X29" t="s" s="133">
        <v>19</v>
      </c>
      <c r="Y29" t="s" s="134">
        <v>20</v>
      </c>
    </row>
    <row r="30" ht="21.35" customHeight="1">
      <c r="A30" s="32">
        <v>1391827</v>
      </c>
      <c r="B30" s="33">
        <f>A30+1000</f>
        <v>1392827</v>
      </c>
      <c r="C30" s="34">
        <f>A30*3</f>
        <v>4175481</v>
      </c>
      <c r="D30" s="35">
        <f>C30+6000</f>
        <v>4181481</v>
      </c>
      <c r="E30" s="36"/>
      <c r="F30" s="37">
        <v>9.865</v>
      </c>
      <c r="G30" s="38">
        <v>5.889</v>
      </c>
      <c r="H30" s="39">
        <v>4.92</v>
      </c>
      <c r="I30" s="38">
        <v>4.869</v>
      </c>
      <c r="J30" s="34">
        <v>4.861</v>
      </c>
      <c r="K30" s="35">
        <v>4.845</v>
      </c>
      <c r="L30" s="53"/>
      <c r="M30" s="37">
        <v>7.55</v>
      </c>
      <c r="N30" s="38">
        <v>4.612</v>
      </c>
      <c r="O30" s="39">
        <v>4.428</v>
      </c>
      <c r="P30" s="38">
        <v>4.357</v>
      </c>
      <c r="Q30" s="34">
        <v>4.365</v>
      </c>
      <c r="R30" s="35">
        <v>4.343</v>
      </c>
      <c r="S30" s="53"/>
      <c r="T30" s="41">
        <f>F30/M30</f>
        <v>1.306622516556291</v>
      </c>
      <c r="U30" s="42">
        <f>G30/N30</f>
        <v>1.276886383347788</v>
      </c>
      <c r="V30" s="43">
        <f>H30/O30</f>
        <v>1.111111111111111</v>
      </c>
      <c r="W30" s="42">
        <f>I30/P30</f>
        <v>1.117512049575396</v>
      </c>
      <c r="X30" s="43">
        <f>J30/Q30</f>
        <v>1.113631156930126</v>
      </c>
      <c r="Y30" s="44">
        <f>K30/R30</f>
        <v>1.115588303016348</v>
      </c>
    </row>
    <row r="31" ht="20.05" customHeight="1">
      <c r="A31" s="45">
        <v>3727058</v>
      </c>
      <c r="B31" s="46">
        <f>A31+1000</f>
        <v>3728058</v>
      </c>
      <c r="C31" s="47">
        <f>A31*3</f>
        <v>11181174</v>
      </c>
      <c r="D31" s="48">
        <f>C31+6000</f>
        <v>11187174</v>
      </c>
      <c r="E31" s="49"/>
      <c r="F31" s="50">
        <v>9.891999999999999</v>
      </c>
      <c r="G31" s="51">
        <v>5.903</v>
      </c>
      <c r="H31" s="52">
        <v>4.93</v>
      </c>
      <c r="I31" s="51">
        <v>4.877</v>
      </c>
      <c r="J31" s="47">
        <v>4.868</v>
      </c>
      <c r="K31" s="48">
        <v>4.852</v>
      </c>
      <c r="L31" s="53"/>
      <c r="M31" s="50">
        <v>7.566</v>
      </c>
      <c r="N31" s="51">
        <v>4.622</v>
      </c>
      <c r="O31" s="52">
        <v>4.437</v>
      </c>
      <c r="P31" s="51">
        <v>4.364</v>
      </c>
      <c r="Q31" s="47">
        <v>4.373</v>
      </c>
      <c r="R31" s="48">
        <v>4.35</v>
      </c>
      <c r="S31" s="53"/>
      <c r="T31" s="54">
        <f>F31/M31</f>
        <v>1.307427967221782</v>
      </c>
      <c r="U31" s="55">
        <f>G31/N31</f>
        <v>1.277152747728256</v>
      </c>
      <c r="V31" s="56">
        <f>H31/O31</f>
        <v>1.111111111111111</v>
      </c>
      <c r="W31" s="55">
        <f>I31/P31</f>
        <v>1.117552703941338</v>
      </c>
      <c r="X31" s="56">
        <f>J31/Q31</f>
        <v>1.113194603247199</v>
      </c>
      <c r="Y31" s="57">
        <f>K31/R31</f>
        <v>1.115402298850575</v>
      </c>
    </row>
    <row r="32" ht="20.05" customHeight="1">
      <c r="A32" s="45">
        <v>5718259</v>
      </c>
      <c r="B32" s="46">
        <f>A32+1000</f>
        <v>5719259</v>
      </c>
      <c r="C32" s="47">
        <f>A32*3</f>
        <v>17154777</v>
      </c>
      <c r="D32" s="48">
        <f>C32+6000</f>
        <v>17160777</v>
      </c>
      <c r="E32" s="53"/>
      <c r="F32" s="50">
        <v>9.888</v>
      </c>
      <c r="G32" s="51">
        <v>5.903</v>
      </c>
      <c r="H32" s="52">
        <v>4.929</v>
      </c>
      <c r="I32" s="51">
        <v>4.877</v>
      </c>
      <c r="J32" s="47">
        <v>4.866</v>
      </c>
      <c r="K32" s="48">
        <v>4.852</v>
      </c>
      <c r="L32" s="53"/>
      <c r="M32" s="50">
        <v>7.564</v>
      </c>
      <c r="N32" s="51">
        <v>4.621</v>
      </c>
      <c r="O32" s="52">
        <v>4.436</v>
      </c>
      <c r="P32" s="51">
        <v>4.365</v>
      </c>
      <c r="Q32" s="47">
        <v>4.37</v>
      </c>
      <c r="R32" s="48">
        <v>4.35</v>
      </c>
      <c r="S32" s="53"/>
      <c r="T32" s="54">
        <f>F32/M32</f>
        <v>1.307244843997885</v>
      </c>
      <c r="U32" s="55">
        <f>G32/N32</f>
        <v>1.277429127894395</v>
      </c>
      <c r="V32" s="56">
        <f>H32/O32</f>
        <v>1.111136158701533</v>
      </c>
      <c r="W32" s="55">
        <f>I32/P32</f>
        <v>1.11729667812142</v>
      </c>
      <c r="X32" s="56">
        <f>J32/Q32</f>
        <v>1.11350114416476</v>
      </c>
      <c r="Y32" s="57">
        <f>K32/R32</f>
        <v>1.115402298850575</v>
      </c>
    </row>
    <row r="33" ht="20.05" customHeight="1">
      <c r="A33" s="45">
        <v>12776050</v>
      </c>
      <c r="B33" s="46">
        <f>A33+1000</f>
        <v>12777050</v>
      </c>
      <c r="C33" s="47">
        <f>A33*3</f>
        <v>38328150</v>
      </c>
      <c r="D33" s="48">
        <f>C33+6000</f>
        <v>38334150</v>
      </c>
      <c r="E33" s="53"/>
      <c r="F33" s="50">
        <v>9.849</v>
      </c>
      <c r="G33" s="51">
        <v>5.876</v>
      </c>
      <c r="H33" s="52">
        <v>4.915</v>
      </c>
      <c r="I33" s="51">
        <v>4.861</v>
      </c>
      <c r="J33" s="47">
        <v>4.854</v>
      </c>
      <c r="K33" s="48">
        <v>4.838</v>
      </c>
      <c r="L33" s="53"/>
      <c r="M33" s="50">
        <v>7.541</v>
      </c>
      <c r="N33" s="51">
        <v>4.604</v>
      </c>
      <c r="O33" s="52">
        <v>4.423</v>
      </c>
      <c r="P33" s="51">
        <v>4.351</v>
      </c>
      <c r="Q33" s="47">
        <v>4.359</v>
      </c>
      <c r="R33" s="48">
        <v>4.337</v>
      </c>
      <c r="S33" s="53"/>
      <c r="T33" s="54">
        <f>F33/M33</f>
        <v>1.306060204216947</v>
      </c>
      <c r="U33" s="55">
        <f>G33/N33</f>
        <v>1.276281494352737</v>
      </c>
      <c r="V33" s="56">
        <f>H33/O33</f>
        <v>1.111236717160298</v>
      </c>
      <c r="W33" s="55">
        <f>I33/P33</f>
        <v>1.117214433463572</v>
      </c>
      <c r="X33" s="56">
        <f>J33/Q33</f>
        <v>1.113558155540262</v>
      </c>
      <c r="Y33" s="57">
        <f>K33/R33</f>
        <v>1.115517638920913</v>
      </c>
    </row>
    <row r="34" ht="20.05" customHeight="1">
      <c r="A34" s="45">
        <v>23059373</v>
      </c>
      <c r="B34" s="46">
        <f>A34+1000</f>
        <v>23060373</v>
      </c>
      <c r="C34" s="47">
        <f>A34*3</f>
        <v>69178119</v>
      </c>
      <c r="D34" s="48">
        <f>C34+6000</f>
        <v>69184119</v>
      </c>
      <c r="E34" s="53"/>
      <c r="F34" s="50">
        <v>9.849</v>
      </c>
      <c r="G34" s="51">
        <v>5.882</v>
      </c>
      <c r="H34" s="52">
        <v>4.914</v>
      </c>
      <c r="I34" s="51">
        <v>4.864</v>
      </c>
      <c r="J34" s="47">
        <v>4.855</v>
      </c>
      <c r="K34" s="48">
        <v>4.841</v>
      </c>
      <c r="L34" s="53"/>
      <c r="M34" s="50">
        <v>7.54</v>
      </c>
      <c r="N34" s="51">
        <v>4.609</v>
      </c>
      <c r="O34" s="52">
        <v>4.422</v>
      </c>
      <c r="P34" s="51">
        <v>4.354</v>
      </c>
      <c r="Q34" s="47">
        <v>4.361</v>
      </c>
      <c r="R34" s="48">
        <v>4.34</v>
      </c>
      <c r="S34" s="53"/>
      <c r="T34" s="54">
        <f>F34/M34</f>
        <v>1.306233421750663</v>
      </c>
      <c r="U34" s="55">
        <f>G34/N34</f>
        <v>1.276198741592536</v>
      </c>
      <c r="V34" s="56">
        <f>H34/O34</f>
        <v>1.111261872455902</v>
      </c>
      <c r="W34" s="55">
        <f>I34/P34</f>
        <v>1.117133670188333</v>
      </c>
      <c r="X34" s="56">
        <f>J34/Q34</f>
        <v>1.113276771382711</v>
      </c>
      <c r="Y34" s="57">
        <f>K34/R34</f>
        <v>1.115437788018433</v>
      </c>
    </row>
    <row r="35" ht="20.05" customHeight="1">
      <c r="A35" s="45">
        <v>56126460</v>
      </c>
      <c r="B35" s="46">
        <f>A35+1000</f>
        <v>56127460</v>
      </c>
      <c r="C35" s="47">
        <f>A35*3</f>
        <v>168379380</v>
      </c>
      <c r="D35" s="48">
        <f>C35+6000</f>
        <v>168385380</v>
      </c>
      <c r="E35" s="53"/>
      <c r="F35" s="50">
        <v>9.875999999999999</v>
      </c>
      <c r="G35" s="51">
        <v>5.892</v>
      </c>
      <c r="H35" s="52">
        <v>4.924</v>
      </c>
      <c r="I35" s="51">
        <v>4.872</v>
      </c>
      <c r="J35" s="47">
        <v>4.862</v>
      </c>
      <c r="K35" s="48">
        <v>4.849</v>
      </c>
      <c r="L35" s="53"/>
      <c r="M35" s="50">
        <v>7.556</v>
      </c>
      <c r="N35" s="51">
        <v>4.615</v>
      </c>
      <c r="O35" s="52">
        <v>4.431</v>
      </c>
      <c r="P35" s="51">
        <v>4.36</v>
      </c>
      <c r="Q35" s="47">
        <v>4.366</v>
      </c>
      <c r="R35" s="48">
        <v>4.346</v>
      </c>
      <c r="S35" s="53"/>
      <c r="T35" s="54">
        <f>F35/M35</f>
        <v>1.3070407623081</v>
      </c>
      <c r="U35" s="55">
        <f>G35/N35</f>
        <v>1.27670639219935</v>
      </c>
      <c r="V35" s="56">
        <f>H35/O35</f>
        <v>1.11126156623787</v>
      </c>
      <c r="W35" s="55">
        <f>I35/P35</f>
        <v>1.11743119266055</v>
      </c>
      <c r="X35" s="56">
        <f>J35/Q35</f>
        <v>1.113605130554283</v>
      </c>
      <c r="Y35" s="57">
        <f>K35/R35</f>
        <v>1.115738610216291</v>
      </c>
    </row>
    <row r="36" ht="21.35" customHeight="1">
      <c r="A36" s="58">
        <v>132174368</v>
      </c>
      <c r="B36" s="59">
        <f>A36+1000</f>
        <v>132175368</v>
      </c>
      <c r="C36" s="60">
        <f>A36*3</f>
        <v>396523104</v>
      </c>
      <c r="D36" s="61">
        <f>C36+6000</f>
        <v>396529104</v>
      </c>
      <c r="E36" s="53"/>
      <c r="F36" s="62">
        <v>9.875999999999999</v>
      </c>
      <c r="G36" s="63">
        <v>5.893</v>
      </c>
      <c r="H36" s="64">
        <v>4.925</v>
      </c>
      <c r="I36" s="63">
        <v>4.872</v>
      </c>
      <c r="J36" s="60">
        <v>4.865</v>
      </c>
      <c r="K36" s="61">
        <v>4.849</v>
      </c>
      <c r="L36" s="53"/>
      <c r="M36" s="62">
        <v>7.557</v>
      </c>
      <c r="N36" s="63">
        <v>4.616</v>
      </c>
      <c r="O36" s="64">
        <v>4.433</v>
      </c>
      <c r="P36" s="63">
        <v>4.361</v>
      </c>
      <c r="Q36" s="60">
        <v>4.369</v>
      </c>
      <c r="R36" s="61">
        <v>4.348</v>
      </c>
      <c r="S36" s="53"/>
      <c r="T36" s="65">
        <f>F36/M36</f>
        <v>1.306867804684398</v>
      </c>
      <c r="U36" s="66">
        <f>G36/N36</f>
        <v>1.276646447140381</v>
      </c>
      <c r="V36" s="67">
        <f>H36/O36</f>
        <v>1.110985788405143</v>
      </c>
      <c r="W36" s="66">
        <f>I36/P36</f>
        <v>1.117174959871589</v>
      </c>
      <c r="X36" s="67">
        <f>J36/Q36</f>
        <v>1.113527122911421</v>
      </c>
      <c r="Y36" s="68">
        <f>K36/R36</f>
        <v>1.115225390984361</v>
      </c>
    </row>
    <row r="37" ht="21.35" customHeight="1">
      <c r="A37" t="s" s="69">
        <v>21</v>
      </c>
      <c r="B37" s="70"/>
      <c r="C37" s="70"/>
      <c r="D37" s="71"/>
      <c r="E37" s="72"/>
      <c r="F37" s="37">
        <f>STDEV(F30:F36)</f>
        <v>0.01724059439921042</v>
      </c>
      <c r="G37" s="38">
        <f>STDEV(G30:G36)</f>
        <v>0.01002378124642524</v>
      </c>
      <c r="H37" s="39">
        <f>STDEV(H30:H36)</f>
        <v>0.006347102826149504</v>
      </c>
      <c r="I37" s="38">
        <f>STDEV(I30:I36)</f>
        <v>0.00610230245383619</v>
      </c>
      <c r="J37" s="39">
        <f>STDEV(J30:J36)</f>
        <v>0.005380741673076332</v>
      </c>
      <c r="K37" s="73">
        <f>STDEV(K30:K36)</f>
        <v>0.005442338432976088</v>
      </c>
      <c r="L37" s="53"/>
      <c r="M37" s="37">
        <f>STDEV(M30:M36)</f>
        <v>0.01029331729581768</v>
      </c>
      <c r="N37" s="38">
        <f>STDEV(N30:N36)</f>
        <v>0.006414269805898201</v>
      </c>
      <c r="O37" s="39">
        <f>STDEV(O30:O36)</f>
        <v>0.005944184833375762</v>
      </c>
      <c r="P37" s="38">
        <f>STDEV(P30:P36)</f>
        <v>0.005145501965424796</v>
      </c>
      <c r="Q37" s="39">
        <f>STDEV(Q30:Q36)</f>
        <v>0.004980915960897614</v>
      </c>
      <c r="R37" s="73">
        <f>STDEV(R30:R36)</f>
        <v>0.005047394424471904</v>
      </c>
      <c r="S37" s="53"/>
      <c r="T37" s="41">
        <f>STDEV(T30:T36)</f>
        <v>0.0005087733252147803</v>
      </c>
      <c r="U37" s="42">
        <f>STDEV(U30:U36)</f>
        <v>0.000443029832982631</v>
      </c>
      <c r="V37" s="43">
        <f>STDEV(V30:V36)</f>
        <v>0.000101851570807182</v>
      </c>
      <c r="W37" s="42">
        <f>STDEV(W30:W36)</f>
        <v>0.0001683365847651825</v>
      </c>
      <c r="X37" s="43">
        <f>STDEV(X30:X36)</f>
        <v>0.0001680349638880534</v>
      </c>
      <c r="Y37" s="44">
        <f>STDEV(Y30:Y36)</f>
        <v>0.0001624722370658328</v>
      </c>
    </row>
    <row r="38" ht="21.35" customHeight="1">
      <c r="A38" t="s" s="74">
        <v>22</v>
      </c>
      <c r="B38" s="75"/>
      <c r="C38" s="75"/>
      <c r="D38" s="76"/>
      <c r="E38" s="49"/>
      <c r="F38" s="62">
        <f>AVERAGE(F30:F36)</f>
        <v>9.870714285714286</v>
      </c>
      <c r="G38" s="63">
        <f>AVERAGE(G30:G36)</f>
        <v>5.891142857142858</v>
      </c>
      <c r="H38" s="64">
        <f>AVERAGE(H30:H36)</f>
        <v>4.92242857142857</v>
      </c>
      <c r="I38" s="63">
        <f>AVERAGE(I30:I36)</f>
        <v>4.870285714285714</v>
      </c>
      <c r="J38" s="64">
        <f>AVERAGE(J30:J36)</f>
        <v>4.861571428571429</v>
      </c>
      <c r="K38" s="78">
        <f>AVERAGE(K30:K36)</f>
        <v>4.846571428571429</v>
      </c>
      <c r="L38" s="53"/>
      <c r="M38" s="62">
        <f>AVERAGE(M30:M36)</f>
        <v>7.553428571428571</v>
      </c>
      <c r="N38" s="63">
        <f>AVERAGE(N30:N36)</f>
        <v>4.614142857142857</v>
      </c>
      <c r="O38" s="64">
        <f>AVERAGE(O30:O36)</f>
        <v>4.430000000000001</v>
      </c>
      <c r="P38" s="63">
        <f>AVERAGE(P30:P36)</f>
        <v>4.358857142857143</v>
      </c>
      <c r="Q38" s="64">
        <f>AVERAGE(Q30:Q36)</f>
        <v>4.366142857142857</v>
      </c>
      <c r="R38" s="78">
        <f>AVERAGE(R30:R36)</f>
        <v>4.344857142857142</v>
      </c>
      <c r="S38" s="53"/>
      <c r="T38" s="65">
        <f>AVERAGE(T30:T36)</f>
        <v>1.306785360105152</v>
      </c>
      <c r="U38" s="66">
        <f>AVERAGE(U30:U36)</f>
        <v>1.276757333465063</v>
      </c>
      <c r="V38" s="67">
        <f>AVERAGE(V30:V36)</f>
        <v>1.111157760740424</v>
      </c>
      <c r="W38" s="66">
        <f>AVERAGE(W30:W36)</f>
        <v>1.117330812546028</v>
      </c>
      <c r="X38" s="67">
        <f>AVERAGE(X30:X36)</f>
        <v>1.113470583532966</v>
      </c>
      <c r="Y38" s="68">
        <f>AVERAGE(Y30:Y36)</f>
        <v>1.115473189836785</v>
      </c>
    </row>
    <row r="39" ht="22.7" customHeight="1">
      <c r="A39" s="135"/>
      <c r="B39" s="136"/>
      <c r="C39" s="136"/>
      <c r="D39" s="137"/>
      <c r="E39" s="138"/>
      <c r="F39" s="139"/>
      <c r="G39" s="136"/>
      <c r="H39" s="136"/>
      <c r="I39" s="136"/>
      <c r="J39" s="136"/>
      <c r="K39" s="136"/>
      <c r="L39" s="98"/>
      <c r="M39" s="136"/>
      <c r="N39" s="136"/>
      <c r="O39" s="136"/>
      <c r="P39" s="136"/>
      <c r="Q39" s="136"/>
      <c r="R39" s="136"/>
      <c r="S39" s="98"/>
      <c r="T39" s="136"/>
      <c r="U39" s="136"/>
      <c r="V39" s="136"/>
      <c r="W39" s="136"/>
      <c r="X39" s="136"/>
      <c r="Y39" s="136"/>
    </row>
    <row r="40" ht="21.35" customHeight="1">
      <c r="A40" t="s" s="140">
        <v>39</v>
      </c>
      <c r="B40" s="141"/>
      <c r="C40" s="141"/>
      <c r="D40" s="142"/>
      <c r="E40" s="143"/>
      <c r="F40" s="144">
        <v>10.138</v>
      </c>
      <c r="G40" s="145">
        <v>6.069</v>
      </c>
      <c r="H40" s="146">
        <v>5.045</v>
      </c>
      <c r="I40" s="145">
        <v>4.939</v>
      </c>
      <c r="J40" s="146">
        <v>4.955</v>
      </c>
      <c r="K40" s="147">
        <v>4.922</v>
      </c>
      <c r="L40" s="143"/>
      <c r="M40" s="144">
        <v>7.636</v>
      </c>
      <c r="N40" s="145">
        <v>4.66</v>
      </c>
      <c r="O40" s="146">
        <v>4.537</v>
      </c>
      <c r="P40" s="145">
        <v>4.418</v>
      </c>
      <c r="Q40" s="146">
        <v>4.451</v>
      </c>
      <c r="R40" s="147">
        <v>4.415</v>
      </c>
      <c r="S40" s="143"/>
      <c r="T40" s="148">
        <f>F40/M40</f>
        <v>1.327658459926663</v>
      </c>
      <c r="U40" s="149">
        <f>G40/N40</f>
        <v>1.302360515021459</v>
      </c>
      <c r="V40" s="150">
        <f>H40/O40</f>
        <v>1.111968260965396</v>
      </c>
      <c r="W40" s="149">
        <f>I40/P40</f>
        <v>1.11792666364871</v>
      </c>
      <c r="X40" s="150">
        <f>J40/Q40</f>
        <v>1.113232981352505</v>
      </c>
      <c r="Y40" s="151">
        <f>K40/R40</f>
        <v>1.114835787089468</v>
      </c>
    </row>
    <row r="41" ht="20.05" customHeight="1">
      <c r="A41" t="s" s="152">
        <v>40</v>
      </c>
      <c r="B41" s="98"/>
      <c r="C41" s="98"/>
      <c r="D41" s="153"/>
      <c r="E41" s="143"/>
      <c r="F41" s="154">
        <v>10.615</v>
      </c>
      <c r="G41" s="46">
        <v>6.308</v>
      </c>
      <c r="H41" s="47">
        <v>5.215</v>
      </c>
      <c r="I41" s="46">
        <v>5.093</v>
      </c>
      <c r="J41" s="47">
        <v>5.115</v>
      </c>
      <c r="K41" s="155">
        <v>5.076</v>
      </c>
      <c r="L41" s="143"/>
      <c r="M41" s="154">
        <v>7.91</v>
      </c>
      <c r="N41" s="46">
        <v>4.792</v>
      </c>
      <c r="O41" s="47">
        <v>4.673</v>
      </c>
      <c r="P41" s="46">
        <v>4.538</v>
      </c>
      <c r="Q41" s="47">
        <v>4.576</v>
      </c>
      <c r="R41" s="155">
        <v>4.536</v>
      </c>
      <c r="S41" s="143"/>
      <c r="T41" s="156">
        <f>F41/M41</f>
        <v>1.34197218710493</v>
      </c>
      <c r="U41" s="157">
        <f>G41/N41</f>
        <v>1.31636060100167</v>
      </c>
      <c r="V41" s="158">
        <f>H41/O41</f>
        <v>1.115985448320137</v>
      </c>
      <c r="W41" s="157">
        <f>I41/P41</f>
        <v>1.122300572939621</v>
      </c>
      <c r="X41" s="158">
        <f>J41/Q41</f>
        <v>1.117788461538462</v>
      </c>
      <c r="Y41" s="159">
        <f>K41/R41</f>
        <v>1.119047619047619</v>
      </c>
    </row>
    <row r="42" ht="21.35" customHeight="1">
      <c r="A42" t="s" s="160">
        <v>41</v>
      </c>
      <c r="B42" s="161"/>
      <c r="C42" s="161"/>
      <c r="D42" s="162"/>
      <c r="E42" s="143"/>
      <c r="F42" s="163">
        <v>10.404</v>
      </c>
      <c r="G42" s="164">
        <v>6.202</v>
      </c>
      <c r="H42" s="165">
        <v>5.14</v>
      </c>
      <c r="I42" s="164">
        <v>5.025</v>
      </c>
      <c r="J42" s="165">
        <v>5.044</v>
      </c>
      <c r="K42" s="166">
        <v>5.008</v>
      </c>
      <c r="L42" s="143"/>
      <c r="M42" s="163">
        <v>7.789</v>
      </c>
      <c r="N42" s="164">
        <v>4.66</v>
      </c>
      <c r="O42" s="165">
        <v>4.612</v>
      </c>
      <c r="P42" s="164">
        <v>4.484</v>
      </c>
      <c r="Q42" s="165">
        <v>4.52</v>
      </c>
      <c r="R42" s="166">
        <v>4.415</v>
      </c>
      <c r="S42" s="143"/>
      <c r="T42" s="167">
        <v>1.3357298754654</v>
      </c>
      <c r="U42" s="168">
        <v>1.310373969997887</v>
      </c>
      <c r="V42" s="169">
        <v>1.11448395490026</v>
      </c>
      <c r="W42" s="168">
        <v>1.120651204281891</v>
      </c>
      <c r="X42" s="169">
        <v>1.115929203539823</v>
      </c>
      <c r="Y42" s="170">
        <v>1.117358322177599</v>
      </c>
    </row>
  </sheetData>
  <mergeCells count="67">
    <mergeCell ref="A1:Y1"/>
    <mergeCell ref="A4:B4"/>
    <mergeCell ref="C4:D4"/>
    <mergeCell ref="H4:I4"/>
    <mergeCell ref="J4:K4"/>
    <mergeCell ref="F4:G4"/>
    <mergeCell ref="O4:P4"/>
    <mergeCell ref="Q4:R4"/>
    <mergeCell ref="M4:N4"/>
    <mergeCell ref="F2:K2"/>
    <mergeCell ref="M2:R2"/>
    <mergeCell ref="V4:W4"/>
    <mergeCell ref="X4:Y4"/>
    <mergeCell ref="T4:U4"/>
    <mergeCell ref="T2:Y2"/>
    <mergeCell ref="A14:D14"/>
    <mergeCell ref="A13:D13"/>
    <mergeCell ref="A2:D2"/>
    <mergeCell ref="A16:D16"/>
    <mergeCell ref="F16:Y16"/>
    <mergeCell ref="A17:D17"/>
    <mergeCell ref="F17:Y17"/>
    <mergeCell ref="A19:D19"/>
    <mergeCell ref="F19:Y19"/>
    <mergeCell ref="A21:D21"/>
    <mergeCell ref="A24:D24"/>
    <mergeCell ref="F21:Y21"/>
    <mergeCell ref="F24:Y24"/>
    <mergeCell ref="F3:K3"/>
    <mergeCell ref="M3:R3"/>
    <mergeCell ref="T3:Y3"/>
    <mergeCell ref="A3:D3"/>
    <mergeCell ref="A22:D22"/>
    <mergeCell ref="F22:Y22"/>
    <mergeCell ref="A23:D23"/>
    <mergeCell ref="F23:Y23"/>
    <mergeCell ref="F20:Y20"/>
    <mergeCell ref="A20:D20"/>
    <mergeCell ref="A15:D15"/>
    <mergeCell ref="A25:D25"/>
    <mergeCell ref="F25:Y25"/>
    <mergeCell ref="A28:B28"/>
    <mergeCell ref="C28:D28"/>
    <mergeCell ref="H28:I28"/>
    <mergeCell ref="J28:K28"/>
    <mergeCell ref="F28:G28"/>
    <mergeCell ref="O28:P28"/>
    <mergeCell ref="Q28:R28"/>
    <mergeCell ref="M28:N28"/>
    <mergeCell ref="F26:K26"/>
    <mergeCell ref="M26:R26"/>
    <mergeCell ref="V28:W28"/>
    <mergeCell ref="X28:Y28"/>
    <mergeCell ref="T28:U28"/>
    <mergeCell ref="T26:Y26"/>
    <mergeCell ref="A38:D38"/>
    <mergeCell ref="A37:D37"/>
    <mergeCell ref="A26:D26"/>
    <mergeCell ref="F27:K27"/>
    <mergeCell ref="M27:R27"/>
    <mergeCell ref="T27:Y27"/>
    <mergeCell ref="A27:D27"/>
    <mergeCell ref="A39:D39"/>
    <mergeCell ref="F39:Y39"/>
    <mergeCell ref="A40:D40"/>
    <mergeCell ref="A42:D42"/>
    <mergeCell ref="A41:D4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