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0 mod 3" sheetId="1" r:id="rId4"/>
  </sheets>
</workbook>
</file>

<file path=xl/sharedStrings.xml><?xml version="1.0" encoding="utf-8"?>
<sst xmlns="http://schemas.openxmlformats.org/spreadsheetml/2006/main" uniqueCount="48">
  <si>
    <t>Case: h = 0 mod 3</t>
  </si>
  <si>
    <t>Baseline Riesel test numbers</t>
  </si>
  <si>
    <t xml:space="preserve">Baseline No Jacobi cache    </t>
  </si>
  <si>
    <t xml:space="preserve">Baseline Jacobi cache    </t>
  </si>
  <si>
    <t>Baseline Cache advantage</t>
  </si>
  <si>
    <r>
      <rPr>
        <b val="1"/>
        <sz val="9"/>
        <color indexed="8"/>
        <rFont val="Helvetica Neue"/>
      </rPr>
      <t>h * 2^n-1</t>
    </r>
  </si>
  <si>
    <r>
      <rPr>
        <b val="1"/>
        <sz val="9"/>
        <color indexed="8"/>
        <rFont val="Helvetica Neue"/>
      </rPr>
      <t>Average Jacobi ops to find 1st v(1)</t>
    </r>
  </si>
  <si>
    <t>Jacobi cache / No Jacobi cache</t>
  </si>
  <si>
    <t>[ n, n+1000 )</t>
  </si>
  <si>
    <t>h = 3*base_n  [ h, h+6000 )</t>
  </si>
  <si>
    <t>search starting at 3</t>
  </si>
  <si>
    <t>sorted by v(1)</t>
  </si>
  <si>
    <t>reverse sort by freq</t>
  </si>
  <si>
    <t>base_n</t>
  </si>
  <si>
    <t>n_beyond</t>
  </si>
  <si>
    <t>hase_h</t>
  </si>
  <si>
    <t>h_beyond</t>
  </si>
  <si>
    <t>integer search  1st v(1)</t>
  </si>
  <si>
    <t>odd search 1st v(1)</t>
  </si>
  <si>
    <t>known 1st v(1)</t>
  </si>
  <si>
    <t>odd known 1st v(1)</t>
  </si>
  <si>
    <t>validated prime 1st v(1)</t>
  </si>
  <si>
    <t>Standard Deviation</t>
  </si>
  <si>
    <t>Average Jacobi ops to find 1st v(1)</t>
  </si>
  <si>
    <r>
      <rPr>
        <b val="1"/>
        <sz val="10"/>
        <color indexed="8"/>
        <rFont val="Helvetica Neue"/>
      </rPr>
      <t xml:space="preserve">Known 1st v(1) sorted by v(1)  -  </t>
    </r>
    <r>
      <rPr>
        <b val="1"/>
        <sz val="7"/>
        <color indexed="8"/>
        <rFont val="Helvetica Neue"/>
      </rPr>
      <t>even in BOLD</t>
    </r>
  </si>
  <si>
    <t>3, 5, 9, 11, 15, 17, 21, 27, 29, 35, 39, 41, 45, 51, 57, 59, 65, 69, 71, 81</t>
  </si>
  <si>
    <t>Odd Known 1st v(1) sorted by v(1)</t>
  </si>
  <si>
    <r>
      <rPr>
        <b val="1"/>
        <sz val="10"/>
        <color indexed="8"/>
        <rFont val="Helvetica Neue"/>
      </rPr>
      <t xml:space="preserve">Known 1st v(1) rev sorted by freq  -  </t>
    </r>
    <r>
      <rPr>
        <b val="1"/>
        <sz val="7"/>
        <color indexed="18"/>
        <rFont val="Helvetica Neue"/>
      </rPr>
      <t>out of order in red</t>
    </r>
  </si>
  <si>
    <r>
      <rPr>
        <b val="1"/>
        <sz val="10"/>
        <color indexed="8"/>
        <rFont val="Helvetica Neue"/>
      </rPr>
      <t xml:space="preserve">Odd Known 1st v(1) rev sorted by freq  -  </t>
    </r>
    <r>
      <rPr>
        <b val="1"/>
        <sz val="7"/>
        <color indexed="18"/>
        <rFont val="Helvetica Neue"/>
      </rPr>
      <t>out of order in red</t>
    </r>
  </si>
  <si>
    <r>
      <rPr>
        <b val="1"/>
        <sz val="10"/>
        <color indexed="8"/>
        <rFont val="Helvetica Neue"/>
      </rPr>
      <t xml:space="preserve">Validated primes 1st v(1) rev sorted by freq  -  </t>
    </r>
    <r>
      <rPr>
        <b val="1"/>
        <sz val="7"/>
        <color indexed="18"/>
        <rFont val="Helvetica Neue"/>
      </rPr>
      <t>out of order in red</t>
    </r>
  </si>
  <si>
    <t>3, 5, 9, 11, 15, 17, 21, 27, 29, 35, 39, 41, 45, 51, 57, 59, 65, 69, 81</t>
  </si>
  <si>
    <t>Sample Jacobi line</t>
  </si>
  <si>
    <t>12582927 4194304 ++++++++++++++++++++++++++++++-+++++-+++++-+++-+++++++++++-++-++++++++-+--++++-++++++-++++++--++-+++++++++++++-+-++++-+++++-++++-+++++++++++--+++-+--+++++-+--++++++++-++++-++++-+++++++--+-+++++-++-+-+++++++++++++-+-+-+-++--++-++++++++---+-++++++++-++-+++++</t>
  </si>
  <si>
    <t>More Riesel test numbers</t>
  </si>
  <si>
    <t xml:space="preserve">More No Jacobi cache    </t>
  </si>
  <si>
    <t xml:space="preserve">More Jacobi cache    </t>
  </si>
  <si>
    <t>More Cache advantage</t>
  </si>
  <si>
    <t>Small Validated Riesel primes &gt; 1001 and n &lt; 1000</t>
  </si>
  <si>
    <t>Large Validated Riesel primes n &gt;= 1000</t>
  </si>
  <si>
    <t>All Validated Riesel primes &gt; 1001</t>
  </si>
  <si>
    <t>Exceptions to the v(1) search tables</t>
  </si>
  <si>
    <t>h</t>
  </si>
  <si>
    <t>n</t>
  </si>
  <si>
    <t>first 3 v(1)</t>
  </si>
  <si>
    <t>77, 87, 95</t>
  </si>
  <si>
    <t>99, 107. 129</t>
  </si>
  <si>
    <t>77. 87, 99</t>
  </si>
  <si>
    <t>99, 101, 111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</si>
</sst>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000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7"/>
      <color indexed="8"/>
      <name val="Helvetica Neue"/>
    </font>
    <font>
      <b val="1"/>
      <sz val="10"/>
      <color indexed="8"/>
      <name val="Helvetica Neue"/>
    </font>
    <font>
      <b val="1"/>
      <sz val="12"/>
      <color indexed="8"/>
      <name val="Helvetica Neue"/>
    </font>
    <font>
      <b val="1"/>
      <sz val="9"/>
      <color indexed="8"/>
      <name val="Helvetica Neue"/>
    </font>
    <font>
      <b val="1"/>
      <sz val="7"/>
      <color indexed="8"/>
      <name val="Helvetica Neue"/>
    </font>
    <font>
      <b val="1"/>
      <sz val="7"/>
      <color indexed="1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2">
    <border>
      <left/>
      <right/>
      <top/>
      <bottom/>
      <diagonal/>
    </border>
    <border>
      <left style="thick">
        <color indexed="10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10"/>
      </right>
      <top>
        <color indexed="8"/>
      </top>
      <bottom style="thick">
        <color indexed="8"/>
      </bottom>
      <diagonal/>
    </border>
    <border>
      <left style="thin">
        <color indexed="11"/>
      </left>
      <right>
        <color indexed="8"/>
      </right>
      <top>
        <color indexed="8"/>
      </top>
      <bottom style="thick"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>
        <color indexed="8"/>
      </top>
      <bottom style="thick">
        <color indexed="8"/>
      </bottom>
      <diagonal/>
    </border>
    <border>
      <left style="thick">
        <color indexed="10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>
        <color indexed="8"/>
      </right>
      <top style="thick">
        <color indexed="8"/>
      </top>
      <bottom style="thin">
        <color indexed="11"/>
      </bottom>
      <diagonal/>
    </border>
    <border>
      <left>
        <color indexed="8"/>
      </left>
      <right style="thick">
        <color indexed="10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4"/>
      </bottom>
      <diagonal/>
    </border>
    <border>
      <left style="thick">
        <color indexed="8"/>
      </left>
      <right style="thin">
        <color indexed="15"/>
      </right>
      <top style="thin">
        <color indexed="11"/>
      </top>
      <bottom style="thick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ck">
        <color indexed="8"/>
      </bottom>
      <diagonal/>
    </border>
    <border>
      <left style="thin">
        <color indexed="15"/>
      </left>
      <right style="thick">
        <color indexed="10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1"/>
      </left>
      <right style="thin">
        <color indexed="15"/>
      </right>
      <top style="thick">
        <color indexed="8"/>
      </top>
      <bottom style="thin">
        <color indexed="11"/>
      </bottom>
      <diagonal/>
    </border>
    <border>
      <left style="thin">
        <color indexed="15"/>
      </left>
      <right style="thick">
        <color indexed="10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n">
        <color indexed="16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3"/>
      </bottom>
      <diagonal/>
    </border>
    <border>
      <left style="thick">
        <color indexed="10"/>
      </left>
      <right style="thick">
        <color indexed="10"/>
      </right>
      <top style="thin">
        <color indexed="13"/>
      </top>
      <bottom>
        <color indexed="8"/>
      </bottom>
      <diagonal/>
    </border>
    <border>
      <left>
        <color indexed="8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>
        <color indexed="8"/>
      </right>
      <top style="thick">
        <color indexed="8"/>
      </top>
      <bottom style="thick">
        <color indexed="10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10"/>
      </bottom>
      <diagonal/>
    </border>
    <border>
      <left>
        <color indexed="8"/>
      </left>
      <right>
        <color indexed="8"/>
      </right>
      <top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>
        <color indexed="8"/>
      </right>
      <top style="thick">
        <color indexed="10"/>
      </top>
      <bottom style="thin">
        <color indexed="11"/>
      </bottom>
      <diagonal/>
    </border>
    <border>
      <left>
        <color indexed="8"/>
      </left>
      <right style="thick">
        <color indexed="10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>
        <color indexed="8"/>
      </right>
      <top style="thin">
        <color indexed="11"/>
      </top>
      <bottom style="thin">
        <color indexed="11"/>
      </bottom>
      <diagonal/>
    </border>
    <border>
      <left>
        <color indexed="8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n">
        <color indexed="17"/>
      </bottom>
      <diagonal/>
    </border>
    <border>
      <left style="thick">
        <color indexed="10"/>
      </left>
      <right style="thin">
        <color indexed="11"/>
      </right>
      <top style="thin">
        <color indexed="17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7"/>
      </top>
      <bottom style="thin">
        <color indexed="17"/>
      </bottom>
      <diagonal/>
    </border>
    <border>
      <left style="thin">
        <color indexed="11"/>
      </left>
      <right style="thick">
        <color indexed="10"/>
      </right>
      <top style="thin">
        <color indexed="17"/>
      </top>
      <bottom style="thin">
        <color indexed="17"/>
      </bottom>
      <diagonal/>
    </border>
    <border>
      <left style="thick">
        <color indexed="10"/>
      </left>
      <right style="thin">
        <color indexed="11"/>
      </right>
      <top style="thin">
        <color indexed="17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7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n">
        <color indexed="17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>
        <color indexed="8"/>
      </right>
      <top style="thin">
        <color indexed="11"/>
      </top>
      <bottom style="thick">
        <color indexed="10"/>
      </bottom>
      <diagonal/>
    </border>
    <border>
      <left>
        <color indexed="8"/>
      </left>
      <right style="thick">
        <color indexed="10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 style="thick">
        <color indexed="10"/>
      </bottom>
      <diagonal/>
    </border>
    <border>
      <left style="thin">
        <color indexed="11"/>
      </left>
      <right style="thin">
        <color indexed="19"/>
      </right>
      <top style="thick">
        <color indexed="10"/>
      </top>
      <bottom style="thick">
        <color indexed="10"/>
      </bottom>
      <diagonal/>
    </border>
    <border>
      <left style="thin">
        <color indexed="19"/>
      </left>
      <right style="thin">
        <color indexed="19"/>
      </right>
      <top style="thin">
        <color indexed="11"/>
      </top>
      <bottom style="thin">
        <color indexed="13"/>
      </bottom>
      <diagonal/>
    </border>
    <border>
      <left style="thin">
        <color indexed="19"/>
      </left>
      <right style="thin">
        <color indexed="11"/>
      </right>
      <top style="thick">
        <color indexed="10"/>
      </top>
      <bottom style="thick">
        <color indexed="10"/>
      </bottom>
      <diagonal/>
    </border>
    <border>
      <left style="thin">
        <color indexed="11"/>
      </left>
      <right style="thin">
        <color indexed="19"/>
      </right>
      <top style="thick">
        <color indexed="8"/>
      </top>
      <bottom style="thick">
        <color indexed="10"/>
      </bottom>
      <diagonal/>
    </border>
    <border>
      <left style="thin">
        <color indexed="19"/>
      </left>
      <right style="thin">
        <color indexed="19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ck">
        <color indexed="8"/>
      </right>
      <top style="thick">
        <color indexed="10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>
        <color indexed="8"/>
      </top>
      <bottom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10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>
        <color indexed="8"/>
      </top>
      <bottom style="thick">
        <color indexed="10"/>
      </bottom>
      <diagonal/>
    </border>
    <border>
      <left>
        <color indexed="8"/>
      </left>
      <right>
        <color indexed="8"/>
      </right>
      <top style="thick">
        <color indexed="10"/>
      </top>
      <bottom style="thick">
        <color indexed="10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5"/>
      </right>
      <top style="thick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ck">
        <color indexed="8"/>
      </top>
      <bottom style="thin">
        <color indexed="15"/>
      </bottom>
      <diagonal/>
    </border>
    <border>
      <left style="thin">
        <color indexed="15"/>
      </left>
      <right style="thick">
        <color indexed="8"/>
      </right>
      <top style="thick">
        <color indexed="8"/>
      </top>
      <bottom style="thin">
        <color indexed="15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ck">
        <color indexed="8"/>
      </right>
      <top style="thin">
        <color indexed="15"/>
      </top>
      <bottom style="thin">
        <color indexed="15"/>
      </bottom>
      <diagonal/>
    </border>
    <border>
      <left style="thick">
        <color indexed="8"/>
      </left>
      <right style="thin">
        <color indexed="15"/>
      </right>
      <top style="thin">
        <color indexed="15"/>
      </top>
      <bottom style="thick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ck">
        <color indexed="8"/>
      </bottom>
      <diagonal/>
    </border>
    <border>
      <left style="thin">
        <color indexed="15"/>
      </left>
      <right style="thick">
        <color indexed="8"/>
      </right>
      <top style="thin">
        <color indexed="15"/>
      </top>
      <bottom style="thick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3" fillId="3" borderId="3" applyNumberFormat="0" applyFont="1" applyFill="1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3" fillId="3" borderId="6" applyNumberFormat="0" applyFont="1" applyFill="1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2" borderId="9" applyNumberFormat="0" applyFont="1" applyFill="0" applyBorder="1" applyAlignment="1" applyProtection="0">
      <alignment vertical="top" wrapText="1"/>
    </xf>
    <xf numFmtId="49" fontId="4" fillId="2" borderId="10" applyNumberFormat="1" applyFont="1" applyFill="1" applyBorder="1" applyAlignment="1" applyProtection="0">
      <alignment horizontal="center" vertical="top" wrapText="1"/>
    </xf>
    <xf numFmtId="0" fontId="3" fillId="3" borderId="11" applyNumberFormat="0" applyFont="1" applyFill="1" applyBorder="1" applyAlignment="1" applyProtection="0">
      <alignment vertical="top" wrapText="1"/>
    </xf>
    <xf numFmtId="0" fontId="3" fillId="3" borderId="12" applyNumberFormat="0" applyFont="1" applyFill="1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0" fontId="3" fillId="3" borderId="13" applyNumberFormat="0" applyFont="1" applyFill="1" applyBorder="1" applyAlignment="1" applyProtection="0">
      <alignment vertical="top" wrapText="1"/>
    </xf>
    <xf numFmtId="0" fontId="3" fillId="3" borderId="14" applyNumberFormat="0" applyFont="1" applyFill="1" applyBorder="1" applyAlignment="1" applyProtection="0">
      <alignment vertical="top" wrapText="1"/>
    </xf>
    <xf numFmtId="0" fontId="4" borderId="15" applyNumberFormat="0" applyFont="1" applyFill="0" applyBorder="1" applyAlignment="1" applyProtection="0">
      <alignment vertical="top" wrapText="1"/>
    </xf>
    <xf numFmtId="0" fontId="3" fillId="3" borderId="16" applyNumberFormat="0" applyFont="1" applyFill="1" applyBorder="1" applyAlignment="1" applyProtection="0">
      <alignment vertical="top" wrapText="1"/>
    </xf>
    <xf numFmtId="0" fontId="4" borderId="9" applyNumberFormat="0" applyFont="1" applyFill="0" applyBorder="1" applyAlignment="1" applyProtection="0">
      <alignment vertical="top" wrapText="1"/>
    </xf>
    <xf numFmtId="49" fontId="3" fillId="2" borderId="10" applyNumberFormat="1" applyFont="1" applyFill="1" applyBorder="1" applyAlignment="1" applyProtection="0">
      <alignment horizontal="center" vertical="top" wrapText="1"/>
    </xf>
    <xf numFmtId="49" fontId="3" fillId="2" borderId="17" applyNumberFormat="1" applyFont="1" applyFill="1" applyBorder="1" applyAlignment="1" applyProtection="0">
      <alignment horizontal="center" vertical="top" wrapText="1"/>
    </xf>
    <xf numFmtId="0" fontId="3" fillId="3" borderId="18" applyNumberFormat="0" applyFont="1" applyFill="1" applyBorder="1" applyAlignment="1" applyProtection="0">
      <alignment vertical="top" wrapText="1"/>
    </xf>
    <xf numFmtId="49" fontId="3" fillId="2" borderId="19" applyNumberFormat="1" applyFont="1" applyFill="1" applyBorder="1" applyAlignment="1" applyProtection="0">
      <alignment horizontal="center" vertical="top" wrapText="1"/>
    </xf>
    <xf numFmtId="0" fontId="3" fillId="3" borderId="20" applyNumberFormat="0" applyFont="1" applyFill="1" applyBorder="1" applyAlignment="1" applyProtection="0">
      <alignment vertical="top" wrapText="1"/>
    </xf>
    <xf numFmtId="0" fontId="3" borderId="21" applyNumberFormat="0" applyFont="1" applyFill="0" applyBorder="1" applyAlignment="1" applyProtection="0">
      <alignment vertical="top" wrapText="1"/>
    </xf>
    <xf numFmtId="0" fontId="3" fillId="3" borderId="22" applyNumberFormat="0" applyFont="1" applyFill="1" applyBorder="1" applyAlignment="1" applyProtection="0">
      <alignment vertical="top" wrapText="1"/>
    </xf>
    <xf numFmtId="0" fontId="3" fillId="3" borderId="23" applyNumberFormat="0" applyFont="1" applyFill="1" applyBorder="1" applyAlignment="1" applyProtection="0">
      <alignment vertical="top" wrapText="1"/>
    </xf>
    <xf numFmtId="0" fontId="3" borderId="9" applyNumberFormat="0" applyFont="1" applyFill="0" applyBorder="1" applyAlignment="1" applyProtection="0">
      <alignment vertical="top" wrapText="1"/>
    </xf>
    <xf numFmtId="0" fontId="3" fillId="3" borderId="24" applyNumberFormat="0" applyFont="1" applyFill="1" applyBorder="1" applyAlignment="1" applyProtection="0">
      <alignment vertical="top" wrapText="1"/>
    </xf>
    <xf numFmtId="49" fontId="3" fillId="2" borderId="25" applyNumberFormat="1" applyFont="1" applyFill="1" applyBorder="1" applyAlignment="1" applyProtection="0">
      <alignment horizontal="center" vertical="center" wrapText="1"/>
    </xf>
    <xf numFmtId="49" fontId="3" fillId="2" borderId="26" applyNumberFormat="1" applyFont="1" applyFill="1" applyBorder="1" applyAlignment="1" applyProtection="0">
      <alignment horizontal="center" vertical="center" wrapText="1"/>
    </xf>
    <xf numFmtId="49" fontId="3" fillId="2" borderId="27" applyNumberFormat="1" applyFont="1" applyFill="1" applyBorder="1" applyAlignment="1" applyProtection="0">
      <alignment horizontal="center" vertical="center" wrapText="1"/>
    </xf>
    <xf numFmtId="49" fontId="3" fillId="2" borderId="28" applyNumberFormat="1" applyFont="1" applyFill="1" applyBorder="1" applyAlignment="1" applyProtection="0">
      <alignment horizontal="center" vertical="center" wrapText="1"/>
    </xf>
    <xf numFmtId="0" fontId="3" borderId="29" applyNumberFormat="0" applyFont="1" applyFill="0" applyBorder="1" applyAlignment="1" applyProtection="0">
      <alignment vertical="top" wrapText="1"/>
    </xf>
    <xf numFmtId="49" fontId="3" fillId="2" borderId="25" applyNumberFormat="1" applyFont="1" applyFill="1" applyBorder="1" applyAlignment="1" applyProtection="0">
      <alignment horizontal="center" vertical="top" wrapText="1"/>
    </xf>
    <xf numFmtId="49" fontId="3" fillId="2" borderId="26" applyNumberFormat="1" applyFont="1" applyFill="1" applyBorder="1" applyAlignment="1" applyProtection="0">
      <alignment horizontal="center" vertical="top" wrapText="1"/>
    </xf>
    <xf numFmtId="49" fontId="3" fillId="2" borderId="27" applyNumberFormat="1" applyFont="1" applyFill="1" applyBorder="1" applyAlignment="1" applyProtection="0">
      <alignment horizontal="center" vertical="top" wrapText="1"/>
    </xf>
    <xf numFmtId="49" fontId="3" fillId="2" borderId="30" applyNumberFormat="1" applyFont="1" applyFill="1" applyBorder="1" applyAlignment="1" applyProtection="0">
      <alignment horizontal="center" vertical="top" wrapText="1"/>
    </xf>
    <xf numFmtId="49" fontId="3" fillId="2" borderId="31" applyNumberFormat="1" applyFont="1" applyFill="1" applyBorder="1" applyAlignment="1" applyProtection="0">
      <alignment horizontal="center" vertical="top" wrapText="1"/>
    </xf>
    <xf numFmtId="49" fontId="3" fillId="2" borderId="32" applyNumberFormat="1" applyFont="1" applyFill="1" applyBorder="1" applyAlignment="1" applyProtection="0">
      <alignment horizontal="center" vertical="top" wrapText="1"/>
    </xf>
    <xf numFmtId="0" fontId="3" borderId="33" applyNumberFormat="0" applyFont="1" applyFill="0" applyBorder="1" applyAlignment="1" applyProtection="0">
      <alignment vertical="top" wrapText="1"/>
    </xf>
    <xf numFmtId="49" fontId="3" fillId="2" borderId="34" applyNumberFormat="1" applyFont="1" applyFill="1" applyBorder="1" applyAlignment="1" applyProtection="0">
      <alignment horizontal="center"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0" fontId="0" borderId="20" applyNumberFormat="1" applyFont="1" applyFill="0" applyBorder="1" applyAlignment="1" applyProtection="0">
      <alignment vertical="top" wrapText="1"/>
    </xf>
    <xf numFmtId="0" fontId="0" borderId="35" applyNumberFormat="0" applyFont="1" applyFill="0" applyBorder="1" applyAlignment="1" applyProtection="0">
      <alignment vertical="top" wrapText="1"/>
    </xf>
    <xf numFmtId="59" fontId="0" borderId="17" applyNumberFormat="1" applyFont="1" applyFill="0" applyBorder="1" applyAlignment="1" applyProtection="0">
      <alignment vertical="top" wrapText="1"/>
    </xf>
    <xf numFmtId="59" fontId="0" borderId="18" applyNumberFormat="1" applyFont="1" applyFill="0" applyBorder="1" applyAlignment="1" applyProtection="0">
      <alignment vertical="top" wrapText="1"/>
    </xf>
    <xf numFmtId="59" fontId="0" borderId="19" applyNumberFormat="1" applyFont="1" applyFill="0" applyBorder="1" applyAlignment="1" applyProtection="0">
      <alignment vertical="top" wrapText="1"/>
    </xf>
    <xf numFmtId="0" fontId="0" borderId="36" applyNumberFormat="1" applyFont="1" applyFill="0" applyBorder="1" applyAlignment="1" applyProtection="0">
      <alignment vertical="top" wrapText="1"/>
    </xf>
    <xf numFmtId="0" fontId="0" borderId="37" applyNumberFormat="1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60" fontId="0" borderId="17" applyNumberFormat="1" applyFont="1" applyFill="0" applyBorder="1" applyAlignment="1" applyProtection="0">
      <alignment vertical="top" wrapText="1"/>
    </xf>
    <xf numFmtId="60" fontId="0" borderId="18" applyNumberFormat="1" applyFont="1" applyFill="0" applyBorder="1" applyAlignment="1" applyProtection="0">
      <alignment vertical="top" wrapText="1"/>
    </xf>
    <xf numFmtId="60" fontId="0" borderId="19" applyNumberFormat="1" applyFont="1" applyFill="0" applyBorder="1" applyAlignment="1" applyProtection="0">
      <alignment vertical="top" wrapText="1"/>
    </xf>
    <xf numFmtId="60" fontId="0" borderId="24" applyNumberFormat="1" applyFont="1" applyFill="0" applyBorder="1" applyAlignment="1" applyProtection="0">
      <alignment vertical="top" wrapText="1"/>
    </xf>
    <xf numFmtId="60" fontId="0" borderId="20" applyNumberFormat="1" applyFont="1" applyFill="0" applyBorder="1" applyAlignment="1" applyProtection="0">
      <alignment vertical="top" wrapText="1"/>
    </xf>
    <xf numFmtId="0" fontId="0" borderId="39" applyNumberFormat="1" applyFont="1" applyFill="0" applyBorder="1" applyAlignment="1" applyProtection="0">
      <alignment vertical="top" wrapText="1"/>
    </xf>
    <xf numFmtId="0" fontId="0" borderId="40" applyNumberFormat="1" applyFont="1" applyFill="0" applyBorder="1" applyAlignment="1" applyProtection="0">
      <alignment vertical="top" wrapText="1"/>
    </xf>
    <xf numFmtId="0" fontId="0" borderId="41" applyNumberFormat="1" applyFont="1" applyFill="0" applyBorder="1" applyAlignment="1" applyProtection="0">
      <alignment vertical="top" wrapText="1"/>
    </xf>
    <xf numFmtId="0" fontId="0" borderId="42" applyNumberFormat="1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59" fontId="0" borderId="39" applyNumberFormat="1" applyFont="1" applyFill="0" applyBorder="1" applyAlignment="1" applyProtection="0">
      <alignment vertical="top" wrapText="1"/>
    </xf>
    <xf numFmtId="59" fontId="0" borderId="40" applyNumberFormat="1" applyFont="1" applyFill="0" applyBorder="1" applyAlignment="1" applyProtection="0">
      <alignment vertical="top" wrapText="1"/>
    </xf>
    <xf numFmtId="59" fontId="0" borderId="41" applyNumberFormat="1" applyFont="1" applyFill="0" applyBorder="1" applyAlignment="1" applyProtection="0">
      <alignment vertical="top" wrapText="1"/>
    </xf>
    <xf numFmtId="0" fontId="0" borderId="43" applyNumberFormat="1" applyFont="1" applyFill="0" applyBorder="1" applyAlignment="1" applyProtection="0">
      <alignment vertical="top" wrapText="1"/>
    </xf>
    <xf numFmtId="0" fontId="0" borderId="44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45" applyNumberFormat="1" applyFont="1" applyFill="0" applyBorder="1" applyAlignment="1" applyProtection="0">
      <alignment vertical="top" wrapText="1"/>
    </xf>
    <xf numFmtId="60" fontId="0" borderId="39" applyNumberFormat="1" applyFont="1" applyFill="0" applyBorder="1" applyAlignment="1" applyProtection="0">
      <alignment vertical="top" wrapText="1"/>
    </xf>
    <xf numFmtId="60" fontId="0" borderId="40" applyNumberFormat="1" applyFont="1" applyFill="0" applyBorder="1" applyAlignment="1" applyProtection="0">
      <alignment vertical="top" wrapText="1"/>
    </xf>
    <xf numFmtId="60" fontId="0" borderId="41" applyNumberFormat="1" applyFont="1" applyFill="0" applyBorder="1" applyAlignment="1" applyProtection="0">
      <alignment vertical="top" wrapText="1"/>
    </xf>
    <xf numFmtId="60" fontId="0" borderId="45" applyNumberFormat="1" applyFont="1" applyFill="0" applyBorder="1" applyAlignment="1" applyProtection="0">
      <alignment vertical="top" wrapText="1"/>
    </xf>
    <xf numFmtId="60" fontId="0" borderId="42" applyNumberFormat="1" applyFont="1" applyFill="0" applyBorder="1" applyAlignment="1" applyProtection="0">
      <alignment vertical="top" wrapText="1"/>
    </xf>
    <xf numFmtId="0" fontId="0" borderId="25" applyNumberFormat="1" applyFont="1" applyFill="0" applyBorder="1" applyAlignment="1" applyProtection="0">
      <alignment vertical="top" wrapText="1"/>
    </xf>
    <xf numFmtId="0" fontId="0" borderId="26" applyNumberFormat="1" applyFont="1" applyFill="0" applyBorder="1" applyAlignment="1" applyProtection="0">
      <alignment vertical="top" wrapText="1"/>
    </xf>
    <xf numFmtId="0" fontId="0" borderId="27" applyNumberFormat="1" applyFont="1" applyFill="0" applyBorder="1" applyAlignment="1" applyProtection="0">
      <alignment vertical="top" wrapText="1"/>
    </xf>
    <xf numFmtId="0" fontId="0" borderId="28" applyNumberFormat="1" applyFont="1" applyFill="0" applyBorder="1" applyAlignment="1" applyProtection="0">
      <alignment vertical="top" wrapText="1"/>
    </xf>
    <xf numFmtId="59" fontId="0" borderId="25" applyNumberFormat="1" applyFont="1" applyFill="0" applyBorder="1" applyAlignment="1" applyProtection="0">
      <alignment vertical="top" wrapText="1"/>
    </xf>
    <xf numFmtId="59" fontId="0" borderId="26" applyNumberFormat="1" applyFont="1" applyFill="0" applyBorder="1" applyAlignment="1" applyProtection="0">
      <alignment vertical="top" wrapText="1"/>
    </xf>
    <xf numFmtId="59" fontId="0" borderId="27" applyNumberFormat="1" applyFont="1" applyFill="0" applyBorder="1" applyAlignment="1" applyProtection="0">
      <alignment vertical="top" wrapText="1"/>
    </xf>
    <xf numFmtId="0" fontId="0" borderId="34" applyNumberFormat="1" applyFont="1" applyFill="0" applyBorder="1" applyAlignment="1" applyProtection="0">
      <alignment vertical="top" wrapText="1"/>
    </xf>
    <xf numFmtId="0" fontId="0" borderId="32" applyNumberFormat="1" applyFont="1" applyFill="0" applyBorder="1" applyAlignment="1" applyProtection="0">
      <alignment vertical="top" wrapText="1"/>
    </xf>
    <xf numFmtId="0" fontId="0" borderId="46" applyNumberFormat="1" applyFont="1" applyFill="0" applyBorder="1" applyAlignment="1" applyProtection="0">
      <alignment vertical="top" wrapText="1"/>
    </xf>
    <xf numFmtId="60" fontId="0" borderId="25" applyNumberFormat="1" applyFont="1" applyFill="0" applyBorder="1" applyAlignment="1" applyProtection="0">
      <alignment vertical="top" wrapText="1"/>
    </xf>
    <xf numFmtId="60" fontId="0" borderId="26" applyNumberFormat="1" applyFont="1" applyFill="0" applyBorder="1" applyAlignment="1" applyProtection="0">
      <alignment vertical="top" wrapText="1"/>
    </xf>
    <xf numFmtId="60" fontId="0" borderId="27" applyNumberFormat="1" applyFont="1" applyFill="0" applyBorder="1" applyAlignment="1" applyProtection="0">
      <alignment vertical="top" wrapText="1"/>
    </xf>
    <xf numFmtId="60" fontId="0" borderId="46" applyNumberFormat="1" applyFont="1" applyFill="0" applyBorder="1" applyAlignment="1" applyProtection="0">
      <alignment vertical="top" wrapText="1"/>
    </xf>
    <xf numFmtId="60" fontId="0" borderId="28" applyNumberFormat="1" applyFont="1" applyFill="0" applyBorder="1" applyAlignment="1" applyProtection="0">
      <alignment vertical="top" wrapText="1"/>
    </xf>
    <xf numFmtId="49" fontId="3" borderId="17" applyNumberFormat="1" applyFont="1" applyFill="0" applyBorder="1" applyAlignment="1" applyProtection="0">
      <alignment horizontal="center" vertical="top" wrapText="1"/>
    </xf>
    <xf numFmtId="0" fontId="0" borderId="24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47" applyNumberFormat="0" applyFont="1" applyFill="0" applyBorder="1" applyAlignment="1" applyProtection="0">
      <alignment vertical="top" wrapText="1"/>
    </xf>
    <xf numFmtId="59" fontId="0" borderId="36" applyNumberFormat="1" applyFont="1" applyFill="0" applyBorder="1" applyAlignment="1" applyProtection="0">
      <alignment vertical="top" wrapText="1"/>
    </xf>
    <xf numFmtId="59" fontId="0" borderId="37" applyNumberFormat="1" applyFont="1" applyFill="0" applyBorder="1" applyAlignment="1" applyProtection="0">
      <alignment vertical="top" wrapText="1"/>
    </xf>
    <xf numFmtId="59" fontId="0" borderId="24" applyNumberFormat="1" applyFont="1" applyFill="0" applyBorder="1" applyAlignment="1" applyProtection="0">
      <alignment vertical="top" wrapText="1"/>
    </xf>
    <xf numFmtId="59" fontId="0" borderId="20" applyNumberFormat="1" applyFont="1" applyFill="0" applyBorder="1" applyAlignment="1" applyProtection="0">
      <alignment vertical="top" wrapText="1"/>
    </xf>
    <xf numFmtId="49" fontId="3" borderId="25" applyNumberFormat="1" applyFont="1" applyFill="0" applyBorder="1" applyAlignment="1" applyProtection="0">
      <alignment horizontal="center" vertical="top" wrapText="1"/>
    </xf>
    <xf numFmtId="0" fontId="0" borderId="46" applyNumberFormat="0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48" applyNumberFormat="0" applyFont="1" applyFill="0" applyBorder="1" applyAlignment="1" applyProtection="0">
      <alignment vertical="top" wrapText="1"/>
    </xf>
    <xf numFmtId="59" fontId="0" borderId="34" applyNumberFormat="1" applyFont="1" applyFill="0" applyBorder="1" applyAlignment="1" applyProtection="0">
      <alignment vertical="top" wrapText="1"/>
    </xf>
    <xf numFmtId="59" fontId="0" borderId="32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46" applyNumberFormat="1" applyFont="1" applyFill="0" applyBorder="1" applyAlignment="1" applyProtection="0">
      <alignment vertical="top" wrapText="1"/>
    </xf>
    <xf numFmtId="59" fontId="0" borderId="28" applyNumberFormat="1" applyFont="1" applyFill="0" applyBorder="1" applyAlignment="1" applyProtection="0">
      <alignment vertical="top" wrapText="1"/>
    </xf>
    <xf numFmtId="0" fontId="3" borderId="49" applyNumberFormat="0" applyFont="1" applyFill="0" applyBorder="1" applyAlignment="1" applyProtection="0">
      <alignment horizontal="center" vertical="top" wrapText="1"/>
    </xf>
    <xf numFmtId="0" fontId="0" borderId="50" applyNumberFormat="0" applyFont="1" applyFill="0" applyBorder="1" applyAlignment="1" applyProtection="0">
      <alignment vertical="top" wrapText="1"/>
    </xf>
    <xf numFmtId="0" fontId="0" borderId="51" applyNumberFormat="0" applyFont="1" applyFill="0" applyBorder="1" applyAlignment="1" applyProtection="0">
      <alignment vertical="top" wrapText="1"/>
    </xf>
    <xf numFmtId="0" fontId="0" borderId="52" applyNumberFormat="0" applyFont="1" applyFill="0" applyBorder="1" applyAlignment="1" applyProtection="0">
      <alignment vertical="top" wrapText="1"/>
    </xf>
    <xf numFmtId="0" fontId="0" borderId="53" applyNumberFormat="0" applyFont="1" applyFill="0" applyBorder="1" applyAlignment="1" applyProtection="0">
      <alignment vertical="top" wrapText="1"/>
    </xf>
    <xf numFmtId="0" fontId="0" borderId="54" applyNumberFormat="0" applyFont="1" applyFill="0" applyBorder="1" applyAlignment="1" applyProtection="0">
      <alignment vertical="top" wrapText="1"/>
    </xf>
    <xf numFmtId="60" fontId="0" borderId="53" applyNumberFormat="1" applyFont="1" applyFill="0" applyBorder="1" applyAlignment="1" applyProtection="0">
      <alignment vertical="top" wrapText="1"/>
    </xf>
    <xf numFmtId="49" fontId="3" borderId="55" applyNumberFormat="1" applyFont="1" applyFill="0" applyBorder="1" applyAlignment="1" applyProtection="0">
      <alignment horizontal="center" vertical="top" wrapText="1"/>
    </xf>
    <xf numFmtId="0" fontId="0" borderId="56" applyNumberFormat="0" applyFont="1" applyFill="0" applyBorder="1" applyAlignment="1" applyProtection="0">
      <alignment vertical="top" wrapText="1"/>
    </xf>
    <xf numFmtId="0" fontId="0" borderId="57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1" borderId="55" applyNumberFormat="1" applyFont="1" applyFill="0" applyBorder="1" applyAlignment="1" applyProtection="0">
      <alignment vertical="top" wrapText="1"/>
    </xf>
    <xf numFmtId="0" fontId="0" borderId="58" applyNumberFormat="0" applyFont="1" applyFill="0" applyBorder="1" applyAlignment="1" applyProtection="0">
      <alignment vertical="top" wrapText="1"/>
    </xf>
    <xf numFmtId="0" fontId="1" borderId="59" applyNumberFormat="0" applyFont="1" applyFill="0" applyBorder="1" applyAlignment="1" applyProtection="0">
      <alignment vertical="top" wrapText="1"/>
    </xf>
    <xf numFmtId="49" fontId="3" borderId="39" applyNumberFormat="1" applyFont="1" applyFill="0" applyBorder="1" applyAlignment="1" applyProtection="0">
      <alignment horizontal="center" vertical="top" wrapText="1"/>
    </xf>
    <xf numFmtId="0" fontId="0" borderId="45" applyNumberFormat="0" applyFont="1" applyFill="0" applyBorder="1" applyAlignment="1" applyProtection="0">
      <alignment vertical="top" wrapText="1"/>
    </xf>
    <xf numFmtId="0" fontId="0" borderId="42" applyNumberFormat="0" applyFont="1" applyFill="0" applyBorder="1" applyAlignment="1" applyProtection="0">
      <alignment vertical="top" wrapText="1"/>
    </xf>
    <xf numFmtId="49" fontId="1" borderId="39" applyNumberFormat="1" applyFont="1" applyFill="0" applyBorder="1" applyAlignment="1" applyProtection="0">
      <alignment vertical="top" wrapText="1"/>
    </xf>
    <xf numFmtId="0" fontId="0" borderId="60" applyNumberFormat="0" applyFont="1" applyFill="0" applyBorder="1" applyAlignment="1" applyProtection="0">
      <alignment vertical="top" wrapText="1"/>
    </xf>
    <xf numFmtId="0" fontId="1" borderId="61" applyNumberFormat="0" applyFont="1" applyFill="0" applyBorder="1" applyAlignment="1" applyProtection="0">
      <alignment vertical="top" wrapText="1"/>
    </xf>
    <xf numFmtId="0" fontId="0" borderId="62" applyNumberFormat="0" applyFont="1" applyFill="0" applyBorder="1" applyAlignment="1" applyProtection="0">
      <alignment vertical="top" wrapText="1"/>
    </xf>
    <xf numFmtId="0" fontId="0" borderId="63" applyNumberFormat="0" applyFont="1" applyFill="0" applyBorder="1" applyAlignment="1" applyProtection="0">
      <alignment vertical="top" wrapText="1"/>
    </xf>
    <xf numFmtId="0" fontId="0" borderId="64" applyNumberFormat="0" applyFont="1" applyFill="0" applyBorder="1" applyAlignment="1" applyProtection="0">
      <alignment vertical="top" wrapText="1"/>
    </xf>
    <xf numFmtId="0" fontId="0" borderId="39" applyNumberFormat="0" applyFont="1" applyFill="0" applyBorder="1" applyAlignment="1" applyProtection="0">
      <alignment vertical="top" wrapText="1"/>
    </xf>
    <xf numFmtId="0" fontId="0" borderId="61" applyNumberFormat="0" applyFont="1" applyFill="0" applyBorder="1" applyAlignment="1" applyProtection="0">
      <alignment vertical="top" wrapText="1"/>
    </xf>
    <xf numFmtId="49" fontId="3" borderId="65" applyNumberFormat="1" applyFont="1" applyFill="0" applyBorder="1" applyAlignment="1" applyProtection="0">
      <alignment horizontal="center" vertical="top" wrapText="1"/>
    </xf>
    <xf numFmtId="0" fontId="0" borderId="66" applyNumberFormat="0" applyFont="1" applyFill="0" applyBorder="1" applyAlignment="1" applyProtection="0">
      <alignment vertical="top" wrapText="1"/>
    </xf>
    <xf numFmtId="0" fontId="0" borderId="67" applyNumberFormat="0" applyFont="1" applyFill="0" applyBorder="1" applyAlignment="1" applyProtection="0">
      <alignment vertical="top" wrapText="1"/>
    </xf>
    <xf numFmtId="49" fontId="3" borderId="68" applyNumberFormat="1" applyFont="1" applyFill="0" applyBorder="1" applyAlignment="1" applyProtection="0">
      <alignment horizontal="center" vertical="top" wrapText="1"/>
    </xf>
    <xf numFmtId="0" fontId="0" borderId="69" applyNumberFormat="0" applyFont="1" applyFill="0" applyBorder="1" applyAlignment="1" applyProtection="0">
      <alignment vertical="top" wrapText="1"/>
    </xf>
    <xf numFmtId="0" fontId="0" borderId="70" applyNumberFormat="0" applyFont="1" applyFill="0" applyBorder="1" applyAlignment="1" applyProtection="0">
      <alignment vertical="top" wrapText="1"/>
    </xf>
    <xf numFmtId="0" fontId="3" borderId="39" applyNumberFormat="0" applyFont="1" applyFill="0" applyBorder="1" applyAlignment="1" applyProtection="0">
      <alignment horizontal="center" vertical="top" wrapText="1"/>
    </xf>
    <xf numFmtId="0" fontId="1" borderId="39" applyNumberFormat="0" applyFont="1" applyFill="0" applyBorder="1" applyAlignment="1" applyProtection="0">
      <alignment vertical="top" wrapText="1"/>
    </xf>
    <xf numFmtId="49" fontId="3" borderId="71" applyNumberFormat="1" applyFont="1" applyFill="0" applyBorder="1" applyAlignment="1" applyProtection="0">
      <alignment horizontal="center" vertical="top" wrapText="1"/>
    </xf>
    <xf numFmtId="0" fontId="0" borderId="72" applyNumberFormat="0" applyFont="1" applyFill="0" applyBorder="1" applyAlignment="1" applyProtection="0">
      <alignment vertical="top" wrapText="1"/>
    </xf>
    <xf numFmtId="0" fontId="0" borderId="73" applyNumberFormat="0" applyFont="1" applyFill="0" applyBorder="1" applyAlignment="1" applyProtection="0">
      <alignment vertical="top" wrapText="1"/>
    </xf>
    <xf numFmtId="49" fontId="0" borderId="71" applyNumberFormat="1" applyFont="1" applyFill="0" applyBorder="1" applyAlignment="1" applyProtection="0">
      <alignment vertical="top" wrapText="1"/>
    </xf>
    <xf numFmtId="0" fontId="0" borderId="74" applyNumberFormat="0" applyFont="1" applyFill="0" applyBorder="1" applyAlignment="1" applyProtection="0">
      <alignment vertical="top" wrapText="1"/>
    </xf>
    <xf numFmtId="0" fontId="0" borderId="75" applyNumberFormat="0" applyFont="1" applyFill="0" applyBorder="1" applyAlignment="1" applyProtection="0">
      <alignment vertical="top" wrapText="1"/>
    </xf>
    <xf numFmtId="0" fontId="3" borderId="76" applyNumberFormat="0" applyFont="1" applyFill="0" applyBorder="1" applyAlignment="1" applyProtection="0">
      <alignment horizontal="center" vertical="top" wrapText="1"/>
    </xf>
    <xf numFmtId="0" fontId="0" borderId="76" applyNumberFormat="0" applyFont="1" applyFill="0" applyBorder="1" applyAlignment="1" applyProtection="0">
      <alignment vertical="top" wrapText="1"/>
    </xf>
    <xf numFmtId="0" fontId="0" borderId="77" applyNumberFormat="0" applyFont="1" applyFill="0" applyBorder="1" applyAlignment="1" applyProtection="0">
      <alignment vertical="top" wrapText="1"/>
    </xf>
    <xf numFmtId="0" fontId="0" borderId="78" applyNumberFormat="0" applyFont="1" applyFill="0" applyBorder="1" applyAlignment="1" applyProtection="0">
      <alignment vertical="top" wrapText="1"/>
    </xf>
    <xf numFmtId="0" fontId="0" borderId="79" applyNumberFormat="0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3" fillId="2" borderId="20" applyNumberFormat="0" applyFont="1" applyFill="1" applyBorder="1" applyAlignment="1" applyProtection="0">
      <alignment horizontal="center" vertical="top" wrapText="1"/>
    </xf>
    <xf numFmtId="0" fontId="0" borderId="29" applyNumberFormat="0" applyFont="1" applyFill="0" applyBorder="1" applyAlignment="1" applyProtection="0">
      <alignment vertical="top" wrapText="1"/>
    </xf>
    <xf numFmtId="0" fontId="3" borderId="50" applyNumberFormat="0" applyFont="1" applyFill="0" applyBorder="1" applyAlignment="1" applyProtection="0">
      <alignment horizontal="center" vertical="top" wrapText="1"/>
    </xf>
    <xf numFmtId="0" fontId="0" borderId="80" applyNumberFormat="0" applyFont="1" applyFill="0" applyBorder="1" applyAlignment="1" applyProtection="0">
      <alignment vertical="top" wrapText="1"/>
    </xf>
    <xf numFmtId="0" fontId="0" borderId="81" applyNumberFormat="0" applyFont="1" applyFill="0" applyBorder="1" applyAlignment="1" applyProtection="0">
      <alignment vertical="top" wrapText="1"/>
    </xf>
    <xf numFmtId="0" fontId="0" borderId="82" applyNumberFormat="0" applyFont="1" applyFill="0" applyBorder="1" applyAlignment="1" applyProtection="0">
      <alignment vertical="top" wrapText="1"/>
    </xf>
    <xf numFmtId="0" fontId="0" borderId="83" applyNumberFormat="0" applyFont="1" applyFill="0" applyBorder="1" applyAlignment="1" applyProtection="0">
      <alignment vertical="top" wrapText="1"/>
    </xf>
    <xf numFmtId="0" fontId="0" borderId="55" applyNumberFormat="1" applyFont="1" applyFill="0" applyBorder="1" applyAlignment="1" applyProtection="0">
      <alignment vertical="top" wrapText="1"/>
    </xf>
    <xf numFmtId="0" fontId="0" borderId="84" applyNumberFormat="1" applyFont="1" applyFill="0" applyBorder="1" applyAlignment="1" applyProtection="0">
      <alignment vertical="top" wrapText="1"/>
    </xf>
    <xf numFmtId="0" fontId="0" borderId="85" applyNumberFormat="1" applyFont="1" applyFill="0" applyBorder="1" applyAlignment="1" applyProtection="0">
      <alignment vertical="top" wrapText="1"/>
    </xf>
    <xf numFmtId="0" fontId="0" borderId="56" applyNumberFormat="1" applyFont="1" applyFill="0" applyBorder="1" applyAlignment="1" applyProtection="0">
      <alignment vertical="top" wrapText="1"/>
    </xf>
    <xf numFmtId="0" fontId="0" borderId="57" applyNumberFormat="1" applyFont="1" applyFill="0" applyBorder="1" applyAlignment="1" applyProtection="0">
      <alignment vertical="top" wrapText="1"/>
    </xf>
    <xf numFmtId="60" fontId="0" borderId="1" applyNumberFormat="1" applyFont="1" applyFill="0" applyBorder="1" applyAlignment="1" applyProtection="0">
      <alignment vertical="top" wrapText="1"/>
    </xf>
    <xf numFmtId="60" fontId="0" borderId="86" applyNumberFormat="1" applyFont="1" applyFill="0" applyBorder="1" applyAlignment="1" applyProtection="0">
      <alignment vertical="top" wrapText="1"/>
    </xf>
    <xf numFmtId="60" fontId="0" borderId="87" applyNumberFormat="1" applyFont="1" applyFill="0" applyBorder="1" applyAlignment="1" applyProtection="0">
      <alignment vertical="top" wrapText="1"/>
    </xf>
    <xf numFmtId="60" fontId="0" borderId="2" applyNumberFormat="1" applyFont="1" applyFill="0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60" fontId="0" borderId="88" applyNumberFormat="1" applyFont="1" applyFill="0" applyBorder="1" applyAlignment="1" applyProtection="0">
      <alignment vertical="top" wrapText="1"/>
    </xf>
    <xf numFmtId="60" fontId="0" borderId="89" applyNumberFormat="1" applyFont="1" applyFill="0" applyBorder="1" applyAlignment="1" applyProtection="0">
      <alignment vertical="top" wrapText="1"/>
    </xf>
    <xf numFmtId="60" fontId="0" borderId="90" applyNumberFormat="1" applyFont="1" applyFill="0" applyBorder="1" applyAlignment="1" applyProtection="0">
      <alignment vertical="top" wrapText="1"/>
    </xf>
    <xf numFmtId="60" fontId="0" borderId="91" applyNumberFormat="1" applyFont="1" applyFill="0" applyBorder="1" applyAlignment="1" applyProtection="0">
      <alignment vertical="top" wrapText="1"/>
    </xf>
    <xf numFmtId="60" fontId="0" borderId="92" applyNumberFormat="1" applyFont="1" applyFill="0" applyBorder="1" applyAlignment="1" applyProtection="0">
      <alignment vertical="top" wrapText="1"/>
    </xf>
    <xf numFmtId="0" fontId="0" borderId="71" applyNumberFormat="1" applyFont="1" applyFill="0" applyBorder="1" applyAlignment="1" applyProtection="0">
      <alignment vertical="top" wrapText="1"/>
    </xf>
    <xf numFmtId="0" fontId="0" borderId="93" applyNumberFormat="1" applyFont="1" applyFill="0" applyBorder="1" applyAlignment="1" applyProtection="0">
      <alignment vertical="top" wrapText="1"/>
    </xf>
    <xf numFmtId="0" fontId="0" borderId="94" applyNumberFormat="1" applyFont="1" applyFill="0" applyBorder="1" applyAlignment="1" applyProtection="0">
      <alignment vertical="top" wrapText="1"/>
    </xf>
    <xf numFmtId="0" fontId="0" borderId="72" applyNumberFormat="1" applyFont="1" applyFill="0" applyBorder="1" applyAlignment="1" applyProtection="0">
      <alignment vertical="top" wrapText="1"/>
    </xf>
    <xf numFmtId="0" fontId="0" borderId="73" applyNumberFormat="1" applyFont="1" applyFill="0" applyBorder="1" applyAlignment="1" applyProtection="0">
      <alignment vertical="top" wrapText="1"/>
    </xf>
    <xf numFmtId="60" fontId="0" borderId="71" applyNumberFormat="1" applyFont="1" applyFill="0" applyBorder="1" applyAlignment="1" applyProtection="0">
      <alignment vertical="top" wrapText="1"/>
    </xf>
    <xf numFmtId="60" fontId="0" borderId="93" applyNumberFormat="1" applyFont="1" applyFill="0" applyBorder="1" applyAlignment="1" applyProtection="0">
      <alignment vertical="top" wrapText="1"/>
    </xf>
    <xf numFmtId="60" fontId="0" borderId="94" applyNumberFormat="1" applyFont="1" applyFill="0" applyBorder="1" applyAlignment="1" applyProtection="0">
      <alignment vertical="top" wrapText="1"/>
    </xf>
    <xf numFmtId="60" fontId="0" borderId="72" applyNumberFormat="1" applyFont="1" applyFill="0" applyBorder="1" applyAlignment="1" applyProtection="0">
      <alignment vertical="top" wrapText="1"/>
    </xf>
    <xf numFmtId="60" fontId="0" borderId="95" applyNumberFormat="1" applyFont="1" applyFill="0" applyBorder="1" applyAlignment="1" applyProtection="0">
      <alignment vertical="top" wrapText="1"/>
    </xf>
    <xf numFmtId="0" fontId="3" borderId="96" applyNumberFormat="0" applyFont="1" applyFill="0" applyBorder="1" applyAlignment="1" applyProtection="0">
      <alignment horizontal="center" vertical="top" wrapText="1"/>
    </xf>
    <xf numFmtId="0" fontId="0" borderId="96" applyNumberFormat="0" applyFont="1" applyFill="0" applyBorder="1" applyAlignment="1" applyProtection="0">
      <alignment vertical="top" wrapText="1"/>
    </xf>
    <xf numFmtId="0" fontId="0" borderId="97" applyNumberFormat="0" applyFont="1" applyFill="0" applyBorder="1" applyAlignment="1" applyProtection="0">
      <alignment vertical="top" wrapText="1"/>
    </xf>
    <xf numFmtId="60" fontId="0" borderId="97" applyNumberFormat="1" applyFont="1" applyFill="0" applyBorder="1" applyAlignment="1" applyProtection="0">
      <alignment vertical="top" wrapText="1"/>
    </xf>
    <xf numFmtId="49" fontId="4" fillId="2" borderId="98" applyNumberFormat="1" applyFont="1" applyFill="1" applyBorder="1" applyAlignment="1" applyProtection="0">
      <alignment horizontal="center" vertical="top" wrapText="1"/>
    </xf>
    <xf numFmtId="0" fontId="0" borderId="99" applyNumberFormat="0" applyFont="1" applyFill="0" applyBorder="1" applyAlignment="1" applyProtection="0">
      <alignment vertical="top" wrapText="1"/>
    </xf>
    <xf numFmtId="60" fontId="0" borderId="52" applyNumberFormat="1" applyFont="1" applyFill="0" applyBorder="1" applyAlignment="1" applyProtection="0">
      <alignment vertical="top" wrapText="1"/>
    </xf>
    <xf numFmtId="49" fontId="4" fillId="2" borderId="100" applyNumberFormat="1" applyFont="1" applyFill="1" applyBorder="1" applyAlignment="1" applyProtection="0">
      <alignment horizontal="center" vertical="top" wrapText="1"/>
    </xf>
    <xf numFmtId="49" fontId="4" fillId="2" borderId="101" applyNumberFormat="1" applyFont="1" applyFill="1" applyBorder="1" applyAlignment="1" applyProtection="0">
      <alignment horizontal="center" vertical="top" wrapText="1"/>
    </xf>
    <xf numFmtId="49" fontId="4" fillId="2" borderId="14" applyNumberFormat="1" applyFont="1" applyFill="1" applyBorder="1" applyAlignment="1" applyProtection="0">
      <alignment horizontal="center" vertical="top" wrapText="1"/>
    </xf>
    <xf numFmtId="0" fontId="0" borderId="102" applyNumberFormat="1" applyFont="1" applyFill="0" applyBorder="1" applyAlignment="1" applyProtection="0">
      <alignment horizontal="center" vertical="top" wrapText="1"/>
    </xf>
    <xf numFmtId="0" fontId="0" borderId="103" applyNumberFormat="1" applyFont="1" applyFill="0" applyBorder="1" applyAlignment="1" applyProtection="0">
      <alignment horizontal="center" vertical="top" wrapText="1"/>
    </xf>
    <xf numFmtId="49" fontId="0" borderId="104" applyNumberFormat="1" applyFont="1" applyFill="0" applyBorder="1" applyAlignment="1" applyProtection="0">
      <alignment horizontal="center" vertical="top" wrapText="1"/>
    </xf>
    <xf numFmtId="0" fontId="0" borderId="105" applyNumberFormat="0" applyFont="1" applyFill="0" applyBorder="1" applyAlignment="1" applyProtection="0">
      <alignment vertical="top" wrapText="1"/>
    </xf>
    <xf numFmtId="0" fontId="0" borderId="106" applyNumberFormat="1" applyFont="1" applyFill="0" applyBorder="1" applyAlignment="1" applyProtection="0">
      <alignment horizontal="center" vertical="top" wrapText="1"/>
    </xf>
    <xf numFmtId="0" fontId="0" borderId="107" applyNumberFormat="1" applyFont="1" applyFill="0" applyBorder="1" applyAlignment="1" applyProtection="0">
      <alignment horizontal="center" vertical="top" wrapText="1"/>
    </xf>
    <xf numFmtId="49" fontId="0" borderId="108" applyNumberFormat="1" applyFont="1" applyFill="0" applyBorder="1" applyAlignment="1" applyProtection="0">
      <alignment horizontal="center" vertical="top" wrapText="1"/>
    </xf>
    <xf numFmtId="0" fontId="0" borderId="109" applyNumberFormat="1" applyFont="1" applyFill="0" applyBorder="1" applyAlignment="1" applyProtection="0">
      <alignment horizontal="center" vertical="top" wrapText="1"/>
    </xf>
    <xf numFmtId="0" fontId="0" borderId="110" applyNumberFormat="1" applyFont="1" applyFill="0" applyBorder="1" applyAlignment="1" applyProtection="0">
      <alignment horizontal="center" vertical="top" wrapText="1"/>
    </xf>
    <xf numFmtId="49" fontId="0" borderId="111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007f00"/>
      <rgbColor rgb="ffa5a5a5"/>
      <rgbColor rgb="ffbdc0bf"/>
      <rgbColor rgb="ffe8e9e8"/>
      <rgbColor rgb="ffcdd0cf"/>
      <rgbColor rgb="ff515151"/>
      <rgbColor rgb="ff3f3f3f"/>
      <rgbColor rgb="ffc7f1b8"/>
      <rgbColor rgb="ffb41700"/>
      <rgbColor rgb="ffc6c6c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B49"/>
  <sheetViews>
    <sheetView workbookViewId="0" showGridLines="0" defaultGridColor="1"/>
  </sheetViews>
  <sheetFormatPr defaultColWidth="16.3333" defaultRowHeight="19.9" customHeight="1" outlineLevelRow="0" outlineLevelCol="0"/>
  <cols>
    <col min="1" max="1" width="11.7656" style="1" customWidth="1"/>
    <col min="2" max="3" width="12.9922" style="1" customWidth="1"/>
    <col min="4" max="4" width="10.7109" style="1" customWidth="1"/>
    <col min="5" max="5" width="2.41406" style="1" customWidth="1"/>
    <col min="6" max="6" width="9.13281" style="1" customWidth="1"/>
    <col min="7" max="7" width="9.17969" style="1" customWidth="1"/>
    <col min="8" max="8" width="8.59375" style="1" customWidth="1"/>
    <col min="9" max="9" width="9.25" style="1" customWidth="1"/>
    <col min="10" max="10" width="9.08594" style="1" customWidth="1"/>
    <col min="11" max="12" width="9.1875" style="1" customWidth="1"/>
    <col min="13" max="13" width="2.78906" style="1" customWidth="1"/>
    <col min="14" max="15" width="8.69531" style="1" customWidth="1"/>
    <col min="16" max="17" width="8.72656" style="1" customWidth="1"/>
    <col min="18" max="18" width="8.5625" style="1" customWidth="1"/>
    <col min="19" max="20" width="9.17188" style="1" customWidth="1"/>
    <col min="21" max="21" width="2.72656" style="1" customWidth="1"/>
    <col min="22" max="23" width="8.95312" style="1" customWidth="1"/>
    <col min="24" max="25" width="9.02344" style="1" customWidth="1"/>
    <col min="26" max="28" width="8.96094" style="1" customWidth="1"/>
    <col min="29" max="256" width="16.3516" style="1" customWidth="1"/>
  </cols>
  <sheetData>
    <row r="1" ht="34.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30.15" customHeight="1">
      <c r="A2" t="s" s="3">
        <v>1</v>
      </c>
      <c r="B2" s="4"/>
      <c r="C2" s="4"/>
      <c r="D2" s="5"/>
      <c r="E2" s="6"/>
      <c r="F2" t="s" s="3">
        <v>2</v>
      </c>
      <c r="G2" s="4"/>
      <c r="H2" s="4"/>
      <c r="I2" s="4"/>
      <c r="J2" s="4"/>
      <c r="K2" s="7"/>
      <c r="L2" s="8"/>
      <c r="M2" s="9"/>
      <c r="N2" t="s" s="3">
        <v>3</v>
      </c>
      <c r="O2" s="4"/>
      <c r="P2" s="4"/>
      <c r="Q2" s="4"/>
      <c r="R2" s="4"/>
      <c r="S2" s="5"/>
      <c r="T2" s="10"/>
      <c r="U2" s="11"/>
      <c r="V2" t="s" s="3">
        <v>4</v>
      </c>
      <c r="W2" s="4"/>
      <c r="X2" s="4"/>
      <c r="Y2" s="4"/>
      <c r="Z2" s="4"/>
      <c r="AA2" s="5"/>
      <c r="AB2" s="10"/>
    </row>
    <row r="3" ht="24.3" customHeight="1">
      <c r="A3" t="s" s="12">
        <v>5</v>
      </c>
      <c r="B3" s="13"/>
      <c r="C3" s="13"/>
      <c r="D3" s="14"/>
      <c r="E3" s="15"/>
      <c r="F3" t="s" s="12">
        <v>6</v>
      </c>
      <c r="G3" s="13"/>
      <c r="H3" s="13"/>
      <c r="I3" s="13"/>
      <c r="J3" s="13"/>
      <c r="K3" s="16"/>
      <c r="L3" s="17"/>
      <c r="M3" s="18"/>
      <c r="N3" t="s" s="12">
        <v>6</v>
      </c>
      <c r="O3" s="13"/>
      <c r="P3" s="13"/>
      <c r="Q3" s="13"/>
      <c r="R3" s="13"/>
      <c r="S3" s="14"/>
      <c r="T3" s="19"/>
      <c r="U3" s="20"/>
      <c r="V3" t="s" s="21">
        <v>7</v>
      </c>
      <c r="W3" s="13"/>
      <c r="X3" s="13"/>
      <c r="Y3" s="13"/>
      <c r="Z3" s="13"/>
      <c r="AA3" s="14"/>
      <c r="AB3" s="19"/>
    </row>
    <row r="4" ht="21.35" customHeight="1">
      <c r="A4" t="s" s="22">
        <v>8</v>
      </c>
      <c r="B4" s="23"/>
      <c r="C4" t="s" s="24">
        <v>9</v>
      </c>
      <c r="D4" s="25"/>
      <c r="E4" s="26"/>
      <c r="F4" t="s" s="22">
        <v>10</v>
      </c>
      <c r="G4" s="23"/>
      <c r="H4" t="s" s="24">
        <v>11</v>
      </c>
      <c r="I4" s="23"/>
      <c r="J4" t="s" s="24">
        <v>12</v>
      </c>
      <c r="K4" s="27"/>
      <c r="L4" s="28"/>
      <c r="M4" s="29"/>
      <c r="N4" t="s" s="22">
        <v>10</v>
      </c>
      <c r="O4" s="23"/>
      <c r="P4" t="s" s="24">
        <v>11</v>
      </c>
      <c r="Q4" s="23"/>
      <c r="R4" t="s" s="24">
        <v>12</v>
      </c>
      <c r="S4" s="30"/>
      <c r="T4" s="25"/>
      <c r="U4" s="29"/>
      <c r="V4" t="s" s="22">
        <v>10</v>
      </c>
      <c r="W4" s="23"/>
      <c r="X4" t="s" s="24">
        <v>11</v>
      </c>
      <c r="Y4" s="23"/>
      <c r="Z4" t="s" s="24">
        <v>12</v>
      </c>
      <c r="AA4" s="30"/>
      <c r="AB4" s="25"/>
    </row>
    <row r="5" ht="45.35" customHeight="1">
      <c r="A5" t="s" s="31">
        <v>13</v>
      </c>
      <c r="B5" t="s" s="32">
        <v>14</v>
      </c>
      <c r="C5" t="s" s="33">
        <v>15</v>
      </c>
      <c r="D5" t="s" s="34">
        <v>16</v>
      </c>
      <c r="E5" s="35"/>
      <c r="F5" t="s" s="36">
        <v>17</v>
      </c>
      <c r="G5" t="s" s="37">
        <v>18</v>
      </c>
      <c r="H5" t="s" s="38">
        <v>19</v>
      </c>
      <c r="I5" t="s" s="37">
        <v>20</v>
      </c>
      <c r="J5" t="s" s="39">
        <v>19</v>
      </c>
      <c r="K5" t="s" s="40">
        <v>20</v>
      </c>
      <c r="L5" t="s" s="41">
        <v>21</v>
      </c>
      <c r="M5" s="42"/>
      <c r="N5" t="s" s="36">
        <v>17</v>
      </c>
      <c r="O5" t="s" s="37">
        <v>18</v>
      </c>
      <c r="P5" t="s" s="38">
        <v>19</v>
      </c>
      <c r="Q5" t="s" s="37">
        <v>20</v>
      </c>
      <c r="R5" t="s" s="38">
        <v>19</v>
      </c>
      <c r="S5" t="s" s="43">
        <v>20</v>
      </c>
      <c r="T5" t="s" s="41">
        <v>21</v>
      </c>
      <c r="U5" s="42"/>
      <c r="V5" t="s" s="36">
        <v>17</v>
      </c>
      <c r="W5" t="s" s="37">
        <v>18</v>
      </c>
      <c r="X5" t="s" s="38">
        <v>19</v>
      </c>
      <c r="Y5" t="s" s="37">
        <v>20</v>
      </c>
      <c r="Z5" t="s" s="38">
        <v>19</v>
      </c>
      <c r="AA5" t="s" s="43">
        <v>20</v>
      </c>
      <c r="AB5" t="s" s="41">
        <v>21</v>
      </c>
    </row>
    <row r="6" ht="21.35" customHeight="1">
      <c r="A6" s="44">
        <v>4194304</v>
      </c>
      <c r="B6" s="45">
        <f>A6+1000</f>
        <v>4195304</v>
      </c>
      <c r="C6" s="46">
        <f>A6*3+MOD(A6+1,2)</f>
        <v>12582913</v>
      </c>
      <c r="D6" s="47">
        <f>C6+6000</f>
        <v>12588913</v>
      </c>
      <c r="E6" s="48"/>
      <c r="F6" s="49">
        <v>7.395</v>
      </c>
      <c r="G6" s="50">
        <v>4.697</v>
      </c>
      <c r="H6" s="51">
        <v>3.999</v>
      </c>
      <c r="I6" s="50">
        <v>3.999</v>
      </c>
      <c r="J6" s="46">
        <v>3.999</v>
      </c>
      <c r="K6" s="52">
        <v>3.999</v>
      </c>
      <c r="L6" s="53">
        <v>3.999</v>
      </c>
      <c r="M6" s="54"/>
      <c r="N6" s="49">
        <v>5.948</v>
      </c>
      <c r="O6" s="50">
        <v>3.848</v>
      </c>
      <c r="P6" s="51">
        <v>3.669</v>
      </c>
      <c r="Q6" s="50">
        <v>3.669</v>
      </c>
      <c r="R6" s="46">
        <v>3.669</v>
      </c>
      <c r="S6" s="55">
        <v>3.669</v>
      </c>
      <c r="T6" s="47">
        <v>3.669</v>
      </c>
      <c r="U6" s="54"/>
      <c r="V6" s="56">
        <f>F6/N6</f>
        <v>1.243275050437121</v>
      </c>
      <c r="W6" s="57">
        <f>G6/O6</f>
        <v>1.220634095634096</v>
      </c>
      <c r="X6" s="58">
        <f>H6/P6</f>
        <v>1.08994276369583</v>
      </c>
      <c r="Y6" s="57">
        <f>I6/Q6</f>
        <v>1.08994276369583</v>
      </c>
      <c r="Z6" s="58">
        <f>J6/R6</f>
        <v>1.08994276369583</v>
      </c>
      <c r="AA6" s="59">
        <f>K6/S6</f>
        <v>1.08994276369583</v>
      </c>
      <c r="AB6" s="60">
        <f>L6/T6</f>
        <v>1.08994276369583</v>
      </c>
    </row>
    <row r="7" ht="20.05" customHeight="1">
      <c r="A7" s="61">
        <v>4331116</v>
      </c>
      <c r="B7" s="62">
        <f>A7+1000</f>
        <v>4332116</v>
      </c>
      <c r="C7" s="63">
        <f>A7*3+MOD(A7+1,2)</f>
        <v>12993349</v>
      </c>
      <c r="D7" s="64">
        <f>C7+6000</f>
        <v>12999349</v>
      </c>
      <c r="E7" s="65"/>
      <c r="F7" s="66">
        <v>7.361</v>
      </c>
      <c r="G7" s="67">
        <v>4.681</v>
      </c>
      <c r="H7" s="68">
        <v>3.99</v>
      </c>
      <c r="I7" s="67">
        <v>3.99</v>
      </c>
      <c r="J7" s="63">
        <v>3.99</v>
      </c>
      <c r="K7" s="69">
        <v>3.99</v>
      </c>
      <c r="L7" s="70">
        <v>3.99</v>
      </c>
      <c r="M7" s="71"/>
      <c r="N7" s="66">
        <v>5.931</v>
      </c>
      <c r="O7" s="67">
        <v>3.841</v>
      </c>
      <c r="P7" s="68">
        <v>3.663</v>
      </c>
      <c r="Q7" s="67">
        <v>3.663</v>
      </c>
      <c r="R7" s="63">
        <v>3.663</v>
      </c>
      <c r="S7" s="72">
        <v>3.663</v>
      </c>
      <c r="T7" s="64">
        <v>3.663</v>
      </c>
      <c r="U7" s="71"/>
      <c r="V7" s="73">
        <f>F7/N7</f>
        <v>1.241106052942168</v>
      </c>
      <c r="W7" s="74">
        <f>G7/O7</f>
        <v>1.218693048685238</v>
      </c>
      <c r="X7" s="75">
        <f>H7/P7</f>
        <v>1.089271089271089</v>
      </c>
      <c r="Y7" s="74">
        <f>I7/Q7</f>
        <v>1.089271089271089</v>
      </c>
      <c r="Z7" s="75">
        <f>J7/R7</f>
        <v>1.089271089271089</v>
      </c>
      <c r="AA7" s="76">
        <f>K7/S7</f>
        <v>1.089271089271089</v>
      </c>
      <c r="AB7" s="77">
        <f>L7/T7</f>
        <v>1.089271089271089</v>
      </c>
    </row>
    <row r="8" ht="20.05" customHeight="1">
      <c r="A8" s="61">
        <v>4885002</v>
      </c>
      <c r="B8" s="62">
        <f>A8+1000</f>
        <v>4886002</v>
      </c>
      <c r="C8" s="63">
        <f>A8*3+MOD(A8+1,2)</f>
        <v>14655007</v>
      </c>
      <c r="D8" s="64">
        <f>C8+6000</f>
        <v>14661007</v>
      </c>
      <c r="E8" s="71"/>
      <c r="F8" s="66">
        <v>7.401</v>
      </c>
      <c r="G8" s="67">
        <v>4.701</v>
      </c>
      <c r="H8" s="68">
        <v>4.003</v>
      </c>
      <c r="I8" s="67">
        <v>4.003</v>
      </c>
      <c r="J8" s="63">
        <v>4.003</v>
      </c>
      <c r="K8" s="69">
        <v>4.003</v>
      </c>
      <c r="L8" s="70">
        <v>4.003</v>
      </c>
      <c r="M8" s="71"/>
      <c r="N8" s="66">
        <v>5.954</v>
      </c>
      <c r="O8" s="67">
        <v>3.851</v>
      </c>
      <c r="P8" s="68">
        <v>3.673</v>
      </c>
      <c r="Q8" s="67">
        <v>3.673</v>
      </c>
      <c r="R8" s="63">
        <v>3.673</v>
      </c>
      <c r="S8" s="72">
        <v>3.673</v>
      </c>
      <c r="T8" s="64">
        <v>3.673</v>
      </c>
      <c r="U8" s="71"/>
      <c r="V8" s="73">
        <f>F8/N8</f>
        <v>1.243029895868324</v>
      </c>
      <c r="W8" s="74">
        <f>G8/O8</f>
        <v>1.220721890418073</v>
      </c>
      <c r="X8" s="75">
        <f>H8/P8</f>
        <v>1.089844813503948</v>
      </c>
      <c r="Y8" s="74">
        <f>I8/Q8</f>
        <v>1.089844813503948</v>
      </c>
      <c r="Z8" s="75">
        <f>J8/R8</f>
        <v>1.089844813503948</v>
      </c>
      <c r="AA8" s="76">
        <f>K8/S8</f>
        <v>1.089844813503948</v>
      </c>
      <c r="AB8" s="77">
        <f>L8/T8</f>
        <v>1.089844813503948</v>
      </c>
    </row>
    <row r="9" ht="20.05" customHeight="1">
      <c r="A9" s="61">
        <v>5209020</v>
      </c>
      <c r="B9" s="62">
        <f>A9+1000</f>
        <v>5210020</v>
      </c>
      <c r="C9" s="63">
        <f>A9*3+MOD(A9+1,2)</f>
        <v>15627061</v>
      </c>
      <c r="D9" s="64">
        <f>C9+6000</f>
        <v>15633061</v>
      </c>
      <c r="E9" s="71"/>
      <c r="F9" s="66">
        <v>7.397</v>
      </c>
      <c r="G9" s="67">
        <v>4.698</v>
      </c>
      <c r="H9" s="68">
        <v>4</v>
      </c>
      <c r="I9" s="67">
        <v>4</v>
      </c>
      <c r="J9" s="63">
        <v>4</v>
      </c>
      <c r="K9" s="69">
        <v>4</v>
      </c>
      <c r="L9" s="70">
        <v>4</v>
      </c>
      <c r="M9" s="71"/>
      <c r="N9" s="66">
        <v>5.947</v>
      </c>
      <c r="O9" s="67">
        <v>3.849</v>
      </c>
      <c r="P9" s="68">
        <v>3.672</v>
      </c>
      <c r="Q9" s="67">
        <v>3.672</v>
      </c>
      <c r="R9" s="63">
        <v>3.672</v>
      </c>
      <c r="S9" s="72">
        <v>3.672</v>
      </c>
      <c r="T9" s="64">
        <v>3.672</v>
      </c>
      <c r="U9" s="71"/>
      <c r="V9" s="73">
        <f>F9/N9</f>
        <v>1.243820413653943</v>
      </c>
      <c r="W9" s="74">
        <f>G9/O9</f>
        <v>1.220576773187841</v>
      </c>
      <c r="X9" s="75">
        <f>H9/P9</f>
        <v>1.089324618736383</v>
      </c>
      <c r="Y9" s="74">
        <f>I9/Q9</f>
        <v>1.089324618736383</v>
      </c>
      <c r="Z9" s="75">
        <f>J9/R9</f>
        <v>1.089324618736383</v>
      </c>
      <c r="AA9" s="76">
        <f>K9/S9</f>
        <v>1.089324618736383</v>
      </c>
      <c r="AB9" s="77">
        <f>L9/T9</f>
        <v>1.089324618736383</v>
      </c>
    </row>
    <row r="10" ht="20.05" customHeight="1">
      <c r="A10" s="61">
        <v>6286862</v>
      </c>
      <c r="B10" s="62">
        <f>A10+1000</f>
        <v>6287862</v>
      </c>
      <c r="C10" s="63">
        <f>A10*3+MOD(A10+1,2)</f>
        <v>18860587</v>
      </c>
      <c r="D10" s="64">
        <f>C10+6000</f>
        <v>18866587</v>
      </c>
      <c r="E10" s="71"/>
      <c r="F10" s="66">
        <v>7.411</v>
      </c>
      <c r="G10" s="67">
        <v>4.705</v>
      </c>
      <c r="H10" s="68">
        <v>4.004</v>
      </c>
      <c r="I10" s="67">
        <v>4.004</v>
      </c>
      <c r="J10" s="63">
        <v>4.004</v>
      </c>
      <c r="K10" s="69">
        <v>4.004</v>
      </c>
      <c r="L10" s="70">
        <v>4.004</v>
      </c>
      <c r="M10" s="71"/>
      <c r="N10" s="66">
        <v>5.952</v>
      </c>
      <c r="O10" s="67">
        <v>3.851</v>
      </c>
      <c r="P10" s="68">
        <v>3.673</v>
      </c>
      <c r="Q10" s="67">
        <v>3.673</v>
      </c>
      <c r="R10" s="63">
        <v>3.673</v>
      </c>
      <c r="S10" s="72">
        <v>3.673</v>
      </c>
      <c r="T10" s="64">
        <v>3.673</v>
      </c>
      <c r="U10" s="71"/>
      <c r="V10" s="73">
        <f>F10/N10</f>
        <v>1.245127688172043</v>
      </c>
      <c r="W10" s="74">
        <f>G10/O10</f>
        <v>1.2217605816671</v>
      </c>
      <c r="X10" s="75">
        <f>H10/P10</f>
        <v>1.090117070514566</v>
      </c>
      <c r="Y10" s="74">
        <f>I10/Q10</f>
        <v>1.090117070514566</v>
      </c>
      <c r="Z10" s="75">
        <f>J10/R10</f>
        <v>1.090117070514566</v>
      </c>
      <c r="AA10" s="76">
        <f>K10/S10</f>
        <v>1.090117070514566</v>
      </c>
      <c r="AB10" s="77">
        <f>L10/T10</f>
        <v>1.090117070514566</v>
      </c>
    </row>
    <row r="11" ht="20.05" customHeight="1">
      <c r="A11" s="61">
        <v>7676777</v>
      </c>
      <c r="B11" s="62">
        <f>A11+1000</f>
        <v>7677777</v>
      </c>
      <c r="C11" s="63">
        <f>A11*3+MOD(A11+1,2)</f>
        <v>23030331</v>
      </c>
      <c r="D11" s="64">
        <f>C11+6000</f>
        <v>23036331</v>
      </c>
      <c r="E11" s="71"/>
      <c r="F11" s="66">
        <v>7.407</v>
      </c>
      <c r="G11" s="67">
        <v>4.704</v>
      </c>
      <c r="H11" s="68">
        <v>4.002</v>
      </c>
      <c r="I11" s="67">
        <v>4.002</v>
      </c>
      <c r="J11" s="63">
        <v>4.002</v>
      </c>
      <c r="K11" s="69">
        <v>4.002</v>
      </c>
      <c r="L11" s="70">
        <v>4.002</v>
      </c>
      <c r="M11" s="71"/>
      <c r="N11" s="66">
        <v>5.953</v>
      </c>
      <c r="O11" s="67">
        <v>3.852</v>
      </c>
      <c r="P11" s="68">
        <v>3.672</v>
      </c>
      <c r="Q11" s="67">
        <v>3.672</v>
      </c>
      <c r="R11" s="63">
        <v>3.672</v>
      </c>
      <c r="S11" s="72">
        <v>3.672</v>
      </c>
      <c r="T11" s="64">
        <v>3.672</v>
      </c>
      <c r="U11" s="71"/>
      <c r="V11" s="73">
        <f>F11/N11</f>
        <v>1.244246598353771</v>
      </c>
      <c r="W11" s="74">
        <f>G11/O11</f>
        <v>1.221183800623053</v>
      </c>
      <c r="X11" s="75">
        <f>H11/P11</f>
        <v>1.089869281045752</v>
      </c>
      <c r="Y11" s="74">
        <f>I11/Q11</f>
        <v>1.089869281045752</v>
      </c>
      <c r="Z11" s="75">
        <f>J11/R11</f>
        <v>1.089869281045752</v>
      </c>
      <c r="AA11" s="76">
        <f>K11/S11</f>
        <v>1.089869281045752</v>
      </c>
      <c r="AB11" s="77">
        <f>L11/T11</f>
        <v>1.089869281045752</v>
      </c>
    </row>
    <row r="12" ht="21.35" customHeight="1">
      <c r="A12" s="78">
        <v>8388608</v>
      </c>
      <c r="B12" s="79">
        <f>A12+1000</f>
        <v>8389608</v>
      </c>
      <c r="C12" s="80">
        <f>A12*3+MOD(A12+1,2)</f>
        <v>25165825</v>
      </c>
      <c r="D12" s="81">
        <f>C12+6000</f>
        <v>25171825</v>
      </c>
      <c r="E12" s="71"/>
      <c r="F12" s="82">
        <v>7.388</v>
      </c>
      <c r="G12" s="83">
        <v>4.694</v>
      </c>
      <c r="H12" s="84">
        <v>3.997</v>
      </c>
      <c r="I12" s="83">
        <v>3.997</v>
      </c>
      <c r="J12" s="80">
        <v>3.997</v>
      </c>
      <c r="K12" s="85">
        <v>3.997</v>
      </c>
      <c r="L12" s="86">
        <v>3.997</v>
      </c>
      <c r="M12" s="71"/>
      <c r="N12" s="82">
        <v>5.941</v>
      </c>
      <c r="O12" s="83">
        <v>3.846</v>
      </c>
      <c r="P12" s="84">
        <v>3.668</v>
      </c>
      <c r="Q12" s="83">
        <v>3.668</v>
      </c>
      <c r="R12" s="80">
        <v>3.668</v>
      </c>
      <c r="S12" s="87">
        <v>3.668</v>
      </c>
      <c r="T12" s="81">
        <v>3.669</v>
      </c>
      <c r="U12" s="71"/>
      <c r="V12" s="88">
        <f>F12/N12</f>
        <v>1.243561689951187</v>
      </c>
      <c r="W12" s="89">
        <f>G12/O12</f>
        <v>1.220488819552782</v>
      </c>
      <c r="X12" s="90">
        <f>H12/P12</f>
        <v>1.089694656488549</v>
      </c>
      <c r="Y12" s="89">
        <f>I12/Q12</f>
        <v>1.089694656488549</v>
      </c>
      <c r="Z12" s="90">
        <f>J12/R12</f>
        <v>1.089694656488549</v>
      </c>
      <c r="AA12" s="91">
        <f>K12/S12</f>
        <v>1.089694656488549</v>
      </c>
      <c r="AB12" s="92">
        <f>L12/T12</f>
        <v>1.089397656037067</v>
      </c>
    </row>
    <row r="13" ht="21.35" customHeight="1">
      <c r="A13" t="s" s="93">
        <v>22</v>
      </c>
      <c r="B13" s="94"/>
      <c r="C13" s="94"/>
      <c r="D13" s="95"/>
      <c r="E13" s="96"/>
      <c r="F13" s="49">
        <f>STDEV(F6:F12)</f>
        <v>0.01653999481775701</v>
      </c>
      <c r="G13" s="50">
        <f>STDEV(G6:G12)</f>
        <v>0.008112306935115485</v>
      </c>
      <c r="H13" s="51">
        <f>STDEV(H6:H12)</f>
        <v>0.004750939756661542</v>
      </c>
      <c r="I13" s="50">
        <f>STDEV(I6:I12)</f>
        <v>0.004750939756661542</v>
      </c>
      <c r="J13" s="51">
        <f>STDEV(J6:J12)</f>
        <v>0.004750939756661542</v>
      </c>
      <c r="K13" s="97">
        <f>STDEV(K6:K12)</f>
        <v>0.004750939756661542</v>
      </c>
      <c r="L13" s="98">
        <f>STDEV(L6:L12)</f>
        <v>0.004750939756661542</v>
      </c>
      <c r="M13" s="71"/>
      <c r="N13" s="49">
        <f>STDEV(N6:N12)</f>
        <v>0.008182443458550818</v>
      </c>
      <c r="O13" s="50">
        <f>STDEV(O6:O12)</f>
        <v>0.003817254061682023</v>
      </c>
      <c r="P13" s="51">
        <f>STDEV(P6:P12)</f>
        <v>0.003651483716701192</v>
      </c>
      <c r="Q13" s="50">
        <f>STDEV(Q6:Q12)</f>
        <v>0.003651483716701192</v>
      </c>
      <c r="R13" s="51">
        <f>STDEV(R6:R12)</f>
        <v>0.003651483716701192</v>
      </c>
      <c r="S13" s="99">
        <f>STDEV(S6:S12)</f>
        <v>0.003651483716701192</v>
      </c>
      <c r="T13" s="100">
        <f>STDEV(T6:T12)</f>
        <v>0.003579039509355058</v>
      </c>
      <c r="U13" s="71"/>
      <c r="V13" s="56">
        <f>STDEV(V6:V12)</f>
        <v>0.001244991760504695</v>
      </c>
      <c r="W13" s="57">
        <f>STDEV(W6:W12)</f>
        <v>0.00094430899815096</v>
      </c>
      <c r="X13" s="58">
        <f>STDEV(X6:X12)</f>
        <v>0.0003171637510628066</v>
      </c>
      <c r="Y13" s="57">
        <f>STDEV(Y6:Y12)</f>
        <v>0.0003171637510628066</v>
      </c>
      <c r="Z13" s="58">
        <f>STDEV(Z6:Z12)</f>
        <v>0.0003171637510628066</v>
      </c>
      <c r="AA13" s="59">
        <f>STDEV(AA6:AA12)</f>
        <v>0.0003171637510628066</v>
      </c>
      <c r="AB13" s="60">
        <f>STDEV(AB6:AB12)</f>
        <v>0.0003406563620934799</v>
      </c>
    </row>
    <row r="14" ht="21.35" customHeight="1">
      <c r="A14" t="s" s="101">
        <v>23</v>
      </c>
      <c r="B14" s="102"/>
      <c r="C14" s="102"/>
      <c r="D14" s="103"/>
      <c r="E14" s="104"/>
      <c r="F14" s="82">
        <f>AVERAGE(F6:F12)</f>
        <v>7.394285714285714</v>
      </c>
      <c r="G14" s="83">
        <f>AVERAGE(G6:G12)</f>
        <v>4.697142857142858</v>
      </c>
      <c r="H14" s="84">
        <f>AVERAGE(H6:H12)</f>
        <v>3.999285714285715</v>
      </c>
      <c r="I14" s="83">
        <f>AVERAGE(I6:I12)</f>
        <v>3.999285714285715</v>
      </c>
      <c r="J14" s="84">
        <f>AVERAGE(J6:J12)</f>
        <v>3.999285714285715</v>
      </c>
      <c r="K14" s="105">
        <f>AVERAGE(K6:K12)</f>
        <v>3.999285714285715</v>
      </c>
      <c r="L14" s="106">
        <f>AVERAGE(L6:L12)</f>
        <v>3.999285714285715</v>
      </c>
      <c r="M14" s="107"/>
      <c r="N14" s="82">
        <f>AVERAGE(N6:N12)</f>
        <v>5.94657142857143</v>
      </c>
      <c r="O14" s="83">
        <f>AVERAGE(O6:O12)</f>
        <v>3.848285714285714</v>
      </c>
      <c r="P14" s="84">
        <f>AVERAGE(P6:P12)</f>
        <v>3.67</v>
      </c>
      <c r="Q14" s="83">
        <f>AVERAGE(Q6:Q12)</f>
        <v>3.67</v>
      </c>
      <c r="R14" s="84">
        <f>AVERAGE(R6:R12)</f>
        <v>3.67</v>
      </c>
      <c r="S14" s="108">
        <f>AVERAGE(S6:S12)</f>
        <v>3.67</v>
      </c>
      <c r="T14" s="109">
        <f>AVERAGE(T6:T12)</f>
        <v>3.670142857142857</v>
      </c>
      <c r="U14" s="107"/>
      <c r="V14" s="88">
        <f>AVERAGE(V6:V12)</f>
        <v>1.243452484196937</v>
      </c>
      <c r="W14" s="89">
        <f>AVERAGE(W6:W12)</f>
        <v>1.220579858538312</v>
      </c>
      <c r="X14" s="90">
        <f>AVERAGE(X6:X12)</f>
        <v>1.089723470465159</v>
      </c>
      <c r="Y14" s="89">
        <f>AVERAGE(Y6:Y12)</f>
        <v>1.089723470465159</v>
      </c>
      <c r="Z14" s="90">
        <f>AVERAGE(Z6:Z12)</f>
        <v>1.089723470465159</v>
      </c>
      <c r="AA14" s="91">
        <f>AVERAGE(AA6:AA12)</f>
        <v>1.089723470465159</v>
      </c>
      <c r="AB14" s="92">
        <f>AVERAGE(AB6:AB12)</f>
        <v>1.089681041829234</v>
      </c>
    </row>
    <row r="15" ht="22.7" customHeight="1">
      <c r="A15" s="110"/>
      <c r="B15" s="111"/>
      <c r="C15" s="111"/>
      <c r="D15" s="112"/>
      <c r="E15" s="113"/>
      <c r="F15" s="114"/>
      <c r="G15" s="114"/>
      <c r="H15" s="114"/>
      <c r="I15" s="114"/>
      <c r="J15" s="114"/>
      <c r="K15" s="114"/>
      <c r="L15" s="114"/>
      <c r="M15" s="115"/>
      <c r="N15" s="114"/>
      <c r="O15" s="114"/>
      <c r="P15" s="114"/>
      <c r="Q15" s="114"/>
      <c r="R15" s="114"/>
      <c r="S15" s="114"/>
      <c r="T15" s="114"/>
      <c r="U15" s="115"/>
      <c r="V15" s="116"/>
      <c r="W15" s="116"/>
      <c r="X15" s="114"/>
      <c r="Y15" s="114"/>
      <c r="Z15" s="116"/>
      <c r="AA15" s="116"/>
      <c r="AB15" s="116"/>
    </row>
    <row r="16" ht="23.3" customHeight="1">
      <c r="A16" t="s" s="117">
        <v>24</v>
      </c>
      <c r="B16" s="118"/>
      <c r="C16" s="118"/>
      <c r="D16" s="119"/>
      <c r="E16" s="120"/>
      <c r="F16" t="s" s="121">
        <v>25</v>
      </c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22"/>
      <c r="AB16" s="123"/>
    </row>
    <row r="17" ht="22" customHeight="1">
      <c r="A17" t="s" s="124">
        <v>26</v>
      </c>
      <c r="B17" s="125"/>
      <c r="C17" s="125"/>
      <c r="D17" s="126"/>
      <c r="E17" s="71"/>
      <c r="F17" t="s" s="127">
        <v>25</v>
      </c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8"/>
      <c r="AB17" s="129"/>
    </row>
    <row r="18" ht="8.35" customHeight="1">
      <c r="A18" s="130"/>
      <c r="B18" s="131"/>
      <c r="C18" s="131"/>
      <c r="D18" s="132"/>
      <c r="E18" s="71"/>
      <c r="F18" s="133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8"/>
      <c r="AB18" s="134"/>
    </row>
    <row r="19" ht="22" customHeight="1">
      <c r="A19" t="s" s="135">
        <v>27</v>
      </c>
      <c r="B19" s="136"/>
      <c r="C19" s="136"/>
      <c r="D19" s="137"/>
      <c r="E19" s="71"/>
      <c r="F19" t="s" s="127">
        <v>25</v>
      </c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8"/>
      <c r="AB19" s="129"/>
    </row>
    <row r="20" ht="22" customHeight="1">
      <c r="A20" t="s" s="138">
        <v>28</v>
      </c>
      <c r="B20" s="139"/>
      <c r="C20" s="139"/>
      <c r="D20" s="140"/>
      <c r="E20" s="71"/>
      <c r="F20" t="s" s="127">
        <v>25</v>
      </c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8"/>
      <c r="AB20" s="129"/>
    </row>
    <row r="21" ht="8.35" customHeight="1">
      <c r="A21" s="141"/>
      <c r="B21" s="125"/>
      <c r="C21" s="125"/>
      <c r="D21" s="126"/>
      <c r="E21" s="71"/>
      <c r="F21" s="142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8"/>
      <c r="AB21" s="129"/>
    </row>
    <row r="22" ht="22" customHeight="1">
      <c r="A22" t="s" s="124">
        <v>29</v>
      </c>
      <c r="B22" s="125"/>
      <c r="C22" s="125"/>
      <c r="D22" s="126"/>
      <c r="E22" s="71"/>
      <c r="F22" t="s" s="127">
        <v>30</v>
      </c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8"/>
      <c r="AB22" s="129"/>
    </row>
    <row r="23" ht="8.35" customHeight="1">
      <c r="A23" s="141"/>
      <c r="B23" s="125"/>
      <c r="C23" s="125"/>
      <c r="D23" s="126"/>
      <c r="E23" s="71"/>
      <c r="F23" s="133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8"/>
      <c r="AB23" s="134"/>
    </row>
    <row r="24" ht="33.35" customHeight="1">
      <c r="A24" t="s" s="143">
        <v>31</v>
      </c>
      <c r="B24" s="144"/>
      <c r="C24" s="144"/>
      <c r="D24" s="145"/>
      <c r="E24" s="71"/>
      <c r="F24" t="s" s="146">
        <v>32</v>
      </c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7"/>
      <c r="AB24" s="148"/>
    </row>
    <row r="25" ht="22.7" customHeight="1">
      <c r="A25" s="149"/>
      <c r="B25" s="150"/>
      <c r="C25" s="150"/>
      <c r="D25" s="151"/>
      <c r="E25" s="152"/>
      <c r="F25" s="153"/>
      <c r="G25" s="150"/>
      <c r="H25" s="150"/>
      <c r="I25" s="150"/>
      <c r="J25" s="150"/>
      <c r="K25" s="150"/>
      <c r="L25" s="150"/>
      <c r="M25" s="118"/>
      <c r="N25" s="150"/>
      <c r="O25" s="150"/>
      <c r="P25" s="150"/>
      <c r="Q25" s="150"/>
      <c r="R25" s="150"/>
      <c r="S25" s="150"/>
      <c r="T25" s="150"/>
      <c r="U25" s="118"/>
      <c r="V25" s="150"/>
      <c r="W25" s="150"/>
      <c r="X25" s="150"/>
      <c r="Y25" s="150"/>
      <c r="Z25" s="150"/>
      <c r="AA25" s="150"/>
      <c r="AB25" s="150"/>
    </row>
    <row r="26" ht="30.15" customHeight="1">
      <c r="A26" t="s" s="3">
        <v>33</v>
      </c>
      <c r="B26" s="154"/>
      <c r="C26" s="154"/>
      <c r="D26" s="155"/>
      <c r="E26" s="6"/>
      <c r="F26" t="s" s="3">
        <v>34</v>
      </c>
      <c r="G26" s="154"/>
      <c r="H26" s="154"/>
      <c r="I26" s="154"/>
      <c r="J26" s="154"/>
      <c r="K26" s="156"/>
      <c r="L26" s="157"/>
      <c r="M26" s="9"/>
      <c r="N26" t="s" s="3">
        <v>35</v>
      </c>
      <c r="O26" s="154"/>
      <c r="P26" s="154"/>
      <c r="Q26" s="154"/>
      <c r="R26" s="154"/>
      <c r="S26" s="155"/>
      <c r="T26" s="158"/>
      <c r="U26" s="11"/>
      <c r="V26" t="s" s="3">
        <v>36</v>
      </c>
      <c r="W26" s="154"/>
      <c r="X26" s="154"/>
      <c r="Y26" s="154"/>
      <c r="Z26" s="154"/>
      <c r="AA26" s="155"/>
      <c r="AB26" s="158"/>
    </row>
    <row r="27" ht="24.3" customHeight="1">
      <c r="A27" t="s" s="12">
        <v>5</v>
      </c>
      <c r="B27" s="159"/>
      <c r="C27" s="159"/>
      <c r="D27" s="160"/>
      <c r="E27" s="15"/>
      <c r="F27" t="s" s="12">
        <v>6</v>
      </c>
      <c r="G27" s="159"/>
      <c r="H27" s="159"/>
      <c r="I27" s="159"/>
      <c r="J27" s="159"/>
      <c r="K27" s="161"/>
      <c r="L27" s="162"/>
      <c r="M27" s="18"/>
      <c r="N27" t="s" s="12">
        <v>6</v>
      </c>
      <c r="O27" s="159"/>
      <c r="P27" s="159"/>
      <c r="Q27" s="159"/>
      <c r="R27" s="159"/>
      <c r="S27" s="160"/>
      <c r="T27" s="163"/>
      <c r="U27" s="20"/>
      <c r="V27" t="s" s="21">
        <v>7</v>
      </c>
      <c r="W27" s="159"/>
      <c r="X27" s="159"/>
      <c r="Y27" s="159"/>
      <c r="Z27" s="159"/>
      <c r="AA27" s="160"/>
      <c r="AB27" s="163"/>
    </row>
    <row r="28" ht="21.35" customHeight="1">
      <c r="A28" t="s" s="22">
        <v>8</v>
      </c>
      <c r="B28" s="164"/>
      <c r="C28" t="s" s="24">
        <v>9</v>
      </c>
      <c r="D28" s="95"/>
      <c r="E28" s="65"/>
      <c r="F28" t="s" s="22">
        <v>10</v>
      </c>
      <c r="G28" s="164"/>
      <c r="H28" t="s" s="24">
        <v>11</v>
      </c>
      <c r="I28" s="164"/>
      <c r="J28" t="s" s="24">
        <v>12</v>
      </c>
      <c r="K28" s="165"/>
      <c r="L28" s="166"/>
      <c r="M28" s="71"/>
      <c r="N28" t="s" s="22">
        <v>10</v>
      </c>
      <c r="O28" s="164"/>
      <c r="P28" t="s" s="24">
        <v>11</v>
      </c>
      <c r="Q28" s="164"/>
      <c r="R28" t="s" s="24">
        <v>12</v>
      </c>
      <c r="S28" s="94"/>
      <c r="T28" s="95"/>
      <c r="U28" s="71"/>
      <c r="V28" t="s" s="22">
        <v>10</v>
      </c>
      <c r="W28" s="164"/>
      <c r="X28" t="s" s="24">
        <v>11</v>
      </c>
      <c r="Y28" s="164"/>
      <c r="Z28" t="s" s="24">
        <v>12</v>
      </c>
      <c r="AA28" s="94"/>
      <c r="AB28" s="167"/>
    </row>
    <row r="29" ht="45.35" customHeight="1">
      <c r="A29" t="s" s="31">
        <v>13</v>
      </c>
      <c r="B29" t="s" s="32">
        <v>14</v>
      </c>
      <c r="C29" t="s" s="33">
        <v>15</v>
      </c>
      <c r="D29" t="s" s="34">
        <v>16</v>
      </c>
      <c r="E29" s="168"/>
      <c r="F29" t="s" s="36">
        <v>17</v>
      </c>
      <c r="G29" t="s" s="37">
        <v>18</v>
      </c>
      <c r="H29" t="s" s="38">
        <v>19</v>
      </c>
      <c r="I29" t="s" s="37">
        <v>20</v>
      </c>
      <c r="J29" t="s" s="39">
        <v>19</v>
      </c>
      <c r="K29" t="s" s="40">
        <v>20</v>
      </c>
      <c r="L29" t="s" s="41">
        <v>21</v>
      </c>
      <c r="M29" s="71"/>
      <c r="N29" t="s" s="36">
        <v>17</v>
      </c>
      <c r="O29" t="s" s="37">
        <v>18</v>
      </c>
      <c r="P29" t="s" s="38">
        <v>19</v>
      </c>
      <c r="Q29" t="s" s="37">
        <v>20</v>
      </c>
      <c r="R29" t="s" s="38">
        <v>19</v>
      </c>
      <c r="S29" t="s" s="43">
        <v>20</v>
      </c>
      <c r="T29" t="s" s="41">
        <v>21</v>
      </c>
      <c r="U29" s="71"/>
      <c r="V29" t="s" s="36">
        <v>17</v>
      </c>
      <c r="W29" t="s" s="37">
        <v>18</v>
      </c>
      <c r="X29" t="s" s="38">
        <v>19</v>
      </c>
      <c r="Y29" t="s" s="37">
        <v>20</v>
      </c>
      <c r="Z29" t="s" s="38">
        <v>19</v>
      </c>
      <c r="AA29" t="s" s="43">
        <v>20</v>
      </c>
      <c r="AB29" t="s" s="41">
        <v>21</v>
      </c>
    </row>
    <row r="30" ht="21.35" customHeight="1">
      <c r="A30" s="44">
        <v>1391827</v>
      </c>
      <c r="B30" s="45">
        <f>A30+1000</f>
        <v>1392827</v>
      </c>
      <c r="C30" s="46">
        <f>A30*3+MOD(A30+1,2)</f>
        <v>4175481</v>
      </c>
      <c r="D30" s="47">
        <f>C30+6000</f>
        <v>4181481</v>
      </c>
      <c r="E30" s="48"/>
      <c r="F30" s="49">
        <v>7.383</v>
      </c>
      <c r="G30" s="50">
        <v>4.691</v>
      </c>
      <c r="H30" s="51">
        <v>3.995</v>
      </c>
      <c r="I30" s="50">
        <v>3.995</v>
      </c>
      <c r="J30" s="46">
        <v>3.995</v>
      </c>
      <c r="K30" s="52">
        <v>3.995</v>
      </c>
      <c r="L30" s="53">
        <v>3.995</v>
      </c>
      <c r="M30" s="71"/>
      <c r="N30" s="49">
        <v>5.941</v>
      </c>
      <c r="O30" s="50">
        <v>3.846</v>
      </c>
      <c r="P30" s="51">
        <v>3.667</v>
      </c>
      <c r="Q30" s="50">
        <v>3.667</v>
      </c>
      <c r="R30" s="46">
        <v>3.667</v>
      </c>
      <c r="S30" s="55">
        <v>3.667</v>
      </c>
      <c r="T30" s="47">
        <v>3.667</v>
      </c>
      <c r="U30" s="71"/>
      <c r="V30" s="56">
        <f>F30/N30</f>
        <v>1.242720080794479</v>
      </c>
      <c r="W30" s="57">
        <f>G30/O30</f>
        <v>1.219708788351534</v>
      </c>
      <c r="X30" s="58">
        <f>H30/P30</f>
        <v>1.089446413962367</v>
      </c>
      <c r="Y30" s="57">
        <f>I30/Q30</f>
        <v>1.089446413962367</v>
      </c>
      <c r="Z30" s="58">
        <f>J30/R30</f>
        <v>1.089446413962367</v>
      </c>
      <c r="AA30" s="59">
        <f>K30/S30</f>
        <v>1.089446413962367</v>
      </c>
      <c r="AB30" s="60">
        <f>L30/T30</f>
        <v>1.089446413962367</v>
      </c>
    </row>
    <row r="31" ht="20.05" customHeight="1">
      <c r="A31" s="61">
        <v>3727058</v>
      </c>
      <c r="B31" s="62">
        <f>A31+1000</f>
        <v>3728058</v>
      </c>
      <c r="C31" s="63">
        <f>A31*3+MOD(A31+1,2)</f>
        <v>11181175</v>
      </c>
      <c r="D31" s="64">
        <f>C31+6000</f>
        <v>11187175</v>
      </c>
      <c r="E31" s="65"/>
      <c r="F31" s="66">
        <v>7.428</v>
      </c>
      <c r="G31" s="67">
        <v>4.714</v>
      </c>
      <c r="H31" s="68">
        <v>4.008</v>
      </c>
      <c r="I31" s="67">
        <v>4.008</v>
      </c>
      <c r="J31" s="63">
        <v>4.008</v>
      </c>
      <c r="K31" s="69">
        <v>4.008</v>
      </c>
      <c r="L31" s="70">
        <v>4.009</v>
      </c>
      <c r="M31" s="71"/>
      <c r="N31" s="66">
        <v>5.963</v>
      </c>
      <c r="O31" s="67">
        <v>3.856</v>
      </c>
      <c r="P31" s="68">
        <v>3.676</v>
      </c>
      <c r="Q31" s="67">
        <v>3.676</v>
      </c>
      <c r="R31" s="63">
        <v>3.676</v>
      </c>
      <c r="S31" s="72">
        <v>3.676</v>
      </c>
      <c r="T31" s="64">
        <v>3.676</v>
      </c>
      <c r="U31" s="71"/>
      <c r="V31" s="73">
        <f>F31/N31</f>
        <v>1.245681703840349</v>
      </c>
      <c r="W31" s="74">
        <f>G31/O31</f>
        <v>1.222510373443984</v>
      </c>
      <c r="X31" s="75">
        <f>H31/P31</f>
        <v>1.09031556039173</v>
      </c>
      <c r="Y31" s="74">
        <f>I31/Q31</f>
        <v>1.09031556039173</v>
      </c>
      <c r="Z31" s="75">
        <f>J31/R31</f>
        <v>1.09031556039173</v>
      </c>
      <c r="AA31" s="76">
        <f>K31/S31</f>
        <v>1.09031556039173</v>
      </c>
      <c r="AB31" s="77">
        <f>L31/T31</f>
        <v>1.090587595212187</v>
      </c>
    </row>
    <row r="32" ht="20.05" customHeight="1">
      <c r="A32" s="61">
        <v>5718259</v>
      </c>
      <c r="B32" s="62">
        <f>A32+1000</f>
        <v>5719259</v>
      </c>
      <c r="C32" s="63">
        <f>A32*3+MOD(A32+1,2)</f>
        <v>17154777</v>
      </c>
      <c r="D32" s="64">
        <f>C32+6000</f>
        <v>17160777</v>
      </c>
      <c r="E32" s="71"/>
      <c r="F32" s="66">
        <v>7.403</v>
      </c>
      <c r="G32" s="67">
        <v>4.701</v>
      </c>
      <c r="H32" s="68">
        <v>4</v>
      </c>
      <c r="I32" s="67">
        <v>4</v>
      </c>
      <c r="J32" s="63">
        <v>4</v>
      </c>
      <c r="K32" s="69">
        <v>4</v>
      </c>
      <c r="L32" s="70">
        <v>4</v>
      </c>
      <c r="M32" s="71"/>
      <c r="N32" s="66">
        <v>5.947</v>
      </c>
      <c r="O32" s="67">
        <v>3.848</v>
      </c>
      <c r="P32" s="68">
        <v>3.67</v>
      </c>
      <c r="Q32" s="67">
        <v>3.67</v>
      </c>
      <c r="R32" s="63">
        <v>3.67</v>
      </c>
      <c r="S32" s="72">
        <v>3.67</v>
      </c>
      <c r="T32" s="64">
        <v>3.67</v>
      </c>
      <c r="U32" s="71"/>
      <c r="V32" s="73">
        <f>F32/N32</f>
        <v>1.244829325710442</v>
      </c>
      <c r="W32" s="74">
        <f>G32/O32</f>
        <v>1.221673596673597</v>
      </c>
      <c r="X32" s="75">
        <f>H32/P32</f>
        <v>1.08991825613079</v>
      </c>
      <c r="Y32" s="74">
        <f>I32/Q32</f>
        <v>1.08991825613079</v>
      </c>
      <c r="Z32" s="75">
        <f>J32/R32</f>
        <v>1.08991825613079</v>
      </c>
      <c r="AA32" s="76">
        <f>K32/S32</f>
        <v>1.08991825613079</v>
      </c>
      <c r="AB32" s="77">
        <f>L32/T32</f>
        <v>1.08991825613079</v>
      </c>
    </row>
    <row r="33" ht="20.05" customHeight="1">
      <c r="A33" s="61">
        <v>12776050</v>
      </c>
      <c r="B33" s="62">
        <f>A33+1000</f>
        <v>12777050</v>
      </c>
      <c r="C33" s="63">
        <f>A33*3+MOD(A33+1,2)</f>
        <v>38328151</v>
      </c>
      <c r="D33" s="64">
        <f>C33+6000</f>
        <v>38334151</v>
      </c>
      <c r="E33" s="71"/>
      <c r="F33" s="66">
        <v>7.437</v>
      </c>
      <c r="G33" s="67">
        <v>4.719</v>
      </c>
      <c r="H33" s="68">
        <v>4.011</v>
      </c>
      <c r="I33" s="67">
        <v>4.011</v>
      </c>
      <c r="J33" s="63">
        <v>4.011</v>
      </c>
      <c r="K33" s="69">
        <v>4.011</v>
      </c>
      <c r="L33" s="70">
        <v>4.011</v>
      </c>
      <c r="M33" s="71"/>
      <c r="N33" s="66">
        <v>5.966</v>
      </c>
      <c r="O33" s="67">
        <v>3.858</v>
      </c>
      <c r="P33" s="68">
        <v>3.678</v>
      </c>
      <c r="Q33" s="67">
        <v>3.678</v>
      </c>
      <c r="R33" s="63">
        <v>3.678</v>
      </c>
      <c r="S33" s="72">
        <v>3.678</v>
      </c>
      <c r="T33" s="64">
        <v>3.678</v>
      </c>
      <c r="U33" s="71"/>
      <c r="V33" s="73">
        <f>F33/N33</f>
        <v>1.246563861884009</v>
      </c>
      <c r="W33" s="74">
        <f>G33/O33</f>
        <v>1.223172628304821</v>
      </c>
      <c r="X33" s="75">
        <f>H33/P33</f>
        <v>1.090538336052202</v>
      </c>
      <c r="Y33" s="74">
        <f>I33/Q33</f>
        <v>1.090538336052202</v>
      </c>
      <c r="Z33" s="75">
        <f>J33/R33</f>
        <v>1.090538336052202</v>
      </c>
      <c r="AA33" s="76">
        <f>K33/S33</f>
        <v>1.090538336052202</v>
      </c>
      <c r="AB33" s="77">
        <f>L33/T33</f>
        <v>1.090538336052202</v>
      </c>
    </row>
    <row r="34" ht="20.05" customHeight="1">
      <c r="A34" s="61">
        <v>23059373</v>
      </c>
      <c r="B34" s="62">
        <f>A34+1000</f>
        <v>23060373</v>
      </c>
      <c r="C34" s="63">
        <f>A34*3+MOD(A34+1,2)</f>
        <v>69178119</v>
      </c>
      <c r="D34" s="64">
        <f>C34+6000</f>
        <v>69184119</v>
      </c>
      <c r="E34" s="71"/>
      <c r="F34" s="66">
        <v>7.361</v>
      </c>
      <c r="G34" s="67">
        <v>4.68</v>
      </c>
      <c r="H34" s="68">
        <v>3.988</v>
      </c>
      <c r="I34" s="67">
        <v>3.988</v>
      </c>
      <c r="J34" s="63">
        <v>3.988</v>
      </c>
      <c r="K34" s="69">
        <v>3.988</v>
      </c>
      <c r="L34" s="70">
        <v>3.988</v>
      </c>
      <c r="M34" s="71"/>
      <c r="N34" s="66">
        <v>5.927</v>
      </c>
      <c r="O34" s="67">
        <v>3.839</v>
      </c>
      <c r="P34" s="68">
        <v>3.661</v>
      </c>
      <c r="Q34" s="67">
        <v>3.661</v>
      </c>
      <c r="R34" s="63">
        <v>3.661</v>
      </c>
      <c r="S34" s="72">
        <v>3.661</v>
      </c>
      <c r="T34" s="64">
        <v>3.661</v>
      </c>
      <c r="U34" s="71"/>
      <c r="V34" s="73">
        <f>F34/N34</f>
        <v>1.241943647713852</v>
      </c>
      <c r="W34" s="74">
        <f>G34/O34</f>
        <v>1.219067465485804</v>
      </c>
      <c r="X34" s="75">
        <f>H34/P34</f>
        <v>1.089319857962305</v>
      </c>
      <c r="Y34" s="74">
        <f>I34/Q34</f>
        <v>1.089319857962305</v>
      </c>
      <c r="Z34" s="75">
        <f>J34/R34</f>
        <v>1.089319857962305</v>
      </c>
      <c r="AA34" s="76">
        <f>K34/S34</f>
        <v>1.089319857962305</v>
      </c>
      <c r="AB34" s="77">
        <f>L34/T34</f>
        <v>1.089319857962305</v>
      </c>
    </row>
    <row r="35" ht="20.05" customHeight="1">
      <c r="A35" s="61">
        <v>56126460</v>
      </c>
      <c r="B35" s="62">
        <f>A35+1000</f>
        <v>56127460</v>
      </c>
      <c r="C35" s="63">
        <f>A35*3+MOD(A35+1,2)</f>
        <v>168379381</v>
      </c>
      <c r="D35" s="64">
        <f>C35+6000</f>
        <v>168385381</v>
      </c>
      <c r="E35" s="71"/>
      <c r="F35" s="66">
        <v>7.399</v>
      </c>
      <c r="G35" s="67">
        <v>4.699</v>
      </c>
      <c r="H35" s="68">
        <v>3.999</v>
      </c>
      <c r="I35" s="67">
        <v>3.999</v>
      </c>
      <c r="J35" s="63">
        <v>3.999</v>
      </c>
      <c r="K35" s="69">
        <v>3.999</v>
      </c>
      <c r="L35" s="70">
        <v>3.999</v>
      </c>
      <c r="M35" s="71"/>
      <c r="N35" s="66">
        <v>5.945</v>
      </c>
      <c r="O35" s="67">
        <v>3.848</v>
      </c>
      <c r="P35" s="68">
        <v>3.67</v>
      </c>
      <c r="Q35" s="67">
        <v>3.67</v>
      </c>
      <c r="R35" s="63">
        <v>3.67</v>
      </c>
      <c r="S35" s="72">
        <v>3.67</v>
      </c>
      <c r="T35" s="64">
        <v>3.67</v>
      </c>
      <c r="U35" s="71"/>
      <c r="V35" s="73">
        <f>F35/N35</f>
        <v>1.24457527333894</v>
      </c>
      <c r="W35" s="74">
        <f>G35/O35</f>
        <v>1.221153846153846</v>
      </c>
      <c r="X35" s="75">
        <f>H35/P35</f>
        <v>1.089645776566758</v>
      </c>
      <c r="Y35" s="74">
        <f>I35/Q35</f>
        <v>1.089645776566758</v>
      </c>
      <c r="Z35" s="75">
        <f>J35/R35</f>
        <v>1.089645776566758</v>
      </c>
      <c r="AA35" s="76">
        <f>K35/S35</f>
        <v>1.089645776566758</v>
      </c>
      <c r="AB35" s="77">
        <f>L35/T35</f>
        <v>1.089645776566758</v>
      </c>
    </row>
    <row r="36" ht="21.35" customHeight="1">
      <c r="A36" s="78">
        <v>132174368</v>
      </c>
      <c r="B36" s="79">
        <f>A36+1000</f>
        <v>132175368</v>
      </c>
      <c r="C36" s="80">
        <f>A36*3+MOD(A36+1,2)</f>
        <v>396523105</v>
      </c>
      <c r="D36" s="81">
        <f>C36+6000</f>
        <v>396529105</v>
      </c>
      <c r="E36" s="71"/>
      <c r="F36" s="82">
        <v>7.408</v>
      </c>
      <c r="G36" s="83">
        <v>4.704</v>
      </c>
      <c r="H36" s="84">
        <v>4.001</v>
      </c>
      <c r="I36" s="83">
        <v>4.001</v>
      </c>
      <c r="J36" s="80">
        <v>4.001</v>
      </c>
      <c r="K36" s="85">
        <v>4.001</v>
      </c>
      <c r="L36" s="86">
        <v>4.001</v>
      </c>
      <c r="M36" s="71"/>
      <c r="N36" s="82">
        <v>5.951</v>
      </c>
      <c r="O36" s="83">
        <v>3.85</v>
      </c>
      <c r="P36" s="84">
        <v>3.67</v>
      </c>
      <c r="Q36" s="83">
        <v>3.67</v>
      </c>
      <c r="R36" s="80">
        <v>3.67</v>
      </c>
      <c r="S36" s="87">
        <v>3.67</v>
      </c>
      <c r="T36" s="81">
        <v>3.67</v>
      </c>
      <c r="U36" s="71"/>
      <c r="V36" s="88">
        <f>F36/N36</f>
        <v>1.244832801209881</v>
      </c>
      <c r="W36" s="89">
        <f>G36/O36</f>
        <v>1.221818181818182</v>
      </c>
      <c r="X36" s="90">
        <f>H36/P36</f>
        <v>1.090190735694823</v>
      </c>
      <c r="Y36" s="89">
        <f>I36/Q36</f>
        <v>1.090190735694823</v>
      </c>
      <c r="Z36" s="90">
        <f>J36/R36</f>
        <v>1.090190735694823</v>
      </c>
      <c r="AA36" s="91">
        <f>K36/S36</f>
        <v>1.090190735694823</v>
      </c>
      <c r="AB36" s="92">
        <f>L36/T36</f>
        <v>1.090190735694823</v>
      </c>
    </row>
    <row r="37" ht="21.35" customHeight="1">
      <c r="A37" t="s" s="93">
        <v>22</v>
      </c>
      <c r="B37" s="94"/>
      <c r="C37" s="94"/>
      <c r="D37" s="95"/>
      <c r="E37" s="96"/>
      <c r="F37" s="49">
        <f>STDEV(F30:F36)</f>
        <v>0.02577281698297844</v>
      </c>
      <c r="G37" s="50">
        <f>STDEV(G30:G36)</f>
        <v>0.01320894357911322</v>
      </c>
      <c r="H37" s="51">
        <f>STDEV(H30:H36)</f>
        <v>0.007696628822939013</v>
      </c>
      <c r="I37" s="50">
        <f>STDEV(I30:I36)</f>
        <v>0.007696628822939013</v>
      </c>
      <c r="J37" s="51">
        <f>STDEV(J30:J36)</f>
        <v>0.007696628822939013</v>
      </c>
      <c r="K37" s="97">
        <f>STDEV(K30:K36)</f>
        <v>0.007696628822939013</v>
      </c>
      <c r="L37" s="98">
        <f>STDEV(L30:L36)</f>
        <v>0.007870983480632025</v>
      </c>
      <c r="M37" s="71"/>
      <c r="N37" s="49">
        <f>STDEV(N30:N36)</f>
        <v>0.01326470432962548</v>
      </c>
      <c r="O37" s="50">
        <f>STDEV(O30:O36)</f>
        <v>0.006343350474165477</v>
      </c>
      <c r="P37" s="51">
        <f>STDEV(P30:P36)</f>
        <v>0.005618845839799204</v>
      </c>
      <c r="Q37" s="50">
        <f>STDEV(Q30:Q36)</f>
        <v>0.005618845839799204</v>
      </c>
      <c r="R37" s="51">
        <f>STDEV(R30:R36)</f>
        <v>0.005618845839799204</v>
      </c>
      <c r="S37" s="99">
        <f>STDEV(S30:S36)</f>
        <v>0.005618845839799204</v>
      </c>
      <c r="T37" s="100">
        <f>STDEV(T30:T36)</f>
        <v>0.005618845839799204</v>
      </c>
      <c r="U37" s="71"/>
      <c r="V37" s="56">
        <f>STDEV(V30:V36)</f>
        <v>0.001610695774312712</v>
      </c>
      <c r="W37" s="57">
        <f>STDEV(W30:W36)</f>
        <v>0.001467273544412201</v>
      </c>
      <c r="X37" s="58">
        <f>STDEV(X30:X36)</f>
        <v>0.0004602818520282454</v>
      </c>
      <c r="Y37" s="57">
        <f>STDEV(Y30:Y36)</f>
        <v>0.0004602818520282454</v>
      </c>
      <c r="Z37" s="58">
        <f>STDEV(Z30:Z36)</f>
        <v>0.0004602818520282454</v>
      </c>
      <c r="AA37" s="59">
        <f>STDEV(AA30:AA36)</f>
        <v>0.0004602818520282454</v>
      </c>
      <c r="AB37" s="60">
        <f>STDEV(AB30:AB36)</f>
        <v>0.0005090607011993686</v>
      </c>
    </row>
    <row r="38" ht="21.35" customHeight="1">
      <c r="A38" t="s" s="101">
        <v>23</v>
      </c>
      <c r="B38" s="102"/>
      <c r="C38" s="102"/>
      <c r="D38" s="103"/>
      <c r="E38" s="65"/>
      <c r="F38" s="82">
        <f>AVERAGE(F30:F36)</f>
        <v>7.402714285714286</v>
      </c>
      <c r="G38" s="83">
        <f>AVERAGE(G30:G36)</f>
        <v>4.701142857142857</v>
      </c>
      <c r="H38" s="84">
        <f>AVERAGE(H30:H36)</f>
        <v>4.000285714285714</v>
      </c>
      <c r="I38" s="83">
        <f>AVERAGE(I30:I36)</f>
        <v>4.000285714285714</v>
      </c>
      <c r="J38" s="84">
        <f>AVERAGE(J30:J36)</f>
        <v>4.000285714285714</v>
      </c>
      <c r="K38" s="105">
        <f>AVERAGE(K30:K36)</f>
        <v>4.000285714285714</v>
      </c>
      <c r="L38" s="106">
        <f>AVERAGE(L30:L36)</f>
        <v>4.000428571428571</v>
      </c>
      <c r="M38" s="71"/>
      <c r="N38" s="82">
        <f>AVERAGE(N30:N36)</f>
        <v>5.948571428571428</v>
      </c>
      <c r="O38" s="83">
        <f>AVERAGE(O30:O36)</f>
        <v>3.849285714285714</v>
      </c>
      <c r="P38" s="84">
        <f>AVERAGE(P30:P36)</f>
        <v>3.670285714285714</v>
      </c>
      <c r="Q38" s="83">
        <f>AVERAGE(Q30:Q36)</f>
        <v>3.670285714285714</v>
      </c>
      <c r="R38" s="84">
        <f>AVERAGE(R30:R36)</f>
        <v>3.670285714285714</v>
      </c>
      <c r="S38" s="108">
        <f>AVERAGE(S30:S36)</f>
        <v>3.670285714285714</v>
      </c>
      <c r="T38" s="109">
        <f>AVERAGE(T30:T36)</f>
        <v>3.670285714285714</v>
      </c>
      <c r="U38" s="71"/>
      <c r="V38" s="88">
        <f>AVERAGE(V30:V36)</f>
        <v>1.244449527784565</v>
      </c>
      <c r="W38" s="89">
        <f>AVERAGE(W30:W36)</f>
        <v>1.221300697175967</v>
      </c>
      <c r="X38" s="90">
        <f>AVERAGE(X30:X36)</f>
        <v>1.089910705251568</v>
      </c>
      <c r="Y38" s="89">
        <f>AVERAGE(Y30:Y36)</f>
        <v>1.089910705251568</v>
      </c>
      <c r="Z38" s="90">
        <f>AVERAGE(Z30:Z36)</f>
        <v>1.089910705251568</v>
      </c>
      <c r="AA38" s="91">
        <f>AVERAGE(AA30:AA36)</f>
        <v>1.089910705251568</v>
      </c>
      <c r="AB38" s="92">
        <f>AVERAGE(AB30:AB36)</f>
        <v>1.089949567368776</v>
      </c>
    </row>
    <row r="39" ht="22.7" customHeight="1">
      <c r="A39" s="169"/>
      <c r="B39" s="111"/>
      <c r="C39" s="111"/>
      <c r="D39" s="170"/>
      <c r="E39" s="171"/>
      <c r="F39" s="172"/>
      <c r="G39" s="111"/>
      <c r="H39" s="111"/>
      <c r="I39" s="111"/>
      <c r="J39" s="111"/>
      <c r="K39" s="111"/>
      <c r="L39" s="111"/>
      <c r="M39" s="125"/>
      <c r="N39" s="111"/>
      <c r="O39" s="111"/>
      <c r="P39" s="111"/>
      <c r="Q39" s="111"/>
      <c r="R39" s="111"/>
      <c r="S39" s="111"/>
      <c r="T39" s="111"/>
      <c r="U39" s="125"/>
      <c r="V39" s="111"/>
      <c r="W39" s="111"/>
      <c r="X39" s="111"/>
      <c r="Y39" s="111"/>
      <c r="Z39" s="111"/>
      <c r="AA39" s="111"/>
      <c r="AB39" s="173"/>
    </row>
    <row r="40" ht="21.35" customHeight="1">
      <c r="A40" t="s" s="117">
        <v>37</v>
      </c>
      <c r="B40" s="118"/>
      <c r="C40" s="118"/>
      <c r="D40" s="119"/>
      <c r="E40" s="71"/>
      <c r="F40" s="174">
        <v>10.139</v>
      </c>
      <c r="G40" s="175">
        <v>6.069</v>
      </c>
      <c r="H40" s="176">
        <v>4.921</v>
      </c>
      <c r="I40" s="175">
        <v>4.921</v>
      </c>
      <c r="J40" s="176">
        <v>4.921</v>
      </c>
      <c r="K40" s="177">
        <v>4.921</v>
      </c>
      <c r="L40" s="178">
        <v>4.921</v>
      </c>
      <c r="M40" s="71"/>
      <c r="N40" s="174">
        <v>7.637</v>
      </c>
      <c r="O40" s="175">
        <v>4.66</v>
      </c>
      <c r="P40" s="176">
        <v>4.417</v>
      </c>
      <c r="Q40" s="175">
        <v>4.417</v>
      </c>
      <c r="R40" s="176">
        <v>4.417</v>
      </c>
      <c r="S40" s="177">
        <v>4.417</v>
      </c>
      <c r="T40" s="178">
        <v>4.417</v>
      </c>
      <c r="U40" s="71"/>
      <c r="V40" s="179">
        <f>F40/N40</f>
        <v>1.327615555846537</v>
      </c>
      <c r="W40" s="180">
        <f>G40/O40</f>
        <v>1.302360515021459</v>
      </c>
      <c r="X40" s="181">
        <f>H40/P40</f>
        <v>1.114104595879556</v>
      </c>
      <c r="Y40" s="180">
        <f>I40/Q40</f>
        <v>1.114104595879556</v>
      </c>
      <c r="Z40" s="181">
        <f>J40/R40</f>
        <v>1.114104595879556</v>
      </c>
      <c r="AA40" s="182">
        <f>K40/S40</f>
        <v>1.114104595879556</v>
      </c>
      <c r="AB40" s="183">
        <f>L40/T40</f>
        <v>1.114104595879556</v>
      </c>
    </row>
    <row r="41" ht="20.05" customHeight="1">
      <c r="A41" t="s" s="124">
        <v>38</v>
      </c>
      <c r="B41" s="125"/>
      <c r="C41" s="125"/>
      <c r="D41" s="126"/>
      <c r="E41" s="71"/>
      <c r="F41" s="61">
        <v>10.615</v>
      </c>
      <c r="G41" s="62">
        <v>6.308</v>
      </c>
      <c r="H41" s="63">
        <v>5.074</v>
      </c>
      <c r="I41" s="62">
        <v>5.074</v>
      </c>
      <c r="J41" s="63">
        <v>5.074</v>
      </c>
      <c r="K41" s="72">
        <v>5.074</v>
      </c>
      <c r="L41" s="64">
        <v>5.074</v>
      </c>
      <c r="M41" s="71"/>
      <c r="N41" s="61">
        <v>7.91</v>
      </c>
      <c r="O41" s="62">
        <v>4.792</v>
      </c>
      <c r="P41" s="63">
        <v>4.537</v>
      </c>
      <c r="Q41" s="62">
        <v>4.537</v>
      </c>
      <c r="R41" s="63">
        <v>4.537</v>
      </c>
      <c r="S41" s="72">
        <v>4.537</v>
      </c>
      <c r="T41" s="64">
        <v>4.537</v>
      </c>
      <c r="U41" s="71"/>
      <c r="V41" s="184">
        <f>F41/N41</f>
        <v>1.34197218710493</v>
      </c>
      <c r="W41" s="185">
        <f>G41/O41</f>
        <v>1.31636060100167</v>
      </c>
      <c r="X41" s="186">
        <f>H41/P41</f>
        <v>1.118360149878775</v>
      </c>
      <c r="Y41" s="185">
        <f>I41/Q41</f>
        <v>1.118360149878775</v>
      </c>
      <c r="Z41" s="186">
        <f>J41/R41</f>
        <v>1.118360149878775</v>
      </c>
      <c r="AA41" s="187">
        <f>K41/S41</f>
        <v>1.118360149878775</v>
      </c>
      <c r="AB41" s="188">
        <f>L41/T41</f>
        <v>1.118360149878775</v>
      </c>
    </row>
    <row r="42" ht="21.35" customHeight="1">
      <c r="A42" t="s" s="143">
        <v>39</v>
      </c>
      <c r="B42" s="144"/>
      <c r="C42" s="144"/>
      <c r="D42" s="145"/>
      <c r="E42" s="107"/>
      <c r="F42" s="189">
        <v>10.404</v>
      </c>
      <c r="G42" s="190">
        <v>6.202</v>
      </c>
      <c r="H42" s="191">
        <v>5.006</v>
      </c>
      <c r="I42" s="190">
        <v>5.006</v>
      </c>
      <c r="J42" s="191">
        <v>5.006</v>
      </c>
      <c r="K42" s="192">
        <v>5.006</v>
      </c>
      <c r="L42" s="193">
        <v>5.006</v>
      </c>
      <c r="M42" s="107"/>
      <c r="N42" s="189">
        <v>7.789</v>
      </c>
      <c r="O42" s="190">
        <v>4.733</v>
      </c>
      <c r="P42" s="191">
        <v>4.484</v>
      </c>
      <c r="Q42" s="190">
        <v>4.484</v>
      </c>
      <c r="R42" s="191">
        <v>4.484</v>
      </c>
      <c r="S42" s="192">
        <v>4.484</v>
      </c>
      <c r="T42" s="193">
        <v>4.484</v>
      </c>
      <c r="U42" s="107"/>
      <c r="V42" s="194">
        <v>1.3357298754654</v>
      </c>
      <c r="W42" s="195">
        <v>1.310373969997887</v>
      </c>
      <c r="X42" s="196">
        <v>1.11448395490026</v>
      </c>
      <c r="Y42" s="195">
        <v>1.120651204281891</v>
      </c>
      <c r="Z42" s="196">
        <v>1.115929203539823</v>
      </c>
      <c r="AA42" s="197">
        <v>1.117358322177599</v>
      </c>
      <c r="AB42" s="198">
        <f>L42/T42</f>
        <v>1.116413916146298</v>
      </c>
    </row>
    <row r="43" ht="22.7" customHeight="1">
      <c r="A43" s="199"/>
      <c r="B43" s="200"/>
      <c r="C43" s="200"/>
      <c r="D43" s="201"/>
      <c r="E43" s="113"/>
      <c r="F43" s="201"/>
      <c r="G43" s="201"/>
      <c r="H43" s="201"/>
      <c r="I43" s="201"/>
      <c r="J43" s="201"/>
      <c r="K43" s="201"/>
      <c r="L43" s="201"/>
      <c r="M43" s="113"/>
      <c r="N43" s="201"/>
      <c r="O43" s="201"/>
      <c r="P43" s="201"/>
      <c r="Q43" s="201"/>
      <c r="R43" s="201"/>
      <c r="S43" s="201"/>
      <c r="T43" s="201"/>
      <c r="U43" s="113"/>
      <c r="V43" s="202"/>
      <c r="W43" s="202"/>
      <c r="X43" s="202"/>
      <c r="Y43" s="202"/>
      <c r="Z43" s="202"/>
      <c r="AA43" s="202"/>
      <c r="AB43" s="202"/>
    </row>
    <row r="44" ht="24.15" customHeight="1">
      <c r="A44" t="s" s="203">
        <v>40</v>
      </c>
      <c r="B44" s="201"/>
      <c r="C44" s="157"/>
      <c r="D44" s="204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205"/>
      <c r="W44" s="205"/>
      <c r="X44" s="205"/>
      <c r="Y44" s="205"/>
      <c r="Z44" s="205"/>
      <c r="AA44" s="205"/>
      <c r="AB44" s="205"/>
    </row>
    <row r="45" ht="24.15" customHeight="1">
      <c r="A45" t="s" s="206">
        <v>41</v>
      </c>
      <c r="B45" t="s" s="207">
        <v>42</v>
      </c>
      <c r="C45" t="s" s="208">
        <v>43</v>
      </c>
      <c r="D45" s="204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205"/>
      <c r="W45" s="205"/>
      <c r="X45" s="205"/>
      <c r="Y45" s="205"/>
      <c r="Z45" s="205"/>
      <c r="AA45" s="205"/>
      <c r="AB45" s="205"/>
    </row>
    <row r="46" ht="21.7" customHeight="1">
      <c r="A46" s="209">
        <v>4177635</v>
      </c>
      <c r="B46" s="210">
        <v>1392575</v>
      </c>
      <c r="C46" t="s" s="211">
        <v>44</v>
      </c>
      <c r="D46" s="212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205"/>
      <c r="W46" s="205"/>
      <c r="X46" s="205"/>
      <c r="Y46" s="205"/>
      <c r="Z46" s="205"/>
      <c r="AA46" s="205"/>
      <c r="AB46" s="205"/>
    </row>
    <row r="47" ht="20.7" customHeight="1">
      <c r="A47" s="213">
        <v>11184255</v>
      </c>
      <c r="B47" s="214">
        <v>3727349</v>
      </c>
      <c r="C47" t="s" s="215">
        <v>45</v>
      </c>
      <c r="D47" s="212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205"/>
      <c r="W47" s="205"/>
      <c r="X47" s="205"/>
      <c r="Y47" s="205"/>
      <c r="Z47" s="205"/>
      <c r="AA47" s="205"/>
      <c r="AB47" s="205"/>
    </row>
    <row r="48" ht="20.7" customHeight="1">
      <c r="A48" s="213">
        <v>17156565</v>
      </c>
      <c r="B48" s="214">
        <v>5718540</v>
      </c>
      <c r="C48" t="s" s="215">
        <v>46</v>
      </c>
      <c r="D48" s="212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205"/>
      <c r="W48" s="205"/>
      <c r="X48" s="205"/>
      <c r="Y48" s="205"/>
      <c r="Z48" s="205"/>
      <c r="AA48" s="205"/>
      <c r="AB48" s="205"/>
    </row>
    <row r="49" ht="21.7" customHeight="1">
      <c r="A49" s="216">
        <v>396528345</v>
      </c>
      <c r="B49" s="217">
        <v>132175294</v>
      </c>
      <c r="C49" t="s" s="218">
        <v>47</v>
      </c>
      <c r="D49" s="212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205"/>
      <c r="W49" s="205"/>
      <c r="X49" s="205"/>
      <c r="Y49" s="205"/>
      <c r="Z49" s="205"/>
      <c r="AA49" s="205"/>
      <c r="AB49" s="205"/>
    </row>
  </sheetData>
  <mergeCells count="69">
    <mergeCell ref="A1:AB1"/>
    <mergeCell ref="A4:B4"/>
    <mergeCell ref="C4:D4"/>
    <mergeCell ref="H4:I4"/>
    <mergeCell ref="F4:G4"/>
    <mergeCell ref="P4:Q4"/>
    <mergeCell ref="N4:O4"/>
    <mergeCell ref="X4:Y4"/>
    <mergeCell ref="V4:W4"/>
    <mergeCell ref="A14:D14"/>
    <mergeCell ref="A13:D13"/>
    <mergeCell ref="A2:D2"/>
    <mergeCell ref="A16:D16"/>
    <mergeCell ref="F16:AA16"/>
    <mergeCell ref="A17:D17"/>
    <mergeCell ref="F17:AA17"/>
    <mergeCell ref="A19:D19"/>
    <mergeCell ref="F19:AA19"/>
    <mergeCell ref="A21:D21"/>
    <mergeCell ref="A24:D24"/>
    <mergeCell ref="F21:AA21"/>
    <mergeCell ref="F24:AA24"/>
    <mergeCell ref="A3:D3"/>
    <mergeCell ref="A22:D22"/>
    <mergeCell ref="F22:AA22"/>
    <mergeCell ref="A23:D23"/>
    <mergeCell ref="F23:AA23"/>
    <mergeCell ref="F20:AA20"/>
    <mergeCell ref="A20:D20"/>
    <mergeCell ref="A15:D15"/>
    <mergeCell ref="A25:D25"/>
    <mergeCell ref="F25:AA25"/>
    <mergeCell ref="A28:B28"/>
    <mergeCell ref="C28:D28"/>
    <mergeCell ref="H28:I28"/>
    <mergeCell ref="F28:G28"/>
    <mergeCell ref="P28:Q28"/>
    <mergeCell ref="N28:O28"/>
    <mergeCell ref="X28:Y28"/>
    <mergeCell ref="Z28:AA28"/>
    <mergeCell ref="V28:W28"/>
    <mergeCell ref="A38:D38"/>
    <mergeCell ref="A37:D37"/>
    <mergeCell ref="A26:D26"/>
    <mergeCell ref="A27:D27"/>
    <mergeCell ref="A39:D39"/>
    <mergeCell ref="F39:AA39"/>
    <mergeCell ref="A40:D40"/>
    <mergeCell ref="A42:D42"/>
    <mergeCell ref="A41:D41"/>
    <mergeCell ref="F2:L2"/>
    <mergeCell ref="F3:L3"/>
    <mergeCell ref="J4:L4"/>
    <mergeCell ref="J28:L28"/>
    <mergeCell ref="F26:L26"/>
    <mergeCell ref="F27:L27"/>
    <mergeCell ref="N2:T2"/>
    <mergeCell ref="N3:T3"/>
    <mergeCell ref="V2:AB2"/>
    <mergeCell ref="V3:AB3"/>
    <mergeCell ref="N26:T26"/>
    <mergeCell ref="N27:T27"/>
    <mergeCell ref="V26:AB26"/>
    <mergeCell ref="V27:AB27"/>
    <mergeCell ref="R28:T28"/>
    <mergeCell ref="R4:T4"/>
    <mergeCell ref="Z4:AB4"/>
    <mergeCell ref="A43:D43"/>
    <mergeCell ref="A44:C44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