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arch\Git-repos\c3hm\tests\fixtures\"/>
    </mc:Choice>
  </mc:AlternateContent>
  <xr:revisionPtr revIDLastSave="0" documentId="13_ncr:1_{42FFEB19-FE98-4368-8E30-D680E36E293C}" xr6:coauthVersionLast="47" xr6:coauthVersionMax="47" xr10:uidLastSave="{00000000-0000-0000-0000-000000000000}"/>
  <bookViews>
    <workbookView xWindow="1583" yWindow="660" windowWidth="26100" windowHeight="14595" xr2:uid="{00000000-000D-0000-FFFF-FFFF00000000}"/>
  </bookViews>
  <sheets>
    <sheet name="houle" sheetId="1" r:id="rId1"/>
    <sheet name="archibord" sheetId="2" r:id="rId2"/>
    <sheet name="gc_rhum" sheetId="3" r:id="rId3"/>
  </sheets>
  <definedNames>
    <definedName name="cthm_C2_comment" localSheetId="1">archibord!$J$17</definedName>
    <definedName name="cthm_C2_comment" localSheetId="2">gc_rhum!$J$17</definedName>
    <definedName name="cthm_C2_comment" localSheetId="0">houle!$J$17</definedName>
    <definedName name="cthm_C2_grade_overwrite" localSheetId="1">archibord!$H$17</definedName>
    <definedName name="cthm_C2_grade_overwrite" localSheetId="2">gc_rhum!$H$17</definedName>
    <definedName name="cthm_C2_grade_overwrite" localSheetId="0">houle!$H$17</definedName>
    <definedName name="cthm_C2_I1_comment" localSheetId="1">archibord!$J$18</definedName>
    <definedName name="cthm_C2_I1_comment" localSheetId="2">gc_rhum!$J$18</definedName>
    <definedName name="cthm_C2_I1_comment" localSheetId="0">houle!$J$18</definedName>
    <definedName name="cthm_C2_I1_grade" localSheetId="1">archibord!$G$18</definedName>
    <definedName name="cthm_C2_I1_grade" localSheetId="2">gc_rhum!$G$18</definedName>
    <definedName name="cthm_C2_I1_grade" localSheetId="0">houle!$G$18</definedName>
    <definedName name="cthm_C2_I2_comment" localSheetId="1">archibord!$J$19</definedName>
    <definedName name="cthm_C2_I2_comment" localSheetId="2">gc_rhum!$J$19</definedName>
    <definedName name="cthm_C2_I2_comment" localSheetId="0">houle!$J$19</definedName>
    <definedName name="cthm_C2_I2_grade" localSheetId="1">archibord!$G$19</definedName>
    <definedName name="cthm_C2_I2_grade" localSheetId="2">gc_rhum!$G$19</definedName>
    <definedName name="cthm_C2_I2_grade" localSheetId="0">houle!$G$19</definedName>
    <definedName name="cthm_C2_I3_comment" localSheetId="1">archibord!$J$20</definedName>
    <definedName name="cthm_C2_I3_comment" localSheetId="2">gc_rhum!$J$20</definedName>
    <definedName name="cthm_C2_I3_comment" localSheetId="0">houle!$J$20</definedName>
    <definedName name="cthm_C2_I3_grade" localSheetId="1">archibord!$G$20</definedName>
    <definedName name="cthm_C2_I3_grade" localSheetId="2">gc_rhum!$G$20</definedName>
    <definedName name="cthm_C2_I3_grade" localSheetId="0">houle!$G$20</definedName>
    <definedName name="cthm_C3_comment" localSheetId="1">archibord!$J$21</definedName>
    <definedName name="cthm_C3_comment" localSheetId="2">gc_rhum!$J$21</definedName>
    <definedName name="cthm_C3_comment" localSheetId="0">houle!$J$21</definedName>
    <definedName name="cthm_C3_grade_overwrite" localSheetId="1">archibord!$H$21</definedName>
    <definedName name="cthm_C3_grade_overwrite" localSheetId="2">gc_rhum!$H$21</definedName>
    <definedName name="cthm_C3_grade_overwrite" localSheetId="0">houle!$H$21</definedName>
    <definedName name="cthm_C3_I1_comment" localSheetId="1">archibord!$J$22</definedName>
    <definedName name="cthm_C3_I1_comment" localSheetId="2">gc_rhum!$J$22</definedName>
    <definedName name="cthm_C3_I1_comment" localSheetId="0">houle!$J$22</definedName>
    <definedName name="cthm_C3_I1_grade" localSheetId="1">archibord!$G$22</definedName>
    <definedName name="cthm_C3_I1_grade" localSheetId="2">gc_rhum!$G$22</definedName>
    <definedName name="cthm_C3_I1_grade" localSheetId="0">houle!$G$22</definedName>
    <definedName name="cthm_C3_I2_comment" localSheetId="1">archibord!$J$23</definedName>
    <definedName name="cthm_C3_I2_comment" localSheetId="2">gc_rhum!$J$23</definedName>
    <definedName name="cthm_C3_I2_comment" localSheetId="0">houle!$J$23</definedName>
    <definedName name="cthm_C3_I2_grade" localSheetId="1">archibord!$G$23</definedName>
    <definedName name="cthm_C3_I2_grade" localSheetId="2">gc_rhum!$G$23</definedName>
    <definedName name="cthm_C3_I2_grade" localSheetId="0">houle!$G$23</definedName>
    <definedName name="cthm_C3_I3_comment" localSheetId="1">archibord!$J$24</definedName>
    <definedName name="cthm_C3_I3_comment" localSheetId="2">gc_rhum!$J$24</definedName>
    <definedName name="cthm_C3_I3_comment" localSheetId="0">houle!$J$24</definedName>
    <definedName name="cthm_C3_I3_grade" localSheetId="1">archibord!$G$24</definedName>
    <definedName name="cthm_C3_I3_grade" localSheetId="2">gc_rhum!$G$24</definedName>
    <definedName name="cthm_C3_I3_grade" localSheetId="0">houle!$G$24</definedName>
    <definedName name="cthm_global_comment" localSheetId="1">archibord!$B$5</definedName>
    <definedName name="cthm_global_comment" localSheetId="2">gc_rhum!$B$5</definedName>
    <definedName name="cthm_global_comment" localSheetId="0">houle!$B$5</definedName>
    <definedName name="cthm_global_grade" localSheetId="1">archibord!$C$8</definedName>
    <definedName name="cthm_global_grade" localSheetId="2">gc_rhum!$C$8</definedName>
    <definedName name="cthm_global_grade" localSheetId="0">houle!$C$8</definedName>
    <definedName name="cthm_omnivox" localSheetId="1">archibord!$B$4</definedName>
    <definedName name="cthm_omnivox" localSheetId="2">gc_rhum!$B$4</definedName>
    <definedName name="cthm_omnivox" localSheetId="0">houle!$B$4</definedName>
    <definedName name="lessivage_balai_comment" localSheetId="1">archibord!$J$13</definedName>
    <definedName name="lessivage_balai_comment" localSheetId="2">gc_rhum!$J$13</definedName>
    <definedName name="lessivage_balai_comment" localSheetId="0">houle!$J$13</definedName>
    <definedName name="lessivage_balai_grade" localSheetId="1">archibord!$G$13</definedName>
    <definedName name="lessivage_balai_grade" localSheetId="2">gc_rhum!$G$13</definedName>
    <definedName name="lessivage_balai_grade" localSheetId="0">houle!$G$13</definedName>
    <definedName name="lessivage_comment" localSheetId="1">archibord!$J$12</definedName>
    <definedName name="lessivage_comment" localSheetId="2">gc_rhum!$J$12</definedName>
    <definedName name="lessivage_comment" localSheetId="0">houle!$J$12</definedName>
    <definedName name="lessivage_grade_overwrite" localSheetId="1">archibord!$H$12</definedName>
    <definedName name="lessivage_grade_overwrite" localSheetId="2">gc_rhum!$H$12</definedName>
    <definedName name="lessivage_grade_overwrite" localSheetId="0">houle!$H$12</definedName>
    <definedName name="lessivage_I2_comment" localSheetId="1">archibord!$J$14</definedName>
    <definedName name="lessivage_I2_comment" localSheetId="2">gc_rhum!$J$14</definedName>
    <definedName name="lessivage_I2_comment" localSheetId="0">houle!$J$14</definedName>
    <definedName name="lessivage_I2_grade" localSheetId="1">archibord!$G$14</definedName>
    <definedName name="lessivage_I2_grade" localSheetId="2">gc_rhum!$G$14</definedName>
    <definedName name="lessivage_I2_grade" localSheetId="0">houle!$G$14</definedName>
    <definedName name="lessivage_I3_comment" localSheetId="1">archibord!$J$15</definedName>
    <definedName name="lessivage_I3_comment" localSheetId="2">gc_rhum!$J$15</definedName>
    <definedName name="lessivage_I3_comment" localSheetId="0">houle!$J$15</definedName>
    <definedName name="lessivage_I3_grade" localSheetId="1">archibord!$G$15</definedName>
    <definedName name="lessivage_I3_grade" localSheetId="2">gc_rhum!$G$15</definedName>
    <definedName name="lessivage_I3_grade" localSheetId="0">houle!$G$15</definedName>
    <definedName name="lessivage_I4_comment" localSheetId="1">archibord!$J$16</definedName>
    <definedName name="lessivage_I4_comment" localSheetId="2">gc_rhum!$J$16</definedName>
    <definedName name="lessivage_I4_comment" localSheetId="0">houle!$J$16</definedName>
    <definedName name="lessivage_I4_grade" localSheetId="1">archibord!$G$16</definedName>
    <definedName name="lessivage_I4_grade" localSheetId="2">gc_rhum!$G$16</definedName>
    <definedName name="lessivage_I4_grade" localSheetId="0">houle!$G$16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3" l="1"/>
  <c r="G23" i="3"/>
  <c r="G22" i="3"/>
  <c r="G21" i="3" s="1"/>
  <c r="I21" i="3" s="1"/>
  <c r="G20" i="3"/>
  <c r="G19" i="3"/>
  <c r="G18" i="3"/>
  <c r="G17" i="3"/>
  <c r="I17" i="3" s="1"/>
  <c r="G16" i="3"/>
  <c r="G15" i="3"/>
  <c r="G14" i="3"/>
  <c r="G13" i="3"/>
  <c r="G24" i="2"/>
  <c r="G23" i="2"/>
  <c r="G22" i="2"/>
  <c r="G21" i="2"/>
  <c r="I21" i="2" s="1"/>
  <c r="G20" i="2"/>
  <c r="G19" i="2"/>
  <c r="G18" i="2"/>
  <c r="G17" i="2" s="1"/>
  <c r="I17" i="2" s="1"/>
  <c r="G16" i="2"/>
  <c r="G15" i="2"/>
  <c r="G12" i="2" s="1"/>
  <c r="I12" i="2" s="1"/>
  <c r="G14" i="2"/>
  <c r="G13" i="2"/>
  <c r="G24" i="1"/>
  <c r="G23" i="1"/>
  <c r="G22" i="1"/>
  <c r="G20" i="1"/>
  <c r="G19" i="1"/>
  <c r="G18" i="1"/>
  <c r="G17" i="1" s="1"/>
  <c r="I17" i="1" s="1"/>
  <c r="G16" i="1"/>
  <c r="G15" i="1"/>
  <c r="G14" i="1"/>
  <c r="G13" i="1"/>
  <c r="G12" i="3" l="1"/>
  <c r="I12" i="3" s="1"/>
  <c r="B8" i="3" s="1"/>
  <c r="G21" i="1"/>
  <c r="I21" i="1" s="1"/>
  <c r="G12" i="1"/>
  <c r="I12" i="1" s="1"/>
  <c r="B8" i="1"/>
  <c r="B8" i="2"/>
</calcChain>
</file>

<file path=xl/sharedStrings.xml><?xml version="1.0" encoding="utf-8"?>
<sst xmlns="http://schemas.openxmlformats.org/spreadsheetml/2006/main" count="157" uniqueCount="58">
  <si>
    <t>Grille d'évaluation – 420-C3HM-MA – Le Grand Carénage des Flibustiers</t>
  </si>
  <si>
    <t>Étudiant</t>
  </si>
  <si>
    <t>Timonière Houle</t>
  </si>
  <si>
    <t>Code omnivox</t>
  </si>
  <si>
    <t>314159</t>
  </si>
  <si>
    <t>Commentaire général</t>
  </si>
  <si>
    <t>note calculée</t>
  </si>
  <si>
    <t>note manuelle</t>
  </si>
  <si>
    <t>Total sur 100</t>
  </si>
  <si>
    <t>100 à 90</t>
  </si>
  <si>
    <t>89 à 80</t>
  </si>
  <si>
    <t>79 à 70</t>
  </si>
  <si>
    <t>69 à 60</t>
  </si>
  <si>
    <t>59 et moins</t>
  </si>
  <si>
    <t>Excellent</t>
  </si>
  <si>
    <t>Très bien</t>
  </si>
  <si>
    <t>Bien</t>
  </si>
  <si>
    <t>Passable</t>
  </si>
  <si>
    <t>Insuffisant</t>
  </si>
  <si>
    <t>note</t>
  </si>
  <si>
    <t>commentaires</t>
  </si>
  <si>
    <t>Grand lessivage du pont</t>
  </si>
  <si>
    <t>Balai brandi comme un sabre en pleine mêlée</t>
  </si>
  <si>
    <t>Seau d’eau salée renversé avec panache</t>
  </si>
  <si>
    <t>Mousse digne d’un kraken en plein spasme</t>
  </si>
  <si>
    <t>Chant marin entonné en chœur pour stimuler l’équipage</t>
  </si>
  <si>
    <t>Hissage du pavillon noir</t>
  </si>
  <si>
    <t>Cordage enroulé en huit impeccable</t>
  </si>
  <si>
    <t>Pavillon solidement fixé au mât</t>
  </si>
  <si>
    <t>Drisse tendue sans nœud lâche</t>
  </si>
  <si>
    <t>Distribution du rhum</t>
  </si>
  <si>
    <t>Gobelets remplis jusqu’à ras bord</t>
  </si>
  <si>
    <t>File d’attente de matelots respectée</t>
  </si>
  <si>
    <t>Toast improvisé incluant le capitaine</t>
  </si>
  <si>
    <t>Moussaillon ArchiBord</t>
  </si>
  <si>
    <t>271828</t>
  </si>
  <si>
    <t>Quartier-maître GrandeColline-Rhum</t>
  </si>
  <si>
    <t>19216801</t>
  </si>
  <si>
    <t>x</t>
  </si>
  <si>
    <t>Commentaire critère 1</t>
  </si>
  <si>
    <t>Commentaire critère 2</t>
  </si>
  <si>
    <t>Commentaire critère 3</t>
  </si>
  <si>
    <t>Super bon travail !</t>
  </si>
  <si>
    <t>Vous allez être jeté par-dessus bord !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</si>
  <si>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</si>
  <si>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</si>
  <si>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</si>
  <si>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</si>
  <si>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</si>
  <si>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</si>
  <si>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</si>
  <si>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</si>
  <si>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</si>
  <si>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</si>
  <si>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</si>
  <si>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</si>
  <si>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</si>
  <si>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Bravo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</si>
</sst>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8FFC8"/>
        <bgColor rgb="FFC8FFC8"/>
      </patternFill>
    </fill>
    <fill>
      <patternFill patternType="solid">
        <fgColor rgb="FFF0FFB0"/>
        <bgColor rgb="FFF0FFB0"/>
      </patternFill>
    </fill>
    <fill>
      <patternFill patternType="solid">
        <fgColor rgb="FFFFF8C2"/>
        <bgColor rgb="FFFFF8C2"/>
      </patternFill>
    </fill>
    <fill>
      <patternFill patternType="solid">
        <fgColor rgb="FFFFE4C8"/>
        <bgColor rgb="FFFFE4C8"/>
      </patternFill>
    </fill>
    <fill>
      <patternFill patternType="solid">
        <fgColor rgb="FFFFC8C8"/>
        <bgColor rgb="FFFFC8C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1"/>
    <xf numFmtId="0" fontId="4" fillId="2" borderId="2"/>
    <xf numFmtId="0" fontId="5" fillId="3" borderId="2"/>
    <xf numFmtId="0" fontId="6" fillId="0" borderId="0"/>
    <xf numFmtId="0" fontId="2" fillId="0" borderId="3"/>
    <xf numFmtId="0" fontId="7" fillId="2" borderId="4"/>
  </cellStyleXfs>
  <cellXfs count="15">
    <xf numFmtId="0" fontId="0" fillId="0" borderId="0" xfId="0"/>
    <xf numFmtId="0" fontId="1" fillId="0" borderId="0" xfId="1"/>
    <xf numFmtId="0" fontId="2" fillId="0" borderId="0" xfId="2"/>
    <xf numFmtId="0" fontId="3" fillId="0" borderId="1" xfId="3"/>
    <xf numFmtId="164" fontId="4" fillId="2" borderId="2" xfId="4" applyNumberFormat="1"/>
    <xf numFmtId="0" fontId="5" fillId="3" borderId="2" xfId="5"/>
    <xf numFmtId="0" fontId="6" fillId="0" borderId="0" xfId="6"/>
    <xf numFmtId="0" fontId="2" fillId="4" borderId="0" xfId="2" applyFill="1"/>
    <xf numFmtId="0" fontId="2" fillId="5" borderId="0" xfId="2" applyFill="1"/>
    <xf numFmtId="0" fontId="2" fillId="6" borderId="0" xfId="2" applyFill="1"/>
    <xf numFmtId="0" fontId="2" fillId="7" borderId="0" xfId="2" applyFill="1"/>
    <xf numFmtId="0" fontId="2" fillId="8" borderId="0" xfId="2" applyFill="1"/>
    <xf numFmtId="0" fontId="2" fillId="0" borderId="3" xfId="7"/>
    <xf numFmtId="164" fontId="5" fillId="3" borderId="2" xfId="5" applyNumberFormat="1"/>
    <xf numFmtId="164" fontId="7" fillId="2" borderId="4" xfId="8" applyNumberFormat="1"/>
  </cellXfs>
  <cellStyles count="9">
    <cellStyle name="Calculation" xfId="4" builtinId="22"/>
    <cellStyle name="Explanatory Text" xfId="6" builtinId="53"/>
    <cellStyle name="Heading 2" xfId="3" builtinId="17"/>
    <cellStyle name="Heading 3" xfId="7" builtinId="18"/>
    <cellStyle name="Heading 4" xfId="2" builtinId="19"/>
    <cellStyle name="Input" xfId="5" builtinId="20"/>
    <cellStyle name="Normal" xfId="0" builtinId="0"/>
    <cellStyle name="Output" xfId="8" builtinId="21"/>
    <cellStyle name="Title" xfId="1" builtinId="15"/>
  </cellStyles>
  <dxfs count="63"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tabSelected="1" workbookViewId="0">
      <selection activeCell="E3" sqref="E3"/>
    </sheetView>
  </sheetViews>
  <sheetFormatPr defaultRowHeight="14.25" x14ac:dyDescent="0.45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2.5" x14ac:dyDescent="0.6">
      <c r="A1" s="1" t="s">
        <v>0</v>
      </c>
    </row>
    <row r="3" spans="1:10" x14ac:dyDescent="0.45">
      <c r="A3" t="s">
        <v>1</v>
      </c>
      <c r="B3" t="s">
        <v>2</v>
      </c>
    </row>
    <row r="4" spans="1:10" x14ac:dyDescent="0.45">
      <c r="A4" t="s">
        <v>3</v>
      </c>
      <c r="B4" t="s">
        <v>4</v>
      </c>
    </row>
    <row r="5" spans="1:10" x14ac:dyDescent="0.45">
      <c r="A5" t="s">
        <v>5</v>
      </c>
      <c r="B5" t="s">
        <v>42</v>
      </c>
    </row>
    <row r="7" spans="1:10" x14ac:dyDescent="0.45">
      <c r="B7" s="2" t="s">
        <v>6</v>
      </c>
      <c r="C7" s="2" t="s">
        <v>7</v>
      </c>
    </row>
    <row r="8" spans="1:10" ht="16.899999999999999" x14ac:dyDescent="0.5">
      <c r="A8" s="3" t="s">
        <v>8</v>
      </c>
      <c r="B8" s="4">
        <f>IF(ISBLANK(C8),SUM(I12*30,I17*40,I21*30)/100, C8)</f>
        <v>96.4</v>
      </c>
      <c r="C8" s="5"/>
    </row>
    <row r="10" spans="1:10" ht="15.75" x14ac:dyDescent="0.5"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spans="1:10" x14ac:dyDescent="0.45">
      <c r="B11" s="7" t="s">
        <v>14</v>
      </c>
      <c r="C11" s="8" t="s">
        <v>15</v>
      </c>
      <c r="D11" s="9" t="s">
        <v>16</v>
      </c>
      <c r="E11" s="10" t="s">
        <v>17</v>
      </c>
      <c r="F11" s="11" t="s">
        <v>18</v>
      </c>
      <c r="G11" s="2" t="s">
        <v>6</v>
      </c>
      <c r="H11" s="2" t="s">
        <v>7</v>
      </c>
      <c r="I11" s="2" t="s">
        <v>19</v>
      </c>
      <c r="J11" s="2" t="s">
        <v>20</v>
      </c>
    </row>
    <row r="12" spans="1:10" ht="15.75" x14ac:dyDescent="0.5">
      <c r="A12" s="12" t="s">
        <v>21</v>
      </c>
      <c r="G12" s="4">
        <f>(10 * G13 + 10 * G14 + 5 * G15 + 5 * G16) / 30</f>
        <v>100</v>
      </c>
      <c r="H12" s="13"/>
      <c r="I12" s="4">
        <f>IF(ISBLANK(H12),G12,H12)</f>
        <v>100</v>
      </c>
      <c r="J12" t="s">
        <v>39</v>
      </c>
    </row>
    <row r="13" spans="1:10" ht="15.75" x14ac:dyDescent="0.5">
      <c r="A13" s="6" t="s">
        <v>22</v>
      </c>
      <c r="B13" t="s">
        <v>38</v>
      </c>
      <c r="G13" s="14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100</v>
      </c>
    </row>
    <row r="14" spans="1:10" ht="15.75" x14ac:dyDescent="0.5">
      <c r="A14" s="6" t="s">
        <v>23</v>
      </c>
      <c r="B14" t="s">
        <v>38</v>
      </c>
      <c r="G14" s="14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100</v>
      </c>
    </row>
    <row r="15" spans="1:10" ht="15.75" x14ac:dyDescent="0.5">
      <c r="A15" s="6" t="s">
        <v>24</v>
      </c>
      <c r="B15" t="s">
        <v>38</v>
      </c>
      <c r="G15" s="14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100</v>
      </c>
    </row>
    <row r="16" spans="1:10" ht="15.75" x14ac:dyDescent="0.5">
      <c r="A16" s="6" t="s">
        <v>25</v>
      </c>
      <c r="B16" t="s">
        <v>38</v>
      </c>
      <c r="G16" s="14">
        <f>IF(IF(ISBLANK(B16),0,1) + IF(ISBLANK(C16),0,1) + IF(ISBLANK(D16),0,1) + IF(ISBLANK(E16),0,1) + IF(ISBLANK(F16),0,1) = 1,IF(IF(ISBLANK(B16),0,IF(ISNUMBER(B16),B16,100)) + IF(ISBLANK(C16),0,IF(ISNUMBER(C16),C16,85)) + IF(ISBLANK(D16),0,IF(ISNUMBER(D16),D16,70)) + IF(ISBLANK(E16),0,IF(ISNUMBER(E16),E16,60)) + IF(ISBLANK(F16),0,IF(ISNUMBER(F16),F16,30)) &gt; 100, NA(), IF(ISBLANK(B16),0,IF(ISNUMBER(B16),B16,100)) + IF(ISBLANK(C16),0,IF(ISNUMBER(C16),C16,85)) + IF(ISBLANK(D16),0,IF(ISNUMBER(D16),D16,70)) + IF(ISBLANK(E16),0,IF(ISNUMBER(E16),E16,60)) + IF(ISBLANK(F16),0,IF(ISNUMBER(F16),F16,30))),NA())</f>
        <v>100</v>
      </c>
    </row>
    <row r="17" spans="1:10" ht="15.75" x14ac:dyDescent="0.5">
      <c r="A17" s="12" t="s">
        <v>26</v>
      </c>
      <c r="G17" s="4">
        <f>(14 * G18 + 13 * G19 + 13 * G20) / 40</f>
        <v>94.75</v>
      </c>
      <c r="H17" s="13"/>
      <c r="I17" s="4">
        <f>IF(ISBLANK(H17),G17,H17)</f>
        <v>94.75</v>
      </c>
      <c r="J17" t="s">
        <v>40</v>
      </c>
    </row>
    <row r="18" spans="1:10" ht="15.75" x14ac:dyDescent="0.5">
      <c r="A18" s="6" t="s">
        <v>27</v>
      </c>
      <c r="C18" t="s">
        <v>38</v>
      </c>
      <c r="G18" s="14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85</v>
      </c>
    </row>
    <row r="19" spans="1:10" ht="15.75" x14ac:dyDescent="0.5">
      <c r="A19" s="6" t="s">
        <v>28</v>
      </c>
      <c r="B19" t="s">
        <v>38</v>
      </c>
      <c r="G19" s="14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100</v>
      </c>
    </row>
    <row r="20" spans="1:10" ht="15.75" x14ac:dyDescent="0.5">
      <c r="A20" s="6" t="s">
        <v>29</v>
      </c>
      <c r="B20" t="s">
        <v>38</v>
      </c>
      <c r="G20" s="14">
        <f>IF(IF(ISBLANK(B20),0,1) + IF(ISBLANK(C20),0,1) + IF(ISBLANK(D20),0,1) + IF(ISBLANK(E20),0,1) + IF(ISBLANK(F20),0,1) = 1,IF(IF(ISBLANK(B20),0,IF(ISNUMBER(B20),B20,100)) + IF(ISBLANK(C20),0,IF(ISNUMBER(C20),C20,85)) + IF(ISBLANK(D20),0,IF(ISNUMBER(D20),D20,70)) + IF(ISBLANK(E20),0,IF(ISNUMBER(E20),E20,60)) + IF(ISBLANK(F20),0,IF(ISNUMBER(F20),F20,30)) &gt; 100, NA(), IF(ISBLANK(B20),0,IF(ISNUMBER(B20),B20,100)) + IF(ISBLANK(C20),0,IF(ISNUMBER(C20),C20,85)) + IF(ISBLANK(D20),0,IF(ISNUMBER(D20),D20,70)) + IF(ISBLANK(E20),0,IF(ISNUMBER(E20),E20,60)) + IF(ISBLANK(F20),0,IF(ISNUMBER(F20),F20,30))),NA())</f>
        <v>100</v>
      </c>
    </row>
    <row r="21" spans="1:10" ht="15.75" x14ac:dyDescent="0.5">
      <c r="A21" s="12" t="s">
        <v>30</v>
      </c>
      <c r="G21" s="4">
        <f>(10 * G22 + 10 * G23 + 10 * G24) / 30</f>
        <v>95</v>
      </c>
      <c r="H21" s="13"/>
      <c r="I21" s="4">
        <f>IF(ISBLANK(H21),G21,H21)</f>
        <v>95</v>
      </c>
      <c r="J21" t="s">
        <v>41</v>
      </c>
    </row>
    <row r="22" spans="1:10" ht="15.75" x14ac:dyDescent="0.5">
      <c r="A22" s="6" t="s">
        <v>31</v>
      </c>
      <c r="B22" t="s">
        <v>38</v>
      </c>
      <c r="G22" s="14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100</v>
      </c>
    </row>
    <row r="23" spans="1:10" ht="15.75" x14ac:dyDescent="0.5">
      <c r="A23" s="6" t="s">
        <v>32</v>
      </c>
      <c r="B23" t="s">
        <v>38</v>
      </c>
      <c r="G23" s="14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100</v>
      </c>
    </row>
    <row r="24" spans="1:10" ht="15.75" x14ac:dyDescent="0.5">
      <c r="A24" s="6" t="s">
        <v>33</v>
      </c>
      <c r="C24" t="s">
        <v>38</v>
      </c>
      <c r="G24" s="14">
        <f>IF(IF(ISBLANK(B24),0,1) + IF(ISBLANK(C24),0,1) + IF(ISBLANK(D24),0,1) + IF(ISBLANK(E24),0,1) + IF(ISBLANK(F24),0,1) = 1,IF(IF(ISBLANK(B24),0,IF(ISNUMBER(B24),B24,100)) + IF(ISBLANK(C24),0,IF(ISNUMBER(C24),C24,85)) + IF(ISBLANK(D24),0,IF(ISNUMBER(D24),D24,70)) + IF(ISBLANK(E24),0,IF(ISNUMBER(E24),E24,60)) + IF(ISBLANK(F24),0,IF(ISNUMBER(F24),F24,30)) &gt; 100, NA(), IF(ISBLANK(B24),0,IF(ISNUMBER(B24),B24,100)) + IF(ISBLANK(C24),0,IF(ISNUMBER(C24),C24,85)) + IF(ISBLANK(D24),0,IF(ISNUMBER(D24),D24,70)) + IF(ISBLANK(E24),0,IF(ISNUMBER(E24),E24,60)) + IF(ISBLANK(F24),0,IF(ISNUMBER(F24),F24,30))),NA())</f>
        <v>85</v>
      </c>
    </row>
  </sheetData>
  <conditionalFormatting sqref="D13:D16">
    <cfRule type="expression" dxfId="56" priority="9" stopIfTrue="1">
      <formula>NOT(ISBLANK(D13))</formula>
    </cfRule>
  </conditionalFormatting>
  <conditionalFormatting sqref="D18:D20">
    <cfRule type="expression" dxfId="55" priority="29" stopIfTrue="1">
      <formula>NOT(ISBLANK(D18))</formula>
    </cfRule>
  </conditionalFormatting>
  <conditionalFormatting sqref="D22:D24">
    <cfRule type="expression" dxfId="54" priority="44" stopIfTrue="1">
      <formula>NOT(ISBLANK(D22))</formula>
    </cfRule>
  </conditionalFormatting>
  <conditionalFormatting sqref="E13:E16">
    <cfRule type="expression" dxfId="53" priority="10" stopIfTrue="1">
      <formula>NOT(ISBLANK(E13))</formula>
    </cfRule>
  </conditionalFormatting>
  <conditionalFormatting sqref="E18:E20">
    <cfRule type="expression" dxfId="52" priority="30" stopIfTrue="1">
      <formula>NOT(ISBLANK(E18))</formula>
    </cfRule>
  </conditionalFormatting>
  <conditionalFormatting sqref="E22:E24">
    <cfRule type="expression" dxfId="51" priority="45" stopIfTrue="1">
      <formula>NOT(ISBLANK(E22))</formula>
    </cfRule>
  </conditionalFormatting>
  <conditionalFormatting sqref="F13:F16">
    <cfRule type="expression" dxfId="50" priority="11" stopIfTrue="1">
      <formula>NOT(ISBLANK(F13))</formula>
    </cfRule>
  </conditionalFormatting>
  <conditionalFormatting sqref="F18:F20">
    <cfRule type="expression" dxfId="49" priority="31" stopIfTrue="1">
      <formula>NOT(ISBLANK(F18))</formula>
    </cfRule>
  </conditionalFormatting>
  <conditionalFormatting sqref="F22:F24">
    <cfRule type="expression" dxfId="48" priority="46" stopIfTrue="1">
      <formula>NOT(ISBLANK(F22))</formula>
    </cfRule>
  </conditionalFormatting>
  <conditionalFormatting sqref="B13:B16">
    <cfRule type="expression" dxfId="17" priority="1" stopIfTrue="1">
      <formula>NOT(ISBLANK(B13))</formula>
    </cfRule>
  </conditionalFormatting>
  <conditionalFormatting sqref="B18:B20">
    <cfRule type="expression" dxfId="16" priority="3" stopIfTrue="1">
      <formula>NOT(ISBLANK(B18))</formula>
    </cfRule>
  </conditionalFormatting>
  <conditionalFormatting sqref="B22:B24">
    <cfRule type="expression" dxfId="15" priority="5" stopIfTrue="1">
      <formula>NOT(ISBLANK(B22))</formula>
    </cfRule>
  </conditionalFormatting>
  <conditionalFormatting sqref="C13:C16">
    <cfRule type="expression" dxfId="14" priority="2" stopIfTrue="1">
      <formula>NOT(ISBLANK(C13))</formula>
    </cfRule>
  </conditionalFormatting>
  <conditionalFormatting sqref="C18:C20">
    <cfRule type="expression" dxfId="13" priority="4" stopIfTrue="1">
      <formula>NOT(ISBLANK(C18))</formula>
    </cfRule>
  </conditionalFormatting>
  <conditionalFormatting sqref="C22:C24">
    <cfRule type="expression" dxfId="12" priority="6" stopIfTrue="1">
      <formula>NOT(ISBLANK(C22))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workbookViewId="0">
      <selection activeCell="E5" sqref="E5"/>
    </sheetView>
  </sheetViews>
  <sheetFormatPr defaultRowHeight="14.25" x14ac:dyDescent="0.45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2.5" x14ac:dyDescent="0.6">
      <c r="A1" s="1" t="s">
        <v>0</v>
      </c>
    </row>
    <row r="3" spans="1:10" x14ac:dyDescent="0.45">
      <c r="A3" t="s">
        <v>1</v>
      </c>
      <c r="B3" t="s">
        <v>34</v>
      </c>
    </row>
    <row r="4" spans="1:10" x14ac:dyDescent="0.45">
      <c r="A4" t="s">
        <v>3</v>
      </c>
      <c r="B4" t="s">
        <v>35</v>
      </c>
    </row>
    <row r="5" spans="1:10" x14ac:dyDescent="0.45">
      <c r="A5" t="s">
        <v>5</v>
      </c>
      <c r="B5" t="s">
        <v>43</v>
      </c>
    </row>
    <row r="7" spans="1:10" x14ac:dyDescent="0.45">
      <c r="B7" s="2" t="s">
        <v>6</v>
      </c>
      <c r="C7" s="2" t="s">
        <v>7</v>
      </c>
    </row>
    <row r="8" spans="1:10" ht="16.899999999999999" x14ac:dyDescent="0.5">
      <c r="A8" s="3" t="s">
        <v>8</v>
      </c>
      <c r="B8" s="4">
        <f>IF(ISBLANK(C8),SUM(I12*30,I17*40,I21*30)/100, C8)</f>
        <v>45</v>
      </c>
      <c r="C8" s="5">
        <v>45</v>
      </c>
    </row>
    <row r="10" spans="1:10" ht="15.75" x14ac:dyDescent="0.5"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spans="1:10" x14ac:dyDescent="0.45">
      <c r="B11" s="7" t="s">
        <v>14</v>
      </c>
      <c r="C11" s="8" t="s">
        <v>15</v>
      </c>
      <c r="D11" s="9" t="s">
        <v>16</v>
      </c>
      <c r="E11" s="10" t="s">
        <v>17</v>
      </c>
      <c r="F11" s="11" t="s">
        <v>18</v>
      </c>
      <c r="G11" s="2" t="s">
        <v>6</v>
      </c>
      <c r="H11" s="2" t="s">
        <v>7</v>
      </c>
      <c r="I11" s="2" t="s">
        <v>19</v>
      </c>
      <c r="J11" s="2" t="s">
        <v>20</v>
      </c>
    </row>
    <row r="12" spans="1:10" ht="15.75" x14ac:dyDescent="0.5">
      <c r="A12" s="12" t="s">
        <v>21</v>
      </c>
      <c r="G12" s="4">
        <f>(10 * G13 + 10 * G14 + 5 * G15 + 5 * G16) / 30</f>
        <v>55</v>
      </c>
      <c r="H12" s="13"/>
      <c r="I12" s="4">
        <f>IF(ISBLANK(H12),G12,H12)</f>
        <v>55</v>
      </c>
      <c r="J12" t="s">
        <v>44</v>
      </c>
    </row>
    <row r="13" spans="1:10" ht="15.75" x14ac:dyDescent="0.5">
      <c r="A13" s="6" t="s">
        <v>22</v>
      </c>
      <c r="E13" t="s">
        <v>38</v>
      </c>
      <c r="G13" s="14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60</v>
      </c>
      <c r="J13" t="s">
        <v>45</v>
      </c>
    </row>
    <row r="14" spans="1:10" ht="15.75" x14ac:dyDescent="0.5">
      <c r="A14" s="6" t="s">
        <v>23</v>
      </c>
      <c r="E14" t="s">
        <v>38</v>
      </c>
      <c r="G14" s="14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60</v>
      </c>
      <c r="J14" t="s">
        <v>46</v>
      </c>
    </row>
    <row r="15" spans="1:10" ht="15.75" x14ac:dyDescent="0.5">
      <c r="A15" s="6" t="s">
        <v>24</v>
      </c>
      <c r="F15" t="s">
        <v>38</v>
      </c>
      <c r="G15" s="14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30</v>
      </c>
      <c r="J15" t="s">
        <v>47</v>
      </c>
    </row>
    <row r="16" spans="1:10" ht="15.75" x14ac:dyDescent="0.5">
      <c r="A16" s="6" t="s">
        <v>25</v>
      </c>
      <c r="E16" t="s">
        <v>38</v>
      </c>
      <c r="G16" s="14">
        <f>IF(IF(ISBLANK(B16),0,1) + IF(ISBLANK(C16),0,1) + IF(ISBLANK(D16),0,1) + IF(ISBLANK(E16),0,1) + IF(ISBLANK(F16),0,1) = 1,IF(IF(ISBLANK(B16),0,IF(ISNUMBER(B16),B16,100)) + IF(ISBLANK(C16),0,IF(ISNUMBER(C16),C16,85)) + IF(ISBLANK(D16),0,IF(ISNUMBER(D16),D16,70)) + IF(ISBLANK(E16),0,IF(ISNUMBER(E16),E16,60)) + IF(ISBLANK(F16),0,IF(ISNUMBER(F16),F16,30)) &gt; 100, NA(), IF(ISBLANK(B16),0,IF(ISNUMBER(B16),B16,100)) + IF(ISBLANK(C16),0,IF(ISNUMBER(C16),C16,85)) + IF(ISBLANK(D16),0,IF(ISNUMBER(D16),D16,70)) + IF(ISBLANK(E16),0,IF(ISNUMBER(E16),E16,60)) + IF(ISBLANK(F16),0,IF(ISNUMBER(F16),F16,30))),NA())</f>
        <v>60</v>
      </c>
      <c r="J16" t="s">
        <v>48</v>
      </c>
    </row>
    <row r="17" spans="1:10" ht="15.75" x14ac:dyDescent="0.5">
      <c r="A17" s="12" t="s">
        <v>26</v>
      </c>
      <c r="G17" s="4">
        <f>(14 * G18 + 13 * G19 + 13 * G20) / 40</f>
        <v>50.25</v>
      </c>
      <c r="H17" s="13"/>
      <c r="I17" s="4">
        <f>IF(ISBLANK(H17),G17,H17)</f>
        <v>50.25</v>
      </c>
      <c r="J17" t="s">
        <v>49</v>
      </c>
    </row>
    <row r="18" spans="1:10" ht="15.75" x14ac:dyDescent="0.5">
      <c r="A18" s="6" t="s">
        <v>27</v>
      </c>
      <c r="E18" t="s">
        <v>38</v>
      </c>
      <c r="G18" s="14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60</v>
      </c>
      <c r="J18" t="s">
        <v>50</v>
      </c>
    </row>
    <row r="19" spans="1:10" ht="15.75" x14ac:dyDescent="0.5">
      <c r="A19" s="6" t="s">
        <v>28</v>
      </c>
      <c r="E19" t="s">
        <v>38</v>
      </c>
      <c r="G19" s="14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60</v>
      </c>
      <c r="J19" t="s">
        <v>51</v>
      </c>
    </row>
    <row r="20" spans="1:10" ht="15.75" x14ac:dyDescent="0.5">
      <c r="A20" s="6" t="s">
        <v>29</v>
      </c>
      <c r="F20" t="s">
        <v>38</v>
      </c>
      <c r="G20" s="14">
        <f>IF(IF(ISBLANK(B20),0,1) + IF(ISBLANK(C20),0,1) + IF(ISBLANK(D20),0,1) + IF(ISBLANK(E20),0,1) + IF(ISBLANK(F20),0,1) = 1,IF(IF(ISBLANK(B20),0,IF(ISNUMBER(B20),B20,100)) + IF(ISBLANK(C20),0,IF(ISNUMBER(C20),C20,85)) + IF(ISBLANK(D20),0,IF(ISNUMBER(D20),D20,70)) + IF(ISBLANK(E20),0,IF(ISNUMBER(E20),E20,60)) + IF(ISBLANK(F20),0,IF(ISNUMBER(F20),F20,30)) &gt; 100, NA(), IF(ISBLANK(B20),0,IF(ISNUMBER(B20),B20,100)) + IF(ISBLANK(C20),0,IF(ISNUMBER(C20),C20,85)) + IF(ISBLANK(D20),0,IF(ISNUMBER(D20),D20,70)) + IF(ISBLANK(E20),0,IF(ISNUMBER(E20),E20,60)) + IF(ISBLANK(F20),0,IF(ISNUMBER(F20),F20,30))),NA())</f>
        <v>30</v>
      </c>
      <c r="J20" t="s">
        <v>52</v>
      </c>
    </row>
    <row r="21" spans="1:10" ht="15.75" x14ac:dyDescent="0.5">
      <c r="A21" s="12" t="s">
        <v>30</v>
      </c>
      <c r="G21" s="4">
        <f>(10 * G22 + 10 * G23 + 10 * G24) / 30</f>
        <v>43.333333333333336</v>
      </c>
      <c r="H21" s="13"/>
      <c r="I21" s="4">
        <f>IF(ISBLANK(H21),G21,H21)</f>
        <v>43.333333333333336</v>
      </c>
      <c r="J21" t="s">
        <v>53</v>
      </c>
    </row>
    <row r="22" spans="1:10" ht="15.75" x14ac:dyDescent="0.5">
      <c r="A22" s="6" t="s">
        <v>31</v>
      </c>
      <c r="F22" t="s">
        <v>38</v>
      </c>
      <c r="G22" s="14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30</v>
      </c>
      <c r="J22" t="s">
        <v>54</v>
      </c>
    </row>
    <row r="23" spans="1:10" ht="15.75" x14ac:dyDescent="0.5">
      <c r="A23" s="6" t="s">
        <v>32</v>
      </c>
      <c r="F23" t="s">
        <v>38</v>
      </c>
      <c r="G23" s="14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30</v>
      </c>
      <c r="J23" t="s">
        <v>55</v>
      </c>
    </row>
    <row r="24" spans="1:10" ht="15.75" x14ac:dyDescent="0.5">
      <c r="A24" s="6" t="s">
        <v>33</v>
      </c>
      <c r="D24" t="s">
        <v>38</v>
      </c>
      <c r="G24" s="14">
        <f>IF(IF(ISBLANK(B24),0,1) + IF(ISBLANK(C24),0,1) + IF(ISBLANK(D24),0,1) + IF(ISBLANK(E24),0,1) + IF(ISBLANK(F24),0,1) = 1,IF(IF(ISBLANK(B24),0,IF(ISNUMBER(B24),B24,100)) + IF(ISBLANK(C24),0,IF(ISNUMBER(C24),C24,85)) + IF(ISBLANK(D24),0,IF(ISNUMBER(D24),D24,70)) + IF(ISBLANK(E24),0,IF(ISNUMBER(E24),E24,60)) + IF(ISBLANK(F24),0,IF(ISNUMBER(F24),F24,30)) &gt; 100, NA(), IF(ISBLANK(B24),0,IF(ISNUMBER(B24),B24,100)) + IF(ISBLANK(C24),0,IF(ISNUMBER(C24),C24,85)) + IF(ISBLANK(D24),0,IF(ISNUMBER(D24),D24,70)) + IF(ISBLANK(E24),0,IF(ISNUMBER(E24),E24,60)) + IF(ISBLANK(F24),0,IF(ISNUMBER(F24),F24,30))),NA())</f>
        <v>70</v>
      </c>
      <c r="J24" t="s">
        <v>56</v>
      </c>
    </row>
  </sheetData>
  <conditionalFormatting sqref="B13:B16">
    <cfRule type="expression" dxfId="47" priority="10" stopIfTrue="1">
      <formula>NOT(ISBLANK(B13))</formula>
    </cfRule>
  </conditionalFormatting>
  <conditionalFormatting sqref="B18:B20">
    <cfRule type="expression" dxfId="46" priority="30" stopIfTrue="1">
      <formula>NOT(ISBLANK(B18))</formula>
    </cfRule>
  </conditionalFormatting>
  <conditionalFormatting sqref="B22:B24">
    <cfRule type="expression" dxfId="45" priority="45" stopIfTrue="1">
      <formula>NOT(ISBLANK(B22))</formula>
    </cfRule>
  </conditionalFormatting>
  <conditionalFormatting sqref="C13:C16">
    <cfRule type="expression" dxfId="44" priority="11" stopIfTrue="1">
      <formula>NOT(ISBLANK(C13))</formula>
    </cfRule>
  </conditionalFormatting>
  <conditionalFormatting sqref="C18:C20">
    <cfRule type="expression" dxfId="43" priority="31" stopIfTrue="1">
      <formula>NOT(ISBLANK(C18))</formula>
    </cfRule>
  </conditionalFormatting>
  <conditionalFormatting sqref="C22:C24">
    <cfRule type="expression" dxfId="42" priority="46" stopIfTrue="1">
      <formula>NOT(ISBLANK(C22))</formula>
    </cfRule>
  </conditionalFormatting>
  <conditionalFormatting sqref="D13:D16">
    <cfRule type="expression" dxfId="11" priority="1" stopIfTrue="1">
      <formula>NOT(ISBLANK(D13))</formula>
    </cfRule>
  </conditionalFormatting>
  <conditionalFormatting sqref="D18:D20">
    <cfRule type="expression" dxfId="10" priority="4" stopIfTrue="1">
      <formula>NOT(ISBLANK(D18))</formula>
    </cfRule>
  </conditionalFormatting>
  <conditionalFormatting sqref="D22:D24">
    <cfRule type="expression" dxfId="9" priority="7" stopIfTrue="1">
      <formula>NOT(ISBLANK(D22))</formula>
    </cfRule>
  </conditionalFormatting>
  <conditionalFormatting sqref="E13:E16">
    <cfRule type="expression" dxfId="8" priority="2" stopIfTrue="1">
      <formula>NOT(ISBLANK(E13))</formula>
    </cfRule>
  </conditionalFormatting>
  <conditionalFormatting sqref="E18:E20">
    <cfRule type="expression" dxfId="7" priority="5" stopIfTrue="1">
      <formula>NOT(ISBLANK(E18))</formula>
    </cfRule>
  </conditionalFormatting>
  <conditionalFormatting sqref="E22:E24">
    <cfRule type="expression" dxfId="6" priority="8" stopIfTrue="1">
      <formula>NOT(ISBLANK(E22))</formula>
    </cfRule>
  </conditionalFormatting>
  <conditionalFormatting sqref="F13:F16">
    <cfRule type="expression" dxfId="5" priority="3" stopIfTrue="1">
      <formula>NOT(ISBLANK(F13))</formula>
    </cfRule>
  </conditionalFormatting>
  <conditionalFormatting sqref="F18:F20">
    <cfRule type="expression" dxfId="4" priority="6" stopIfTrue="1">
      <formula>NOT(ISBLANK(F18))</formula>
    </cfRule>
  </conditionalFormatting>
  <conditionalFormatting sqref="F22:F24">
    <cfRule type="expression" dxfId="3" priority="9" stopIfTrue="1">
      <formula>NOT(ISBLANK(F22))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showGridLines="0" workbookViewId="0">
      <selection activeCell="E6" sqref="E6"/>
    </sheetView>
  </sheetViews>
  <sheetFormatPr defaultRowHeight="14.25" x14ac:dyDescent="0.45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0" ht="22.5" x14ac:dyDescent="0.6">
      <c r="A1" s="1" t="s">
        <v>0</v>
      </c>
    </row>
    <row r="3" spans="1:10" x14ac:dyDescent="0.45">
      <c r="A3" t="s">
        <v>1</v>
      </c>
      <c r="B3" t="s">
        <v>36</v>
      </c>
    </row>
    <row r="4" spans="1:10" x14ac:dyDescent="0.45">
      <c r="A4" t="s">
        <v>3</v>
      </c>
      <c r="B4" t="s">
        <v>37</v>
      </c>
    </row>
    <row r="5" spans="1:10" x14ac:dyDescent="0.45">
      <c r="A5" t="s">
        <v>5</v>
      </c>
      <c r="B5" t="s">
        <v>57</v>
      </c>
    </row>
    <row r="7" spans="1:10" x14ac:dyDescent="0.45">
      <c r="B7" s="2" t="s">
        <v>6</v>
      </c>
      <c r="C7" s="2" t="s">
        <v>7</v>
      </c>
    </row>
    <row r="8" spans="1:10" ht="16.899999999999999" x14ac:dyDescent="0.5">
      <c r="A8" s="3" t="s">
        <v>8</v>
      </c>
      <c r="B8" s="4">
        <f>IF(ISBLANK(C8),SUM(I12*30,I17*40,I21*30)/100, C8)</f>
        <v>85</v>
      </c>
      <c r="C8" s="5"/>
    </row>
    <row r="10" spans="1:10" ht="15.75" x14ac:dyDescent="0.5"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spans="1:10" x14ac:dyDescent="0.45">
      <c r="B11" s="7" t="s">
        <v>14</v>
      </c>
      <c r="C11" s="8" t="s">
        <v>15</v>
      </c>
      <c r="D11" s="9" t="s">
        <v>16</v>
      </c>
      <c r="E11" s="10" t="s">
        <v>17</v>
      </c>
      <c r="F11" s="11" t="s">
        <v>18</v>
      </c>
      <c r="G11" s="2" t="s">
        <v>6</v>
      </c>
      <c r="H11" s="2" t="s">
        <v>7</v>
      </c>
      <c r="I11" s="2" t="s">
        <v>19</v>
      </c>
      <c r="J11" s="2" t="s">
        <v>20</v>
      </c>
    </row>
    <row r="12" spans="1:10" ht="15.75" x14ac:dyDescent="0.5">
      <c r="A12" s="12" t="s">
        <v>21</v>
      </c>
      <c r="G12" s="4">
        <f>(10 * G13 + 10 * G14 + 5 * G15 + 5 * G16) / 30</f>
        <v>85</v>
      </c>
      <c r="H12" s="13"/>
      <c r="I12" s="4">
        <f>IF(ISBLANK(H12),G12,H12)</f>
        <v>85</v>
      </c>
    </row>
    <row r="13" spans="1:10" ht="15.75" x14ac:dyDescent="0.5">
      <c r="A13" s="6" t="s">
        <v>22</v>
      </c>
      <c r="C13" t="s">
        <v>38</v>
      </c>
      <c r="G13" s="14">
        <f>IF(IF(ISBLANK(B13),0,1) + IF(ISBLANK(C13),0,1) + IF(ISBLANK(D13),0,1) + IF(ISBLANK(E13),0,1) + IF(ISBLANK(F13),0,1) = 1,IF(IF(ISBLANK(B13),0,IF(ISNUMBER(B13),B13,100)) + IF(ISBLANK(C13),0,IF(ISNUMBER(C13),C13,85)) + IF(ISBLANK(D13),0,IF(ISNUMBER(D13),D13,70)) + IF(ISBLANK(E13),0,IF(ISNUMBER(E13),E13,60)) + IF(ISBLANK(F13),0,IF(ISNUMBER(F13),F13,30)) &gt; 100, NA(), IF(ISBLANK(B13),0,IF(ISNUMBER(B13),B13,100)) + IF(ISBLANK(C13),0,IF(ISNUMBER(C13),C13,85)) + IF(ISBLANK(D13),0,IF(ISNUMBER(D13),D13,70)) + IF(ISBLANK(E13),0,IF(ISNUMBER(E13),E13,60)) + IF(ISBLANK(F13),0,IF(ISNUMBER(F13),F13,30))),NA())</f>
        <v>85</v>
      </c>
    </row>
    <row r="14" spans="1:10" ht="15.75" x14ac:dyDescent="0.5">
      <c r="A14" s="6" t="s">
        <v>23</v>
      </c>
      <c r="C14" t="s">
        <v>38</v>
      </c>
      <c r="G14" s="14">
        <f>IF(IF(ISBLANK(B14),0,1) + IF(ISBLANK(C14),0,1) + IF(ISBLANK(D14),0,1) + IF(ISBLANK(E14),0,1) + IF(ISBLANK(F14),0,1) = 1,IF(IF(ISBLANK(B14),0,IF(ISNUMBER(B14),B14,100)) + IF(ISBLANK(C14),0,IF(ISNUMBER(C14),C14,85)) + IF(ISBLANK(D14),0,IF(ISNUMBER(D14),D14,70)) + IF(ISBLANK(E14),0,IF(ISNUMBER(E14),E14,60)) + IF(ISBLANK(F14),0,IF(ISNUMBER(F14),F14,30)) &gt; 100, NA(), IF(ISBLANK(B14),0,IF(ISNUMBER(B14),B14,100)) + IF(ISBLANK(C14),0,IF(ISNUMBER(C14),C14,85)) + IF(ISBLANK(D14),0,IF(ISNUMBER(D14),D14,70)) + IF(ISBLANK(E14),0,IF(ISNUMBER(E14),E14,60)) + IF(ISBLANK(F14),0,IF(ISNUMBER(F14),F14,30))),NA())</f>
        <v>85</v>
      </c>
    </row>
    <row r="15" spans="1:10" ht="15.75" x14ac:dyDescent="0.5">
      <c r="A15" s="6" t="s">
        <v>24</v>
      </c>
      <c r="C15" t="s">
        <v>38</v>
      </c>
      <c r="G15" s="14">
        <f>IF(IF(ISBLANK(B15),0,1) + IF(ISBLANK(C15),0,1) + IF(ISBLANK(D15),0,1) + IF(ISBLANK(E15),0,1) + IF(ISBLANK(F15),0,1) = 1,IF(IF(ISBLANK(B15),0,IF(ISNUMBER(B15),B15,100)) + IF(ISBLANK(C15),0,IF(ISNUMBER(C15),C15,85)) + IF(ISBLANK(D15),0,IF(ISNUMBER(D15),D15,70)) + IF(ISBLANK(E15),0,IF(ISNUMBER(E15),E15,60)) + IF(ISBLANK(F15),0,IF(ISNUMBER(F15),F15,30)) &gt; 100, NA(), IF(ISBLANK(B15),0,IF(ISNUMBER(B15),B15,100)) + IF(ISBLANK(C15),0,IF(ISNUMBER(C15),C15,85)) + IF(ISBLANK(D15),0,IF(ISNUMBER(D15),D15,70)) + IF(ISBLANK(E15),0,IF(ISNUMBER(E15),E15,60)) + IF(ISBLANK(F15),0,IF(ISNUMBER(F15),F15,30))),NA())</f>
        <v>85</v>
      </c>
    </row>
    <row r="16" spans="1:10" ht="15.75" x14ac:dyDescent="0.5">
      <c r="A16" s="6" t="s">
        <v>25</v>
      </c>
      <c r="C16" t="s">
        <v>38</v>
      </c>
      <c r="G16" s="14">
        <f>IF(IF(ISBLANK(B16),0,1) + IF(ISBLANK(C16),0,1) + IF(ISBLANK(D16),0,1) + IF(ISBLANK(E16),0,1) + IF(ISBLANK(F16),0,1) = 1,IF(IF(ISBLANK(B16),0,IF(ISNUMBER(B16),B16,100)) + IF(ISBLANK(C16),0,IF(ISNUMBER(C16),C16,85)) + IF(ISBLANK(D16),0,IF(ISNUMBER(D16),D16,70)) + IF(ISBLANK(E16),0,IF(ISNUMBER(E16),E16,60)) + IF(ISBLANK(F16),0,IF(ISNUMBER(F16),F16,30)) &gt; 100, NA(), IF(ISBLANK(B16),0,IF(ISNUMBER(B16),B16,100)) + IF(ISBLANK(C16),0,IF(ISNUMBER(C16),C16,85)) + IF(ISBLANK(D16),0,IF(ISNUMBER(D16),D16,70)) + IF(ISBLANK(E16),0,IF(ISNUMBER(E16),E16,60)) + IF(ISBLANK(F16),0,IF(ISNUMBER(F16),F16,30))),NA())</f>
        <v>85</v>
      </c>
    </row>
    <row r="17" spans="1:9" ht="15.75" x14ac:dyDescent="0.5">
      <c r="A17" s="12" t="s">
        <v>26</v>
      </c>
      <c r="G17" s="4">
        <f>(14 * G18 + 13 * G19 + 13 * G20) / 40</f>
        <v>85</v>
      </c>
      <c r="H17" s="13"/>
      <c r="I17" s="4">
        <f>IF(ISBLANK(H17),G17,H17)</f>
        <v>85</v>
      </c>
    </row>
    <row r="18" spans="1:9" ht="15.75" x14ac:dyDescent="0.5">
      <c r="A18" s="6" t="s">
        <v>27</v>
      </c>
      <c r="C18" t="s">
        <v>38</v>
      </c>
      <c r="G18" s="14">
        <f>IF(IF(ISBLANK(B18),0,1) + IF(ISBLANK(C18),0,1) + IF(ISBLANK(D18),0,1) + IF(ISBLANK(E18),0,1) + IF(ISBLANK(F18),0,1) = 1,IF(IF(ISBLANK(B18),0,IF(ISNUMBER(B18),B18,100)) + IF(ISBLANK(C18),0,IF(ISNUMBER(C18),C18,85)) + IF(ISBLANK(D18),0,IF(ISNUMBER(D18),D18,70)) + IF(ISBLANK(E18),0,IF(ISNUMBER(E18),E18,60)) + IF(ISBLANK(F18),0,IF(ISNUMBER(F18),F18,30)) &gt; 100, NA(), IF(ISBLANK(B18),0,IF(ISNUMBER(B18),B18,100)) + IF(ISBLANK(C18),0,IF(ISNUMBER(C18),C18,85)) + IF(ISBLANK(D18),0,IF(ISNUMBER(D18),D18,70)) + IF(ISBLANK(E18),0,IF(ISNUMBER(E18),E18,60)) + IF(ISBLANK(F18),0,IF(ISNUMBER(F18),F18,30))),NA())</f>
        <v>85</v>
      </c>
    </row>
    <row r="19" spans="1:9" ht="15.75" x14ac:dyDescent="0.5">
      <c r="A19" s="6" t="s">
        <v>28</v>
      </c>
      <c r="C19" t="s">
        <v>38</v>
      </c>
      <c r="G19" s="14">
        <f>IF(IF(ISBLANK(B19),0,1) + IF(ISBLANK(C19),0,1) + IF(ISBLANK(D19),0,1) + IF(ISBLANK(E19),0,1) + IF(ISBLANK(F19),0,1) = 1,IF(IF(ISBLANK(B19),0,IF(ISNUMBER(B19),B19,100)) + IF(ISBLANK(C19),0,IF(ISNUMBER(C19),C19,85)) + IF(ISBLANK(D19),0,IF(ISNUMBER(D19),D19,70)) + IF(ISBLANK(E19),0,IF(ISNUMBER(E19),E19,60)) + IF(ISBLANK(F19),0,IF(ISNUMBER(F19),F19,30)) &gt; 100, NA(), IF(ISBLANK(B19),0,IF(ISNUMBER(B19),B19,100)) + IF(ISBLANK(C19),0,IF(ISNUMBER(C19),C19,85)) + IF(ISBLANK(D19),0,IF(ISNUMBER(D19),D19,70)) + IF(ISBLANK(E19),0,IF(ISNUMBER(E19),E19,60)) + IF(ISBLANK(F19),0,IF(ISNUMBER(F19),F19,30))),NA())</f>
        <v>85</v>
      </c>
    </row>
    <row r="20" spans="1:9" ht="15.75" x14ac:dyDescent="0.5">
      <c r="A20" s="6" t="s">
        <v>29</v>
      </c>
      <c r="C20" t="s">
        <v>38</v>
      </c>
      <c r="G20" s="14">
        <f>IF(IF(ISBLANK(B20),0,1) + IF(ISBLANK(C20),0,1) + IF(ISBLANK(D20),0,1) + IF(ISBLANK(E20),0,1) + IF(ISBLANK(F20),0,1) = 1,IF(IF(ISBLANK(B20),0,IF(ISNUMBER(B20),B20,100)) + IF(ISBLANK(C20),0,IF(ISNUMBER(C20),C20,85)) + IF(ISBLANK(D20),0,IF(ISNUMBER(D20),D20,70)) + IF(ISBLANK(E20),0,IF(ISNUMBER(E20),E20,60)) + IF(ISBLANK(F20),0,IF(ISNUMBER(F20),F20,30)) &gt; 100, NA(), IF(ISBLANK(B20),0,IF(ISNUMBER(B20),B20,100)) + IF(ISBLANK(C20),0,IF(ISNUMBER(C20),C20,85)) + IF(ISBLANK(D20),0,IF(ISNUMBER(D20),D20,70)) + IF(ISBLANK(E20),0,IF(ISNUMBER(E20),E20,60)) + IF(ISBLANK(F20),0,IF(ISNUMBER(F20),F20,30))),NA())</f>
        <v>85</v>
      </c>
    </row>
    <row r="21" spans="1:9" ht="15.75" x14ac:dyDescent="0.5">
      <c r="A21" s="12" t="s">
        <v>30</v>
      </c>
      <c r="G21" s="4">
        <f>(10 * G22 + 10 * G23 + 10 * G24) / 30</f>
        <v>85</v>
      </c>
      <c r="H21" s="13"/>
      <c r="I21" s="4">
        <f>IF(ISBLANK(H21),G21,H21)</f>
        <v>85</v>
      </c>
    </row>
    <row r="22" spans="1:9" ht="15.75" x14ac:dyDescent="0.5">
      <c r="A22" s="6" t="s">
        <v>31</v>
      </c>
      <c r="C22" t="s">
        <v>38</v>
      </c>
      <c r="G22" s="14">
        <f>IF(IF(ISBLANK(B22),0,1) + IF(ISBLANK(C22),0,1) + IF(ISBLANK(D22),0,1) + IF(ISBLANK(E22),0,1) + IF(ISBLANK(F22),0,1) = 1,IF(IF(ISBLANK(B22),0,IF(ISNUMBER(B22),B22,100)) + IF(ISBLANK(C22),0,IF(ISNUMBER(C22),C22,85)) + IF(ISBLANK(D22),0,IF(ISNUMBER(D22),D22,70)) + IF(ISBLANK(E22),0,IF(ISNUMBER(E22),E22,60)) + IF(ISBLANK(F22),0,IF(ISNUMBER(F22),F22,30)) &gt; 100, NA(), IF(ISBLANK(B22),0,IF(ISNUMBER(B22),B22,100)) + IF(ISBLANK(C22),0,IF(ISNUMBER(C22),C22,85)) + IF(ISBLANK(D22),0,IF(ISNUMBER(D22),D22,70)) + IF(ISBLANK(E22),0,IF(ISNUMBER(E22),E22,60)) + IF(ISBLANK(F22),0,IF(ISNUMBER(F22),F22,30))),NA())</f>
        <v>85</v>
      </c>
    </row>
    <row r="23" spans="1:9" ht="15.75" x14ac:dyDescent="0.5">
      <c r="A23" s="6" t="s">
        <v>32</v>
      </c>
      <c r="C23" t="s">
        <v>38</v>
      </c>
      <c r="G23" s="14">
        <f>IF(IF(ISBLANK(B23),0,1) + IF(ISBLANK(C23),0,1) + IF(ISBLANK(D23),0,1) + IF(ISBLANK(E23),0,1) + IF(ISBLANK(F23),0,1) = 1,IF(IF(ISBLANK(B23),0,IF(ISNUMBER(B23),B23,100)) + IF(ISBLANK(C23),0,IF(ISNUMBER(C23),C23,85)) + IF(ISBLANK(D23),0,IF(ISNUMBER(D23),D23,70)) + IF(ISBLANK(E23),0,IF(ISNUMBER(E23),E23,60)) + IF(ISBLANK(F23),0,IF(ISNUMBER(F23),F23,30)) &gt; 100, NA(), IF(ISBLANK(B23),0,IF(ISNUMBER(B23),B23,100)) + IF(ISBLANK(C23),0,IF(ISNUMBER(C23),C23,85)) + IF(ISBLANK(D23),0,IF(ISNUMBER(D23),D23,70)) + IF(ISBLANK(E23),0,IF(ISNUMBER(E23),E23,60)) + IF(ISBLANK(F23),0,IF(ISNUMBER(F23),F23,30))),NA())</f>
        <v>85</v>
      </c>
    </row>
    <row r="24" spans="1:9" ht="15.75" x14ac:dyDescent="0.5">
      <c r="A24" s="6" t="s">
        <v>33</v>
      </c>
      <c r="C24" t="s">
        <v>38</v>
      </c>
      <c r="G24" s="14">
        <f>IF(IF(ISBLANK(B24),0,1) + IF(ISBLANK(C24),0,1) + IF(ISBLANK(D24),0,1) + IF(ISBLANK(E24),0,1) + IF(ISBLANK(F24),0,1) = 1,IF(IF(ISBLANK(B24),0,IF(ISNUMBER(B24),B24,100)) + IF(ISBLANK(C24),0,IF(ISNUMBER(C24),C24,85)) + IF(ISBLANK(D24),0,IF(ISNUMBER(D24),D24,70)) + IF(ISBLANK(E24),0,IF(ISNUMBER(E24),E24,60)) + IF(ISBLANK(F24),0,IF(ISNUMBER(F24),F24,30)) &gt; 100, NA(), IF(ISBLANK(B24),0,IF(ISNUMBER(B24),B24,100)) + IF(ISBLANK(C24),0,IF(ISNUMBER(C24),C24,85)) + IF(ISBLANK(D24),0,IF(ISNUMBER(D24),D24,70)) + IF(ISBLANK(E24),0,IF(ISNUMBER(E24),E24,60)) + IF(ISBLANK(F24),0,IF(ISNUMBER(F24),F24,30))),NA())</f>
        <v>85</v>
      </c>
    </row>
  </sheetData>
  <conditionalFormatting sqref="B13:B16">
    <cfRule type="expression" dxfId="32" priority="4" stopIfTrue="1">
      <formula>NOT(ISBLANK(B13))</formula>
    </cfRule>
  </conditionalFormatting>
  <conditionalFormatting sqref="B18:B20">
    <cfRule type="expression" dxfId="31" priority="24" stopIfTrue="1">
      <formula>NOT(ISBLANK(B18))</formula>
    </cfRule>
  </conditionalFormatting>
  <conditionalFormatting sqref="B22:B24">
    <cfRule type="expression" dxfId="30" priority="39" stopIfTrue="1">
      <formula>NOT(ISBLANK(B22))</formula>
    </cfRule>
  </conditionalFormatting>
  <conditionalFormatting sqref="D13:D16">
    <cfRule type="expression" dxfId="26" priority="6" stopIfTrue="1">
      <formula>NOT(ISBLANK(D13))</formula>
    </cfRule>
  </conditionalFormatting>
  <conditionalFormatting sqref="D18:D20">
    <cfRule type="expression" dxfId="25" priority="26" stopIfTrue="1">
      <formula>NOT(ISBLANK(D18))</formula>
    </cfRule>
  </conditionalFormatting>
  <conditionalFormatting sqref="D22:D24">
    <cfRule type="expression" dxfId="24" priority="41" stopIfTrue="1">
      <formula>NOT(ISBLANK(D22))</formula>
    </cfRule>
  </conditionalFormatting>
  <conditionalFormatting sqref="E13:E16">
    <cfRule type="expression" dxfId="23" priority="7" stopIfTrue="1">
      <formula>NOT(ISBLANK(E13))</formula>
    </cfRule>
  </conditionalFormatting>
  <conditionalFormatting sqref="E18:E20">
    <cfRule type="expression" dxfId="22" priority="27" stopIfTrue="1">
      <formula>NOT(ISBLANK(E18))</formula>
    </cfRule>
  </conditionalFormatting>
  <conditionalFormatting sqref="E22:E24">
    <cfRule type="expression" dxfId="21" priority="42" stopIfTrue="1">
      <formula>NOT(ISBLANK(E22))</formula>
    </cfRule>
  </conditionalFormatting>
  <conditionalFormatting sqref="F13:F16">
    <cfRule type="expression" dxfId="20" priority="8" stopIfTrue="1">
      <formula>NOT(ISBLANK(F13))</formula>
    </cfRule>
  </conditionalFormatting>
  <conditionalFormatting sqref="F18:F20">
    <cfRule type="expression" dxfId="19" priority="28" stopIfTrue="1">
      <formula>NOT(ISBLANK(F18))</formula>
    </cfRule>
  </conditionalFormatting>
  <conditionalFormatting sqref="F22:F24">
    <cfRule type="expression" dxfId="18" priority="43" stopIfTrue="1">
      <formula>NOT(ISBLANK(F22))</formula>
    </cfRule>
  </conditionalFormatting>
  <conditionalFormatting sqref="C13:C16">
    <cfRule type="expression" dxfId="2" priority="1" stopIfTrue="1">
      <formula>NOT(ISBLANK(C13))</formula>
    </cfRule>
  </conditionalFormatting>
  <conditionalFormatting sqref="C18:C20">
    <cfRule type="expression" dxfId="1" priority="2" stopIfTrue="1">
      <formula>NOT(ISBLANK(C18))</formula>
    </cfRule>
  </conditionalFormatting>
  <conditionalFormatting sqref="C22:C24">
    <cfRule type="expression" dxfId="0" priority="3" stopIfTrue="1">
      <formula>NOT(ISBLANK(C22))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87</vt:i4>
      </vt:variant>
    </vt:vector>
  </HeadingPairs>
  <TitlesOfParts>
    <vt:vector size="90" baseType="lpstr">
      <vt:lpstr>houle</vt:lpstr>
      <vt:lpstr>archibord</vt:lpstr>
      <vt:lpstr>gc_rhum</vt:lpstr>
      <vt:lpstr>archibord!cthm_C2_comment</vt:lpstr>
      <vt:lpstr>gc_rhum!cthm_C2_comment</vt:lpstr>
      <vt:lpstr>houle!cthm_C2_comment</vt:lpstr>
      <vt:lpstr>archibord!cthm_C2_grade_overwrite</vt:lpstr>
      <vt:lpstr>gc_rhum!cthm_C2_grade_overwrite</vt:lpstr>
      <vt:lpstr>houle!cthm_C2_grade_overwrite</vt:lpstr>
      <vt:lpstr>archibord!cthm_C2_I1_comment</vt:lpstr>
      <vt:lpstr>gc_rhum!cthm_C2_I1_comment</vt:lpstr>
      <vt:lpstr>houle!cthm_C2_I1_comment</vt:lpstr>
      <vt:lpstr>archibord!cthm_C2_I1_grade</vt:lpstr>
      <vt:lpstr>gc_rhum!cthm_C2_I1_grade</vt:lpstr>
      <vt:lpstr>houle!cthm_C2_I1_grade</vt:lpstr>
      <vt:lpstr>archibord!cthm_C2_I2_comment</vt:lpstr>
      <vt:lpstr>gc_rhum!cthm_C2_I2_comment</vt:lpstr>
      <vt:lpstr>houle!cthm_C2_I2_comment</vt:lpstr>
      <vt:lpstr>archibord!cthm_C2_I2_grade</vt:lpstr>
      <vt:lpstr>gc_rhum!cthm_C2_I2_grade</vt:lpstr>
      <vt:lpstr>houle!cthm_C2_I2_grade</vt:lpstr>
      <vt:lpstr>archibord!cthm_C2_I3_comment</vt:lpstr>
      <vt:lpstr>gc_rhum!cthm_C2_I3_comment</vt:lpstr>
      <vt:lpstr>houle!cthm_C2_I3_comment</vt:lpstr>
      <vt:lpstr>archibord!cthm_C2_I3_grade</vt:lpstr>
      <vt:lpstr>gc_rhum!cthm_C2_I3_grade</vt:lpstr>
      <vt:lpstr>houle!cthm_C2_I3_grade</vt:lpstr>
      <vt:lpstr>archibord!cthm_C3_comment</vt:lpstr>
      <vt:lpstr>gc_rhum!cthm_C3_comment</vt:lpstr>
      <vt:lpstr>houle!cthm_C3_comment</vt:lpstr>
      <vt:lpstr>archibord!cthm_C3_grade_overwrite</vt:lpstr>
      <vt:lpstr>gc_rhum!cthm_C3_grade_overwrite</vt:lpstr>
      <vt:lpstr>houle!cthm_C3_grade_overwrite</vt:lpstr>
      <vt:lpstr>archibord!cthm_C3_I1_comment</vt:lpstr>
      <vt:lpstr>gc_rhum!cthm_C3_I1_comment</vt:lpstr>
      <vt:lpstr>houle!cthm_C3_I1_comment</vt:lpstr>
      <vt:lpstr>archibord!cthm_C3_I1_grade</vt:lpstr>
      <vt:lpstr>gc_rhum!cthm_C3_I1_grade</vt:lpstr>
      <vt:lpstr>houle!cthm_C3_I1_grade</vt:lpstr>
      <vt:lpstr>archibord!cthm_C3_I2_comment</vt:lpstr>
      <vt:lpstr>gc_rhum!cthm_C3_I2_comment</vt:lpstr>
      <vt:lpstr>houle!cthm_C3_I2_comment</vt:lpstr>
      <vt:lpstr>archibord!cthm_C3_I2_grade</vt:lpstr>
      <vt:lpstr>gc_rhum!cthm_C3_I2_grade</vt:lpstr>
      <vt:lpstr>houle!cthm_C3_I2_grade</vt:lpstr>
      <vt:lpstr>archibord!cthm_C3_I3_comment</vt:lpstr>
      <vt:lpstr>gc_rhum!cthm_C3_I3_comment</vt:lpstr>
      <vt:lpstr>houle!cthm_C3_I3_comment</vt:lpstr>
      <vt:lpstr>archibord!cthm_C3_I3_grade</vt:lpstr>
      <vt:lpstr>gc_rhum!cthm_C3_I3_grade</vt:lpstr>
      <vt:lpstr>houle!cthm_C3_I3_grade</vt:lpstr>
      <vt:lpstr>archibord!cthm_global_comment</vt:lpstr>
      <vt:lpstr>gc_rhum!cthm_global_comment</vt:lpstr>
      <vt:lpstr>houle!cthm_global_comment</vt:lpstr>
      <vt:lpstr>archibord!cthm_global_grade</vt:lpstr>
      <vt:lpstr>gc_rhum!cthm_global_grade</vt:lpstr>
      <vt:lpstr>houle!cthm_global_grade</vt:lpstr>
      <vt:lpstr>archibord!cthm_omnivox</vt:lpstr>
      <vt:lpstr>gc_rhum!cthm_omnivox</vt:lpstr>
      <vt:lpstr>houle!cthm_omnivox</vt:lpstr>
      <vt:lpstr>archibord!lessivage_balai_comment</vt:lpstr>
      <vt:lpstr>gc_rhum!lessivage_balai_comment</vt:lpstr>
      <vt:lpstr>houle!lessivage_balai_comment</vt:lpstr>
      <vt:lpstr>archibord!lessivage_balai_grade</vt:lpstr>
      <vt:lpstr>gc_rhum!lessivage_balai_grade</vt:lpstr>
      <vt:lpstr>houle!lessivage_balai_grade</vt:lpstr>
      <vt:lpstr>archibord!lessivage_comment</vt:lpstr>
      <vt:lpstr>gc_rhum!lessivage_comment</vt:lpstr>
      <vt:lpstr>houle!lessivage_comment</vt:lpstr>
      <vt:lpstr>archibord!lessivage_grade_overwrite</vt:lpstr>
      <vt:lpstr>gc_rhum!lessivage_grade_overwrite</vt:lpstr>
      <vt:lpstr>houle!lessivage_grade_overwrite</vt:lpstr>
      <vt:lpstr>archibord!lessivage_I2_comment</vt:lpstr>
      <vt:lpstr>gc_rhum!lessivage_I2_comment</vt:lpstr>
      <vt:lpstr>houle!lessivage_I2_comment</vt:lpstr>
      <vt:lpstr>archibord!lessivage_I2_grade</vt:lpstr>
      <vt:lpstr>gc_rhum!lessivage_I2_grade</vt:lpstr>
      <vt:lpstr>houle!lessivage_I2_grade</vt:lpstr>
      <vt:lpstr>archibord!lessivage_I3_comment</vt:lpstr>
      <vt:lpstr>gc_rhum!lessivage_I3_comment</vt:lpstr>
      <vt:lpstr>houle!lessivage_I3_comment</vt:lpstr>
      <vt:lpstr>archibord!lessivage_I3_grade</vt:lpstr>
      <vt:lpstr>gc_rhum!lessivage_I3_grade</vt:lpstr>
      <vt:lpstr>houle!lessivage_I3_grade</vt:lpstr>
      <vt:lpstr>archibord!lessivage_I4_comment</vt:lpstr>
      <vt:lpstr>gc_rhum!lessivage_I4_comment</vt:lpstr>
      <vt:lpstr>houle!lessivage_I4_comment</vt:lpstr>
      <vt:lpstr>archibord!lessivage_I4_grade</vt:lpstr>
      <vt:lpstr>gc_rhum!lessivage_I4_grade</vt:lpstr>
      <vt:lpstr>houle!lessivage_I4_grade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Archambault-Bouffard</cp:lastModifiedBy>
  <dcterms:created xsi:type="dcterms:W3CDTF">2025-06-25T07:44:05Z</dcterms:created>
  <dcterms:modified xsi:type="dcterms:W3CDTF">2025-06-25T07:47:15Z</dcterms:modified>
</cp:coreProperties>
</file>