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chanakalburgi/Downloads/KDD_FinalExam/"/>
    </mc:Choice>
  </mc:AlternateContent>
  <xr:revisionPtr revIDLastSave="0" documentId="13_ncr:1_{4983CD26-25CE-DB47-BF78-EEC2E0DDEC3E}" xr6:coauthVersionLast="46" xr6:coauthVersionMax="46" xr10:uidLastSave="{00000000-0000-0000-0000-000000000000}"/>
  <bookViews>
    <workbookView xWindow="19220" yWindow="540" windowWidth="19140" windowHeight="21020" xr2:uid="{21F40D43-1E57-944A-B301-122F308C2469}"/>
  </bookViews>
  <sheets>
    <sheet name="C4.5" sheetId="2" r:id="rId1"/>
    <sheet name="Training Set" sheetId="6" r:id="rId2"/>
    <sheet name="CTG_poor" sheetId="3" r:id="rId3"/>
    <sheet name="CTG_average" sheetId="4" r:id="rId4"/>
    <sheet name="CTG_good" sheetId="5" r:id="rId5"/>
  </sheets>
  <definedNames>
    <definedName name="_xlnm._FilterDatabase" localSheetId="3" hidden="1">CTG_average!$A$1:$Z$17</definedName>
    <definedName name="_xlnm._FilterDatabase" localSheetId="4" hidden="1">CTG_good!$A$1:$Z$17</definedName>
    <definedName name="_xlnm._FilterDatabase" localSheetId="2" hidden="1">CTG_poor!$A$1:$Z$19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0" i="2" l="1"/>
  <c r="D30" i="2" s="1"/>
  <c r="C31" i="2"/>
  <c r="D31" i="2" s="1"/>
  <c r="D39" i="2"/>
  <c r="E39" i="2" s="1"/>
  <c r="D40" i="2"/>
  <c r="E40" i="2" s="1"/>
  <c r="D41" i="2"/>
  <c r="E41" i="2" s="1"/>
  <c r="B42" i="2"/>
  <c r="I40" i="2" s="1"/>
  <c r="D48" i="2"/>
  <c r="E48" i="2" s="1"/>
  <c r="D49" i="2"/>
  <c r="E49" i="2" s="1"/>
  <c r="D50" i="2"/>
  <c r="E50" i="2" s="1"/>
  <c r="B51" i="2"/>
  <c r="I50" i="2" s="1"/>
  <c r="D57" i="2"/>
  <c r="E57" i="2" s="1"/>
  <c r="D58" i="2"/>
  <c r="F58" i="2" s="1"/>
  <c r="G58" i="2" s="1"/>
  <c r="B59" i="2"/>
  <c r="I57" i="2" s="1"/>
  <c r="C81" i="2"/>
  <c r="D81" i="2" s="1"/>
  <c r="D88" i="2"/>
  <c r="E88" i="2" s="1"/>
  <c r="F88" i="2"/>
  <c r="G88" i="2" s="1"/>
  <c r="D89" i="2"/>
  <c r="E89" i="2" s="1"/>
  <c r="D90" i="2"/>
  <c r="F90" i="2" s="1"/>
  <c r="G90" i="2" s="1"/>
  <c r="H90" i="2" s="1"/>
  <c r="B91" i="2"/>
  <c r="I89" i="2" s="1"/>
  <c r="D97" i="2"/>
  <c r="E97" i="2" s="1"/>
  <c r="D98" i="2"/>
  <c r="E98" i="2" s="1"/>
  <c r="B99" i="2"/>
  <c r="I98" i="2" s="1"/>
  <c r="C116" i="2"/>
  <c r="C117" i="2" s="1"/>
  <c r="D117" i="2" s="1"/>
  <c r="D116" i="2"/>
  <c r="D123" i="2"/>
  <c r="E123" i="2" s="1"/>
  <c r="H123" i="2" s="1"/>
  <c r="D124" i="2"/>
  <c r="E124" i="2" s="1"/>
  <c r="H124" i="2" s="1"/>
  <c r="D125" i="2"/>
  <c r="F125" i="2" s="1"/>
  <c r="G125" i="2" s="1"/>
  <c r="H125" i="2" s="1"/>
  <c r="B126" i="2"/>
  <c r="I124" i="2" s="1"/>
  <c r="D132" i="2"/>
  <c r="E132" i="2" s="1"/>
  <c r="D133" i="2"/>
  <c r="F133" i="2" s="1"/>
  <c r="G133" i="2" s="1"/>
  <c r="E133" i="2"/>
  <c r="H133" i="2" s="1"/>
  <c r="B134" i="2"/>
  <c r="I132" i="2" s="1"/>
  <c r="C151" i="2"/>
  <c r="D151" i="2" s="1"/>
  <c r="D158" i="2"/>
  <c r="F158" i="2" s="1"/>
  <c r="D159" i="2"/>
  <c r="F159" i="2" s="1"/>
  <c r="D160" i="2"/>
  <c r="F160" i="2" s="1"/>
  <c r="G160" i="2" s="1"/>
  <c r="H160" i="2" s="1"/>
  <c r="B161" i="2"/>
  <c r="I158" i="2" s="1"/>
  <c r="D167" i="2"/>
  <c r="F167" i="2" s="1"/>
  <c r="G167" i="2" s="1"/>
  <c r="D168" i="2"/>
  <c r="E168" i="2" s="1"/>
  <c r="F168" i="2"/>
  <c r="B169" i="2"/>
  <c r="I168" i="2" s="1"/>
  <c r="F39" i="2" l="1"/>
  <c r="G39" i="2" s="1"/>
  <c r="I88" i="2"/>
  <c r="E158" i="2"/>
  <c r="H158" i="2" s="1"/>
  <c r="J158" i="2" s="1"/>
  <c r="I133" i="2"/>
  <c r="E167" i="2"/>
  <c r="H167" i="2" s="1"/>
  <c r="E159" i="2"/>
  <c r="H159" i="2" s="1"/>
  <c r="E58" i="2"/>
  <c r="H58" i="2" s="1"/>
  <c r="J124" i="2"/>
  <c r="F97" i="2"/>
  <c r="G97" i="2" s="1"/>
  <c r="F123" i="2"/>
  <c r="F48" i="2"/>
  <c r="G48" i="2" s="1"/>
  <c r="H48" i="2" s="1"/>
  <c r="I58" i="2"/>
  <c r="I59" i="2" s="1"/>
  <c r="F49" i="2"/>
  <c r="G49" i="2" s="1"/>
  <c r="H49" i="2" s="1"/>
  <c r="I167" i="2"/>
  <c r="J167" i="2" s="1"/>
  <c r="J133" i="2"/>
  <c r="I90" i="2"/>
  <c r="J90" i="2" s="1"/>
  <c r="I41" i="2"/>
  <c r="I134" i="2"/>
  <c r="D32" i="2"/>
  <c r="J168" i="2"/>
  <c r="H97" i="2"/>
  <c r="H88" i="2"/>
  <c r="D118" i="2"/>
  <c r="H39" i="2"/>
  <c r="I159" i="2"/>
  <c r="I48" i="2"/>
  <c r="C152" i="2"/>
  <c r="D152" i="2" s="1"/>
  <c r="D153" i="2" s="1"/>
  <c r="F132" i="2"/>
  <c r="G132" i="2" s="1"/>
  <c r="H132" i="2" s="1"/>
  <c r="J132" i="2" s="1"/>
  <c r="I125" i="2"/>
  <c r="J125" i="2" s="1"/>
  <c r="F124" i="2"/>
  <c r="I123" i="2"/>
  <c r="F98" i="2"/>
  <c r="G98" i="2" s="1"/>
  <c r="H98" i="2" s="1"/>
  <c r="J98" i="2" s="1"/>
  <c r="I97" i="2"/>
  <c r="I99" i="2" s="1"/>
  <c r="F89" i="2"/>
  <c r="G89" i="2" s="1"/>
  <c r="H89" i="2" s="1"/>
  <c r="J89" i="2" s="1"/>
  <c r="C82" i="2"/>
  <c r="D82" i="2" s="1"/>
  <c r="D83" i="2" s="1"/>
  <c r="F50" i="2"/>
  <c r="G50" i="2" s="1"/>
  <c r="H50" i="2" s="1"/>
  <c r="J50" i="2" s="1"/>
  <c r="I49" i="2"/>
  <c r="F40" i="2"/>
  <c r="G40" i="2" s="1"/>
  <c r="H40" i="2" s="1"/>
  <c r="J40" i="2" s="1"/>
  <c r="I39" i="2"/>
  <c r="I160" i="2"/>
  <c r="J160" i="2" s="1"/>
  <c r="F57" i="2"/>
  <c r="G57" i="2" s="1"/>
  <c r="H57" i="2" s="1"/>
  <c r="J57" i="2" s="1"/>
  <c r="F41" i="2"/>
  <c r="G41" i="2" s="1"/>
  <c r="H41" i="2" s="1"/>
  <c r="J88" i="2" l="1"/>
  <c r="J58" i="2"/>
  <c r="J59" i="2"/>
  <c r="B60" i="2" s="1"/>
  <c r="E68" i="2" s="1"/>
  <c r="I169" i="2"/>
  <c r="I42" i="2"/>
  <c r="J41" i="2"/>
  <c r="I161" i="2"/>
  <c r="J134" i="2"/>
  <c r="B135" i="2" s="1"/>
  <c r="E141" i="2" s="1"/>
  <c r="I91" i="2"/>
  <c r="I51" i="2"/>
  <c r="J39" i="2"/>
  <c r="J169" i="2"/>
  <c r="B170" i="2" s="1"/>
  <c r="E176" i="2" s="1"/>
  <c r="J91" i="2"/>
  <c r="B92" i="2" s="1"/>
  <c r="E105" i="2" s="1"/>
  <c r="J97" i="2"/>
  <c r="J99" i="2" s="1"/>
  <c r="B100" i="2" s="1"/>
  <c r="E106" i="2" s="1"/>
  <c r="J48" i="2"/>
  <c r="J159" i="2"/>
  <c r="J161" i="2" s="1"/>
  <c r="B162" i="2" s="1"/>
  <c r="E175" i="2" s="1"/>
  <c r="I126" i="2"/>
  <c r="J49" i="2"/>
  <c r="J123" i="2"/>
  <c r="J126" i="2" s="1"/>
  <c r="B127" i="2" s="1"/>
  <c r="E140" i="2" s="1"/>
  <c r="J42" i="2" l="1"/>
  <c r="B43" i="2" s="1"/>
  <c r="E66" i="2" s="1"/>
  <c r="J51" i="2"/>
  <c r="B52" i="2" s="1"/>
  <c r="E67" i="2" s="1"/>
</calcChain>
</file>

<file path=xl/sharedStrings.xml><?xml version="1.0" encoding="utf-8"?>
<sst xmlns="http://schemas.openxmlformats.org/spreadsheetml/2006/main" count="722" uniqueCount="91">
  <si>
    <t>GP = No</t>
  </si>
  <si>
    <t>GP = Yes</t>
  </si>
  <si>
    <t>LEVEL 3 SPLIT</t>
  </si>
  <si>
    <t>LSM = C</t>
  </si>
  <si>
    <t>LSM = B</t>
  </si>
  <si>
    <t>LSM = A</t>
  </si>
  <si>
    <t>Information Gain</t>
  </si>
  <si>
    <t>Child Nodes</t>
  </si>
  <si>
    <t>Candidate Split</t>
  </si>
  <si>
    <t>Information gain for each candidate split at the DECISION NODE C (CTG = GOOD)</t>
  </si>
  <si>
    <t>Net Gain [H(C) − Hs (C)]</t>
  </si>
  <si>
    <t>Hs (C)</t>
  </si>
  <si>
    <t>Total</t>
  </si>
  <si>
    <t>GP = NO</t>
  </si>
  <si>
    <t>GP = YES</t>
  </si>
  <si>
    <t>Fail</t>
  </si>
  <si>
    <t>Pass</t>
  </si>
  <si>
    <t>Pass Count</t>
  </si>
  <si>
    <t>Records</t>
  </si>
  <si>
    <t>GP</t>
  </si>
  <si>
    <t>Pct * Row total</t>
  </si>
  <si>
    <t>Percent</t>
  </si>
  <si>
    <t>Row Total</t>
  </si>
  <si>
    <t>- (Pj* log(Pj)</t>
  </si>
  <si>
    <t>Splitting with GP attribute</t>
  </si>
  <si>
    <t>LSM</t>
  </si>
  <si>
    <t>Splitting with LSM attribute</t>
  </si>
  <si>
    <t>Total Entropy H(C)</t>
  </si>
  <si>
    <t>14/16</t>
  </si>
  <si>
    <t>Pj</t>
  </si>
  <si>
    <t>Split Outcome</t>
  </si>
  <si>
    <t>Total Entropy before splitting</t>
  </si>
  <si>
    <t>Candidate Splits for Decision Node C CTG = GOOD</t>
  </si>
  <si>
    <t>Information gain for each candidate split at the DECISION NODE B (CTG = AVERAGE)</t>
  </si>
  <si>
    <t>Net Gain [H(B) − Hs (B)]</t>
  </si>
  <si>
    <t>Hs (B)</t>
  </si>
  <si>
    <t>Total Entropy H(B)</t>
  </si>
  <si>
    <t>Candidate Splits for Decision Node B CTG = AVERAGE</t>
  </si>
  <si>
    <t>Information gain for each candidate split at the DECISION NODE A (CTG = POOR)</t>
  </si>
  <si>
    <t>Net Gain [H(A) − Hs (A)]</t>
  </si>
  <si>
    <t>Hs (A)</t>
  </si>
  <si>
    <t>Total Entropy H(A)</t>
  </si>
  <si>
    <t>14/18</t>
  </si>
  <si>
    <t>Candidate Splits for Decision Node A CTG = Poor</t>
  </si>
  <si>
    <t>Split by CTG attribute</t>
  </si>
  <si>
    <t>LEVEL 2</t>
  </si>
  <si>
    <t>CTG = Poor</t>
  </si>
  <si>
    <t>CTG = Average</t>
  </si>
  <si>
    <t>CTG = Good</t>
  </si>
  <si>
    <t>Information gain for each candidate split at the root node</t>
  </si>
  <si>
    <t>Net Gain [H(T) − Hs (T)]</t>
  </si>
  <si>
    <t>Hs (T)</t>
  </si>
  <si>
    <t xml:space="preserve"> </t>
  </si>
  <si>
    <t>CTG</t>
  </si>
  <si>
    <t>Splitting with CTG attribute</t>
  </si>
  <si>
    <t>*  we define log2(0) = 0</t>
  </si>
  <si>
    <t>Total Entropy H(T)</t>
  </si>
  <si>
    <t>-21/50 * log(21/50)</t>
  </si>
  <si>
    <t>21/50</t>
  </si>
  <si>
    <t>-29/50 * log(29/50)</t>
  </si>
  <si>
    <t>29/50</t>
  </si>
  <si>
    <t>Candidate Splits for t = Root Node</t>
  </si>
  <si>
    <t>LEVEL 1</t>
  </si>
  <si>
    <t>Step 2</t>
  </si>
  <si>
    <t>* choose split with greatest information gain</t>
  </si>
  <si>
    <t>H(T) – Hs(T)</t>
  </si>
  <si>
    <t>gain(S)=</t>
  </si>
  <si>
    <t>sum(Pi * Hs(Ti)</t>
  </si>
  <si>
    <t>Hs(T)=</t>
  </si>
  <si>
    <t>- Sum(Pj* log(Pj)</t>
  </si>
  <si>
    <t>H(x)=</t>
  </si>
  <si>
    <t>Formula:</t>
  </si>
  <si>
    <t>C</t>
  </si>
  <si>
    <t>No</t>
  </si>
  <si>
    <t>Poor</t>
  </si>
  <si>
    <t>Yes</t>
  </si>
  <si>
    <t>B</t>
  </si>
  <si>
    <t>A</t>
  </si>
  <si>
    <t>outcome</t>
  </si>
  <si>
    <t>id</t>
  </si>
  <si>
    <t>Average</t>
  </si>
  <si>
    <t>Good</t>
  </si>
  <si>
    <t>CLASSIFICATION AND REGRESSION TREES</t>
  </si>
  <si>
    <t>Step 1</t>
  </si>
  <si>
    <t>Given Dataset</t>
  </si>
  <si>
    <t>CTG is split into three categories:</t>
  </si>
  <si>
    <t>Poor:  = or &lt; 40%</t>
  </si>
  <si>
    <t>Average &gt; 40% and &lt; 60%</t>
  </si>
  <si>
    <t>Good  = or &gt;60%.</t>
  </si>
  <si>
    <t>Archana Kalburgi</t>
  </si>
  <si>
    <t>CWID : 10469491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</si>
</sst>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5" formatCode="m/d"/>
  </numFmts>
  <fonts count="20">
    <font>
      <sz val="12"/>
      <color theme="1"/>
      <name val="Calibri"/>
      <family val="2"/>
      <scheme val="minor"/>
    </font>
    <font>
      <sz val="10"/>
      <color rgb="FF000000"/>
      <name val="Arial"/>
    </font>
    <font>
      <sz val="14"/>
      <color theme="1"/>
      <name val="Arial"/>
    </font>
    <font>
      <sz val="14"/>
      <name val="Arial"/>
    </font>
    <font>
      <b/>
      <sz val="14"/>
      <name val="Arial"/>
    </font>
    <font>
      <sz val="10"/>
      <name val="Arial"/>
    </font>
    <font>
      <b/>
      <sz val="14"/>
      <color rgb="FF000000"/>
      <name val="Calibri"/>
    </font>
    <font>
      <sz val="14"/>
      <color rgb="FF000000"/>
      <name val="Calibri"/>
    </font>
    <font>
      <sz val="14"/>
      <color rgb="FF000000"/>
      <name val="Inconsolata"/>
    </font>
    <font>
      <b/>
      <sz val="14"/>
      <name val="OptimaLTStd"/>
    </font>
    <font>
      <i/>
      <sz val="14"/>
      <color theme="1"/>
      <name val="Arial"/>
    </font>
    <font>
      <b/>
      <sz val="14"/>
      <color theme="1"/>
      <name val="Arial"/>
    </font>
    <font>
      <b/>
      <sz val="14"/>
      <color rgb="FF000000"/>
      <name val="Inconsolata"/>
    </font>
    <font>
      <b/>
      <i/>
      <sz val="14"/>
      <color theme="1"/>
      <name val="Arial"/>
    </font>
    <font>
      <b/>
      <i/>
      <sz val="14"/>
      <color theme="1"/>
      <name val="TimesLTStd"/>
    </font>
    <font>
      <sz val="10"/>
      <color rgb="FF000000"/>
      <name val="&quot;Helvetica Neue&quot;"/>
    </font>
    <font>
      <b/>
      <sz val="10"/>
      <color rgb="FF000000"/>
      <name val="&quot;Helvetica Neue&quot;"/>
    </font>
    <font>
      <b/>
      <sz val="10"/>
      <color rgb="FFFFFFFF"/>
      <name val="Calibri"/>
    </font>
    <font>
      <sz val="10"/>
      <color theme="1"/>
      <name val="Arial"/>
    </font>
    <font>
      <b/>
      <sz val="10"/>
      <color theme="1"/>
      <name val="Arial"/>
    </font>
  </fonts>
  <fills count="13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FFFF0B"/>
        <bgColor rgb="FFFFFF0B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149FEC"/>
        <bgColor rgb="FF149FEC"/>
      </patternFill>
    </fill>
    <fill>
      <patternFill patternType="solid">
        <fgColor rgb="FF999999"/>
        <bgColor rgb="FF999999"/>
      </patternFill>
    </fill>
    <fill>
      <patternFill patternType="solid">
        <fgColor rgb="FFD5A6BD"/>
        <bgColor rgb="FFD5A6BD"/>
      </patternFill>
    </fill>
    <fill>
      <patternFill patternType="solid">
        <fgColor rgb="FF00FF00"/>
        <bgColor rgb="FF00FF00"/>
      </patternFill>
    </fill>
    <fill>
      <patternFill patternType="solid">
        <fgColor rgb="FFD4D4D4"/>
        <bgColor rgb="FFD4D4D4"/>
      </patternFill>
    </fill>
    <fill>
      <patternFill patternType="solid">
        <fgColor rgb="FFB0B3B2"/>
        <bgColor rgb="FFB0B3B2"/>
      </patternFill>
    </fill>
    <fill>
      <patternFill patternType="solid">
        <fgColor rgb="FF0B5AB2"/>
        <bgColor rgb="FF0B5AB2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9A9A9A"/>
      </left>
      <right style="thin">
        <color rgb="FF9A9A9A"/>
      </right>
      <top style="thin">
        <color rgb="FF9A9A9A"/>
      </top>
      <bottom style="thin">
        <color rgb="FF9A9A9A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71">
    <xf numFmtId="0" fontId="0" fillId="0" borderId="0" xfId="0"/>
    <xf numFmtId="0" fontId="1" fillId="0" borderId="0" xfId="1"/>
    <xf numFmtId="0" fontId="2" fillId="0" borderId="0" xfId="1" applyFont="1"/>
    <xf numFmtId="0" fontId="3" fillId="0" borderId="0" xfId="1" applyFont="1"/>
    <xf numFmtId="164" fontId="2" fillId="0" borderId="1" xfId="1" applyNumberFormat="1" applyFont="1" applyBorder="1" applyAlignment="1">
      <alignment horizontal="center"/>
    </xf>
    <xf numFmtId="0" fontId="3" fillId="0" borderId="1" xfId="1" applyFont="1" applyBorder="1" applyAlignment="1">
      <alignment horizontal="center"/>
    </xf>
    <xf numFmtId="164" fontId="2" fillId="2" borderId="1" xfId="1" applyNumberFormat="1" applyFont="1" applyFill="1" applyBorder="1" applyAlignment="1">
      <alignment horizontal="center"/>
    </xf>
    <xf numFmtId="0" fontId="4" fillId="0" borderId="1" xfId="1" applyFont="1" applyBorder="1" applyAlignment="1">
      <alignment horizontal="center"/>
    </xf>
    <xf numFmtId="0" fontId="6" fillId="0" borderId="1" xfId="1" applyFont="1" applyBorder="1" applyAlignment="1">
      <alignment horizontal="center"/>
    </xf>
    <xf numFmtId="0" fontId="4" fillId="0" borderId="0" xfId="1" applyFont="1"/>
    <xf numFmtId="0" fontId="7" fillId="3" borderId="1" xfId="1" applyFont="1" applyFill="1" applyBorder="1"/>
    <xf numFmtId="0" fontId="8" fillId="4" borderId="0" xfId="1" applyFont="1" applyFill="1"/>
    <xf numFmtId="164" fontId="7" fillId="3" borderId="1" xfId="1" applyNumberFormat="1" applyFont="1" applyFill="1" applyBorder="1" applyAlignment="1">
      <alignment horizontal="center"/>
    </xf>
    <xf numFmtId="164" fontId="7" fillId="5" borderId="1" xfId="1" applyNumberFormat="1" applyFont="1" applyFill="1" applyBorder="1" applyAlignment="1">
      <alignment horizontal="center"/>
    </xf>
    <xf numFmtId="164" fontId="3" fillId="0" borderId="1" xfId="1" applyNumberFormat="1" applyFont="1" applyBorder="1"/>
    <xf numFmtId="0" fontId="2" fillId="5" borderId="1" xfId="1" applyFont="1" applyFill="1" applyBorder="1" applyAlignment="1">
      <alignment horizontal="center"/>
    </xf>
    <xf numFmtId="0" fontId="7" fillId="0" borderId="5" xfId="1" applyFont="1" applyBorder="1"/>
    <xf numFmtId="164" fontId="7" fillId="0" borderId="1" xfId="1" applyNumberFormat="1" applyFont="1" applyBorder="1" applyAlignment="1">
      <alignment horizontal="center"/>
    </xf>
    <xf numFmtId="164" fontId="8" fillId="4" borderId="1" xfId="1" applyNumberFormat="1" applyFont="1" applyFill="1" applyBorder="1"/>
    <xf numFmtId="0" fontId="7" fillId="0" borderId="1" xfId="1" applyFont="1" applyBorder="1"/>
    <xf numFmtId="0" fontId="3" fillId="6" borderId="1" xfId="1" applyFont="1" applyFill="1" applyBorder="1"/>
    <xf numFmtId="0" fontId="7" fillId="6" borderId="1" xfId="1" applyFont="1" applyFill="1" applyBorder="1" applyAlignment="1">
      <alignment horizontal="center"/>
    </xf>
    <xf numFmtId="0" fontId="7" fillId="3" borderId="1" xfId="1" applyFont="1" applyFill="1" applyBorder="1" applyAlignment="1">
      <alignment horizontal="center"/>
    </xf>
    <xf numFmtId="0" fontId="6" fillId="0" borderId="1" xfId="1" applyFont="1" applyBorder="1"/>
    <xf numFmtId="0" fontId="3" fillId="0" borderId="1" xfId="1" applyFont="1" applyBorder="1"/>
    <xf numFmtId="0" fontId="3" fillId="7" borderId="0" xfId="1" applyFont="1" applyFill="1"/>
    <xf numFmtId="164" fontId="7" fillId="0" borderId="6" xfId="1" applyNumberFormat="1" applyFont="1" applyBorder="1" applyAlignment="1">
      <alignment horizontal="center"/>
    </xf>
    <xf numFmtId="165" fontId="7" fillId="0" borderId="6" xfId="1" applyNumberFormat="1" applyFont="1" applyBorder="1" applyAlignment="1">
      <alignment horizontal="center"/>
    </xf>
    <xf numFmtId="0" fontId="3" fillId="0" borderId="6" xfId="1" applyFont="1" applyBorder="1"/>
    <xf numFmtId="0" fontId="7" fillId="0" borderId="6" xfId="1" applyFont="1" applyBorder="1" applyAlignment="1">
      <alignment horizontal="center"/>
    </xf>
    <xf numFmtId="0" fontId="6" fillId="0" borderId="6" xfId="1" applyFont="1" applyBorder="1"/>
    <xf numFmtId="0" fontId="3" fillId="8" borderId="0" xfId="1" applyFont="1" applyFill="1"/>
    <xf numFmtId="0" fontId="6" fillId="8" borderId="0" xfId="1" applyFont="1" applyFill="1"/>
    <xf numFmtId="0" fontId="6" fillId="0" borderId="0" xfId="1" applyFont="1"/>
    <xf numFmtId="0" fontId="3" fillId="2" borderId="0" xfId="1" applyFont="1" applyFill="1"/>
    <xf numFmtId="0" fontId="3" fillId="9" borderId="0" xfId="1" applyFont="1" applyFill="1"/>
    <xf numFmtId="0" fontId="9" fillId="0" borderId="0" xfId="1" applyFont="1"/>
    <xf numFmtId="164" fontId="2" fillId="0" borderId="1" xfId="1" applyNumberFormat="1" applyFont="1" applyBorder="1"/>
    <xf numFmtId="0" fontId="2" fillId="6" borderId="1" xfId="1" applyFont="1" applyFill="1" applyBorder="1"/>
    <xf numFmtId="0" fontId="2" fillId="0" borderId="1" xfId="1" applyFont="1" applyBorder="1"/>
    <xf numFmtId="0" fontId="2" fillId="7" borderId="0" xfId="1" applyFont="1" applyFill="1"/>
    <xf numFmtId="0" fontId="10" fillId="0" borderId="0" xfId="1" applyFont="1"/>
    <xf numFmtId="0" fontId="2" fillId="0" borderId="6" xfId="1" applyFont="1" applyBorder="1"/>
    <xf numFmtId="0" fontId="2" fillId="0" borderId="1" xfId="1" applyFont="1" applyBorder="1" applyAlignment="1">
      <alignment horizontal="center"/>
    </xf>
    <xf numFmtId="0" fontId="6" fillId="0" borderId="0" xfId="1" applyFont="1" applyAlignment="1">
      <alignment horizontal="center"/>
    </xf>
    <xf numFmtId="0" fontId="6" fillId="9" borderId="0" xfId="1" applyFont="1" applyFill="1"/>
    <xf numFmtId="0" fontId="11" fillId="0" borderId="0" xfId="1" applyFont="1"/>
    <xf numFmtId="0" fontId="12" fillId="4" borderId="0" xfId="1" applyFont="1" applyFill="1"/>
    <xf numFmtId="0" fontId="13" fillId="0" borderId="0" xfId="1" applyFont="1"/>
    <xf numFmtId="0" fontId="14" fillId="0" borderId="0" xfId="1" applyFont="1"/>
    <xf numFmtId="0" fontId="11" fillId="0" borderId="6" xfId="1" applyFont="1" applyBorder="1"/>
    <xf numFmtId="0" fontId="15" fillId="0" borderId="1" xfId="1" applyFont="1" applyBorder="1" applyAlignment="1">
      <alignment vertical="top"/>
    </xf>
    <xf numFmtId="0" fontId="16" fillId="10" borderId="1" xfId="1" applyFont="1" applyFill="1" applyBorder="1" applyAlignment="1">
      <alignment vertical="top"/>
    </xf>
    <xf numFmtId="0" fontId="16" fillId="11" borderId="1" xfId="1" applyFont="1" applyFill="1" applyBorder="1" applyAlignment="1">
      <alignment vertical="top"/>
    </xf>
    <xf numFmtId="0" fontId="17" fillId="12" borderId="1" xfId="0" applyFont="1" applyFill="1" applyBorder="1"/>
    <xf numFmtId="0" fontId="18" fillId="12" borderId="1" xfId="0" applyFont="1" applyFill="1" applyBorder="1"/>
    <xf numFmtId="0" fontId="18" fillId="0" borderId="0" xfId="0" applyFont="1"/>
    <xf numFmtId="0" fontId="19" fillId="0" borderId="0" xfId="0" applyFont="1"/>
    <xf numFmtId="0" fontId="16" fillId="11" borderId="1" xfId="0" applyFont="1" applyFill="1" applyBorder="1" applyAlignment="1">
      <alignment vertical="top"/>
    </xf>
    <xf numFmtId="0" fontId="16" fillId="10" borderId="1" xfId="0" applyFont="1" applyFill="1" applyBorder="1" applyAlignment="1">
      <alignment vertical="top"/>
    </xf>
    <xf numFmtId="0" fontId="15" fillId="0" borderId="1" xfId="0" applyFont="1" applyBorder="1" applyAlignment="1">
      <alignment vertical="top"/>
    </xf>
    <xf numFmtId="0" fontId="0" fillId="0" borderId="7" xfId="0" applyBorder="1"/>
    <xf numFmtId="0" fontId="18" fillId="0" borderId="8" xfId="0" applyFont="1" applyBorder="1"/>
    <xf numFmtId="0" fontId="0" fillId="0" borderId="9" xfId="0" applyBorder="1"/>
    <xf numFmtId="0" fontId="18" fillId="0" borderId="10" xfId="0" applyFont="1" applyBorder="1"/>
    <xf numFmtId="0" fontId="0" fillId="0" borderId="11" xfId="0" applyBorder="1"/>
    <xf numFmtId="0" fontId="18" fillId="0" borderId="12" xfId="0" applyFont="1" applyBorder="1"/>
    <xf numFmtId="0" fontId="6" fillId="0" borderId="4" xfId="1" applyFont="1" applyBorder="1" applyAlignment="1">
      <alignment horizontal="center"/>
    </xf>
    <xf numFmtId="0" fontId="5" fillId="0" borderId="3" xfId="1" applyFont="1" applyBorder="1"/>
    <xf numFmtId="0" fontId="5" fillId="0" borderId="2" xfId="1" applyFont="1" applyBorder="1"/>
    <xf numFmtId="164" fontId="7" fillId="3" borderId="4" xfId="1" applyNumberFormat="1" applyFont="1" applyFill="1" applyBorder="1" applyAlignment="1">
      <alignment horizontal="center"/>
    </xf>
  </cellXfs>
  <cellStyles count="2">
    <cellStyle name="Normal" xfId="0" builtinId="0"/>
    <cellStyle name="Normal 2" xfId="1" xr:uid="{B10F19BC-A754-EB42-834B-0C8E9484822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3</xdr:row>
      <xdr:rowOff>187325</xdr:rowOff>
    </xdr:from>
    <xdr:ext cx="4076700" cy="54927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286EA28B-9702-BE4E-A69E-640B5A963699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161925"/>
          <a:ext cx="4076700" cy="54927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B1FBF0-6A74-6143-B512-F4CA36D26B78}">
  <sheetPr>
    <outlinePr summaryBelow="0" summaryRight="0"/>
  </sheetPr>
  <dimension ref="A1:AB1001"/>
  <sheetViews>
    <sheetView tabSelected="1" workbookViewId="0">
      <selection activeCell="A2" sqref="A2"/>
    </sheetView>
  </sheetViews>
  <sheetFormatPr baseColWidth="10" defaultColWidth="14.5" defaultRowHeight="15.75" customHeight="1"/>
  <cols>
    <col min="1" max="1" width="32.83203125" style="1" customWidth="1"/>
    <col min="2" max="3" width="21.5" style="1" customWidth="1"/>
    <col min="4" max="4" width="25.83203125" style="1" customWidth="1"/>
    <col min="5" max="6" width="27.5" style="1" customWidth="1"/>
    <col min="7" max="7" width="21.33203125" style="1" customWidth="1"/>
    <col min="8" max="8" width="19.33203125" style="1" customWidth="1"/>
    <col min="9" max="9" width="14.5" style="1"/>
    <col min="10" max="10" width="20" style="1" customWidth="1"/>
    <col min="11" max="11" width="18.5" style="1" customWidth="1"/>
    <col min="12" max="16384" width="14.5" style="1"/>
  </cols>
  <sheetData>
    <row r="1" spans="1:28" ht="15.75" customHeight="1">
      <c r="A1" s="1" t="s">
        <v>89</v>
      </c>
    </row>
    <row r="2" spans="1:28" ht="15.75" customHeight="1">
      <c r="A2" s="1" t="s">
        <v>90</v>
      </c>
    </row>
    <row r="4" spans="1:28" ht="18">
      <c r="A4" s="46" t="s">
        <v>71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spans="1:28" ht="18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 spans="1:28" ht="18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 spans="1:28" ht="18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 spans="1:28" ht="18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 spans="1:28" ht="15.75" customHeight="1">
      <c r="A9" s="30" t="s">
        <v>70</v>
      </c>
      <c r="B9" s="50" t="s">
        <v>69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spans="1:28" ht="18">
      <c r="A10" s="50"/>
      <c r="B10" s="50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 spans="1:28" ht="15.75" customHeight="1">
      <c r="A11" s="30" t="s">
        <v>68</v>
      </c>
      <c r="B11" s="30" t="s">
        <v>67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</row>
    <row r="12" spans="1:28" ht="18">
      <c r="A12" s="49"/>
      <c r="B12" s="46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 spans="1:28" ht="18">
      <c r="A13" s="48" t="s">
        <v>66</v>
      </c>
      <c r="B13" s="47" t="s">
        <v>65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 spans="1:28" ht="18">
      <c r="A14" s="2"/>
      <c r="B14" s="2" t="s">
        <v>64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</row>
    <row r="15" spans="1:28" ht="18">
      <c r="A15" s="46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 spans="1:28" ht="18">
      <c r="A16" s="46" t="s">
        <v>63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 spans="1:28" ht="15.75" customHeight="1">
      <c r="A17" s="45" t="s">
        <v>62</v>
      </c>
      <c r="B17" s="35"/>
      <c r="C17" s="35"/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</row>
    <row r="18" spans="1:28" ht="15.75" customHeight="1">
      <c r="A18" s="33" t="s">
        <v>61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 spans="1:28" ht="15.75" customHeight="1">
      <c r="A19" s="8" t="s">
        <v>8</v>
      </c>
      <c r="B19" s="67" t="s">
        <v>7</v>
      </c>
      <c r="C19" s="68"/>
      <c r="D19" s="69"/>
      <c r="E19" s="44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</row>
    <row r="20" spans="1:28" ht="18">
      <c r="A20" s="43">
        <v>1</v>
      </c>
      <c r="B20" s="43" t="s">
        <v>48</v>
      </c>
      <c r="C20" s="43" t="s">
        <v>47</v>
      </c>
      <c r="D20" s="43" t="s">
        <v>46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  <row r="21" spans="1:28" ht="18">
      <c r="A21" s="43">
        <v>2</v>
      </c>
      <c r="B21" s="43" t="s">
        <v>5</v>
      </c>
      <c r="C21" s="43" t="s">
        <v>4</v>
      </c>
      <c r="D21" s="43" t="s">
        <v>3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 spans="1:28" ht="18">
      <c r="A22" s="43">
        <v>3</v>
      </c>
      <c r="B22" s="43" t="s">
        <v>1</v>
      </c>
      <c r="C22" s="43" t="s">
        <v>0</v>
      </c>
      <c r="D22" s="43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 spans="1:28" ht="18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 spans="1:28" ht="15.75" customHeight="1">
      <c r="A24" s="30" t="s">
        <v>31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 spans="1:28" ht="15.75" customHeight="1">
      <c r="A25" s="30" t="s">
        <v>30</v>
      </c>
      <c r="B25" s="42"/>
      <c r="C25" s="42"/>
      <c r="D25" s="4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 spans="1:28" ht="15.75" customHeight="1">
      <c r="A26" s="30"/>
      <c r="B26" s="29"/>
      <c r="C26" s="29" t="s">
        <v>29</v>
      </c>
      <c r="D26" s="29" t="s">
        <v>23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 spans="1:28" ht="15.75" customHeight="1">
      <c r="A27" s="42" t="s">
        <v>16</v>
      </c>
      <c r="B27" s="29"/>
      <c r="C27" s="29" t="s">
        <v>60</v>
      </c>
      <c r="D27" s="29" t="s">
        <v>59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 spans="1:28" ht="15.75" customHeight="1">
      <c r="A28" s="42" t="s">
        <v>15</v>
      </c>
      <c r="B28" s="29"/>
      <c r="C28" s="29" t="s">
        <v>58</v>
      </c>
      <c r="D28" s="29" t="s">
        <v>57</v>
      </c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 spans="1:28" ht="15.75" customHeight="1">
      <c r="A29" s="30" t="s">
        <v>31</v>
      </c>
      <c r="B29" s="42"/>
      <c r="C29" s="42"/>
      <c r="D29" s="4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 spans="1:28" ht="15.75" customHeight="1">
      <c r="A30" s="42"/>
      <c r="B30" s="29"/>
      <c r="C30" s="29">
        <f>29/50</f>
        <v>0.57999999999999996</v>
      </c>
      <c r="D30" s="26">
        <f>-C30*LOG(C30,2)</f>
        <v>0.45580761289534855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 spans="1:28" ht="15.75" customHeight="1">
      <c r="A31" s="42"/>
      <c r="B31" s="29"/>
      <c r="C31" s="29">
        <f>21/50</f>
        <v>0.42</v>
      </c>
      <c r="D31" s="26">
        <f>-C31*LOG(C31,2)</f>
        <v>0.525646282138305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 spans="1:28" ht="15.75" customHeight="1">
      <c r="A32" s="23" t="s">
        <v>56</v>
      </c>
      <c r="B32" s="39"/>
      <c r="C32" s="39"/>
      <c r="D32" s="17">
        <f>SUM(D30:D31)</f>
        <v>0.98145389503365354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 spans="1:28" ht="18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 spans="1:28" ht="18">
      <c r="A34" s="2" t="s">
        <v>55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 spans="1:28" ht="18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 spans="1:28" ht="18">
      <c r="A36" s="40" t="s">
        <v>54</v>
      </c>
      <c r="B36" s="40"/>
      <c r="C36" s="40"/>
      <c r="D36" s="40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</row>
    <row r="37" spans="1:28" ht="15.75" customHeight="1">
      <c r="A37" s="39"/>
      <c r="B37" s="38"/>
      <c r="C37" s="38"/>
      <c r="D37" s="38"/>
      <c r="E37" s="21" t="s">
        <v>23</v>
      </c>
      <c r="F37" s="38"/>
      <c r="G37" s="21" t="s">
        <v>23</v>
      </c>
      <c r="H37" s="21" t="s">
        <v>22</v>
      </c>
      <c r="I37" s="22" t="s">
        <v>21</v>
      </c>
      <c r="J37" s="21" t="s">
        <v>20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 spans="1:28" ht="15.75" customHeight="1">
      <c r="A38" s="23" t="s">
        <v>53</v>
      </c>
      <c r="B38" s="22" t="s">
        <v>18</v>
      </c>
      <c r="C38" s="22" t="s">
        <v>17</v>
      </c>
      <c r="D38" s="22" t="s">
        <v>16</v>
      </c>
      <c r="E38" s="21" t="s">
        <v>16</v>
      </c>
      <c r="F38" s="21" t="s">
        <v>15</v>
      </c>
      <c r="G38" s="21" t="s">
        <v>15</v>
      </c>
      <c r="H38" s="38"/>
      <c r="I38" s="38"/>
      <c r="J38" s="38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 spans="1:28" ht="15.75" customHeight="1">
      <c r="A39" s="19" t="s">
        <v>46</v>
      </c>
      <c r="B39" s="8">
        <v>18</v>
      </c>
      <c r="C39" s="8">
        <v>4</v>
      </c>
      <c r="D39" s="17">
        <f>C39/B39</f>
        <v>0.22222222222222221</v>
      </c>
      <c r="E39" s="18">
        <f>-D39*LOG(D39,2)</f>
        <v>0.48220555587606945</v>
      </c>
      <c r="F39" s="17">
        <f>1-D39</f>
        <v>0.77777777777777779</v>
      </c>
      <c r="G39" s="18">
        <f>-F39*LOG(F39,2)</f>
        <v>0.28199895063255087</v>
      </c>
      <c r="H39" s="17">
        <f>E39+G39</f>
        <v>0.76420450650862026</v>
      </c>
      <c r="I39" s="17">
        <f>B39/B42</f>
        <v>0.36</v>
      </c>
      <c r="J39" s="17">
        <f>H39*I39</f>
        <v>0.27511362234310327</v>
      </c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 spans="1:28" ht="15.75" customHeight="1">
      <c r="A40" s="19" t="s">
        <v>47</v>
      </c>
      <c r="B40" s="8">
        <v>16</v>
      </c>
      <c r="C40" s="8">
        <v>11</v>
      </c>
      <c r="D40" s="17">
        <f>C40/B40</f>
        <v>0.6875</v>
      </c>
      <c r="E40" s="18">
        <f>-D40*LOG(D40,2)</f>
        <v>0.37164076218685815</v>
      </c>
      <c r="F40" s="17">
        <f>1-D40</f>
        <v>0.3125</v>
      </c>
      <c r="G40" s="18">
        <f>-F40*LOG(F40,2)</f>
        <v>0.52439747034769935</v>
      </c>
      <c r="H40" s="17">
        <f>E40+G40</f>
        <v>0.8960382325345575</v>
      </c>
      <c r="I40" s="17">
        <f>B40/B42</f>
        <v>0.32</v>
      </c>
      <c r="J40" s="17">
        <f>H40*I40</f>
        <v>0.28673223441105838</v>
      </c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 spans="1:28" ht="15.75" customHeight="1" thickBot="1">
      <c r="A41" s="19" t="s">
        <v>48</v>
      </c>
      <c r="B41" s="8">
        <v>16</v>
      </c>
      <c r="C41" s="8">
        <v>14</v>
      </c>
      <c r="D41" s="17">
        <f>C41/B41</f>
        <v>0.875</v>
      </c>
      <c r="E41" s="18">
        <f>-D41*LOG(D41,2)</f>
        <v>0.16856444319959643</v>
      </c>
      <c r="F41" s="17">
        <f>1-D41</f>
        <v>0.125</v>
      </c>
      <c r="G41" s="18">
        <f>-F41*LOG(F41,2)</f>
        <v>0.375</v>
      </c>
      <c r="H41" s="17">
        <f>E41+G41</f>
        <v>0.5435644431995964</v>
      </c>
      <c r="I41" s="17">
        <f>B41/B42</f>
        <v>0.32</v>
      </c>
      <c r="J41" s="17">
        <f>H41*I41</f>
        <v>0.17394062182387085</v>
      </c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 spans="1:28" ht="15.75" customHeight="1" thickBot="1">
      <c r="A42" s="16" t="s">
        <v>12</v>
      </c>
      <c r="B42" s="15">
        <f>SUM(B39:B41)</f>
        <v>50</v>
      </c>
      <c r="C42" s="2"/>
      <c r="D42" s="37"/>
      <c r="E42" s="37"/>
      <c r="F42" s="37"/>
      <c r="G42" s="37"/>
      <c r="H42" s="37"/>
      <c r="I42" s="13">
        <f>SUM(I39:I41)</f>
        <v>1</v>
      </c>
      <c r="J42" s="12">
        <f>SUM(J39:J41)</f>
        <v>0.73578647857803248</v>
      </c>
      <c r="K42" s="11" t="s">
        <v>51</v>
      </c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 spans="1:28" ht="15.75" customHeight="1">
      <c r="A43" s="10" t="s">
        <v>50</v>
      </c>
      <c r="B43" s="70">
        <f>D32-J42</f>
        <v>0.24566741645562107</v>
      </c>
      <c r="C43" s="68"/>
      <c r="D43" s="68"/>
      <c r="E43" s="68"/>
      <c r="F43" s="68"/>
      <c r="G43" s="68"/>
      <c r="H43" s="68"/>
      <c r="I43" s="68"/>
      <c r="J43" s="69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 spans="1:28" ht="18">
      <c r="A44" s="41"/>
      <c r="B44" s="2" t="s">
        <v>52</v>
      </c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 spans="1:28" ht="18">
      <c r="A45" s="40" t="s">
        <v>26</v>
      </c>
      <c r="B45" s="40"/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  <c r="AA45" s="40"/>
      <c r="AB45" s="40"/>
    </row>
    <row r="46" spans="1:28" ht="15.75" customHeight="1">
      <c r="A46" s="39"/>
      <c r="B46" s="38"/>
      <c r="C46" s="38"/>
      <c r="D46" s="38"/>
      <c r="E46" s="21" t="s">
        <v>23</v>
      </c>
      <c r="F46" s="38"/>
      <c r="G46" s="21" t="s">
        <v>23</v>
      </c>
      <c r="H46" s="21" t="s">
        <v>22</v>
      </c>
      <c r="I46" s="22" t="s">
        <v>21</v>
      </c>
      <c r="J46" s="21" t="s">
        <v>20</v>
      </c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 spans="1:28" ht="15.75" customHeight="1">
      <c r="A47" s="23" t="s">
        <v>25</v>
      </c>
      <c r="B47" s="22" t="s">
        <v>18</v>
      </c>
      <c r="C47" s="22" t="s">
        <v>17</v>
      </c>
      <c r="D47" s="22" t="s">
        <v>16</v>
      </c>
      <c r="E47" s="21" t="s">
        <v>16</v>
      </c>
      <c r="F47" s="21" t="s">
        <v>15</v>
      </c>
      <c r="G47" s="21" t="s">
        <v>15</v>
      </c>
      <c r="H47" s="38"/>
      <c r="I47" s="38"/>
      <c r="J47" s="38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 spans="1:28" ht="15.75" customHeight="1">
      <c r="A48" s="19" t="s">
        <v>5</v>
      </c>
      <c r="B48" s="8">
        <v>10</v>
      </c>
      <c r="C48" s="8">
        <v>9</v>
      </c>
      <c r="D48" s="17">
        <f>C48/B48</f>
        <v>0.9</v>
      </c>
      <c r="E48" s="18">
        <f>-D48*LOG(D48,2)</f>
        <v>0.13680278410054497</v>
      </c>
      <c r="F48" s="17">
        <f>1-D48</f>
        <v>9.9999999999999978E-2</v>
      </c>
      <c r="G48" s="18">
        <f>-F48*LOG(F48,2)</f>
        <v>0.3321928094887362</v>
      </c>
      <c r="H48" s="17">
        <f>E48+G48</f>
        <v>0.46899559358928117</v>
      </c>
      <c r="I48" s="17">
        <f>B48/B51</f>
        <v>0.2</v>
      </c>
      <c r="J48" s="17">
        <f>H48*I48</f>
        <v>9.3799118717856234E-2</v>
      </c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 spans="1:28" ht="15.75" customHeight="1">
      <c r="A49" s="19" t="s">
        <v>4</v>
      </c>
      <c r="B49" s="8">
        <v>16</v>
      </c>
      <c r="C49" s="8">
        <v>11</v>
      </c>
      <c r="D49" s="17">
        <f>C49/B49</f>
        <v>0.6875</v>
      </c>
      <c r="E49" s="18">
        <f>-D49*LOG(D49,2)</f>
        <v>0.37164076218685815</v>
      </c>
      <c r="F49" s="17">
        <f>1-D49</f>
        <v>0.3125</v>
      </c>
      <c r="G49" s="18">
        <f>-F49*LOG(F49,2)</f>
        <v>0.52439747034769935</v>
      </c>
      <c r="H49" s="17">
        <f>E49+G49</f>
        <v>0.8960382325345575</v>
      </c>
      <c r="I49" s="17">
        <f>B49/B51</f>
        <v>0.32</v>
      </c>
      <c r="J49" s="17">
        <f>H49*I49</f>
        <v>0.28673223441105838</v>
      </c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 spans="1:28" ht="15.75" customHeight="1" thickBot="1">
      <c r="A50" s="19" t="s">
        <v>3</v>
      </c>
      <c r="B50" s="8">
        <v>24</v>
      </c>
      <c r="C50" s="8">
        <v>9</v>
      </c>
      <c r="D50" s="17">
        <f>C50/B50</f>
        <v>0.375</v>
      </c>
      <c r="E50" s="18">
        <f>-D50*LOG(D50,2)</f>
        <v>0.53063906222956636</v>
      </c>
      <c r="F50" s="17">
        <f>1-D50</f>
        <v>0.625</v>
      </c>
      <c r="G50" s="18">
        <f>-F50*LOG(F50,2)</f>
        <v>0.42379494069539858</v>
      </c>
      <c r="H50" s="17">
        <f>E50+G50</f>
        <v>0.95443400292496494</v>
      </c>
      <c r="I50" s="17">
        <f>B50/B51</f>
        <v>0.48</v>
      </c>
      <c r="J50" s="17">
        <f>H50*I50</f>
        <v>0.45812832140398313</v>
      </c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 spans="1:28" ht="15.75" customHeight="1" thickBot="1">
      <c r="A51" s="16" t="s">
        <v>12</v>
      </c>
      <c r="B51" s="15">
        <f>SUM(B48:B50)</f>
        <v>50</v>
      </c>
      <c r="C51" s="2"/>
      <c r="D51" s="37"/>
      <c r="E51" s="37"/>
      <c r="F51" s="37"/>
      <c r="G51" s="37"/>
      <c r="H51" s="37"/>
      <c r="I51" s="13">
        <f>SUM(I48:I50)</f>
        <v>1</v>
      </c>
      <c r="J51" s="12">
        <f>SUM(J48:J50)</f>
        <v>0.8386596745328978</v>
      </c>
      <c r="K51" s="11" t="s">
        <v>51</v>
      </c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 spans="1:28" ht="15.75" customHeight="1">
      <c r="A52" s="10" t="s">
        <v>50</v>
      </c>
      <c r="B52" s="70">
        <f>D32-J51</f>
        <v>0.14279422050075574</v>
      </c>
      <c r="C52" s="68"/>
      <c r="D52" s="68"/>
      <c r="E52" s="68"/>
      <c r="F52" s="68"/>
      <c r="G52" s="68"/>
      <c r="H52" s="68"/>
      <c r="I52" s="68"/>
      <c r="J52" s="69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 spans="1:28" ht="18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 spans="1:28" ht="18">
      <c r="A54" s="25" t="s">
        <v>24</v>
      </c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</row>
    <row r="55" spans="1:28" ht="15.75" customHeight="1">
      <c r="A55" s="24"/>
      <c r="B55" s="20"/>
      <c r="C55" s="20"/>
      <c r="D55" s="20"/>
      <c r="E55" s="21" t="s">
        <v>23</v>
      </c>
      <c r="F55" s="20"/>
      <c r="G55" s="21" t="s">
        <v>23</v>
      </c>
      <c r="H55" s="21" t="s">
        <v>22</v>
      </c>
      <c r="I55" s="22" t="s">
        <v>21</v>
      </c>
      <c r="J55" s="21" t="s">
        <v>20</v>
      </c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</row>
    <row r="56" spans="1:28" ht="15.75" customHeight="1">
      <c r="A56" s="23" t="s">
        <v>19</v>
      </c>
      <c r="B56" s="22" t="s">
        <v>18</v>
      </c>
      <c r="C56" s="22" t="s">
        <v>17</v>
      </c>
      <c r="D56" s="22" t="s">
        <v>16</v>
      </c>
      <c r="E56" s="21" t="s">
        <v>16</v>
      </c>
      <c r="F56" s="21" t="s">
        <v>15</v>
      </c>
      <c r="G56" s="21" t="s">
        <v>15</v>
      </c>
      <c r="H56" s="20"/>
      <c r="I56" s="20"/>
      <c r="J56" s="20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</row>
    <row r="57" spans="1:28" ht="15.75" customHeight="1">
      <c r="A57" s="19" t="s">
        <v>14</v>
      </c>
      <c r="B57" s="8">
        <v>32</v>
      </c>
      <c r="C57" s="8">
        <v>21</v>
      </c>
      <c r="D57" s="17">
        <f>C57/B57</f>
        <v>0.65625</v>
      </c>
      <c r="E57" s="18">
        <f>-D57*LOG(D57,2)</f>
        <v>0.3987916913014386</v>
      </c>
      <c r="F57" s="17">
        <f>1-D57</f>
        <v>0.34375</v>
      </c>
      <c r="G57" s="18">
        <f>-F57*LOG(F57,2)</f>
        <v>0.52957038109342913</v>
      </c>
      <c r="H57" s="17">
        <f>E57+G57</f>
        <v>0.92836207239486779</v>
      </c>
      <c r="I57" s="17">
        <f>B57/B59</f>
        <v>0.64</v>
      </c>
      <c r="J57" s="17">
        <f>H57*I57</f>
        <v>0.5941517263327154</v>
      </c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</row>
    <row r="58" spans="1:28" ht="15.75" customHeight="1" thickBot="1">
      <c r="A58" s="19" t="s">
        <v>13</v>
      </c>
      <c r="B58" s="8">
        <v>18</v>
      </c>
      <c r="C58" s="8">
        <v>8</v>
      </c>
      <c r="D58" s="17">
        <f>C58/B58</f>
        <v>0.44444444444444442</v>
      </c>
      <c r="E58" s="18">
        <f>-D58*LOG(D58,2)</f>
        <v>0.51996666730769436</v>
      </c>
      <c r="F58" s="17">
        <f>1-D58</f>
        <v>0.55555555555555558</v>
      </c>
      <c r="G58" s="18">
        <f>-F58*LOG(F58,2)</f>
        <v>0.4711093925305278</v>
      </c>
      <c r="H58" s="17">
        <f>E58+G58</f>
        <v>0.99107605983822222</v>
      </c>
      <c r="I58" s="17">
        <f>B58/B59</f>
        <v>0.36</v>
      </c>
      <c r="J58" s="17">
        <f>H58*I58</f>
        <v>0.35678738154175998</v>
      </c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</row>
    <row r="59" spans="1:28" ht="15.75" customHeight="1" thickBot="1">
      <c r="A59" s="16" t="s">
        <v>12</v>
      </c>
      <c r="B59" s="15">
        <f>SUM(B57:B58)</f>
        <v>50</v>
      </c>
      <c r="C59" s="3"/>
      <c r="D59" s="14"/>
      <c r="E59" s="14"/>
      <c r="F59" s="14"/>
      <c r="G59" s="14"/>
      <c r="H59" s="14"/>
      <c r="I59" s="13">
        <f>SUM(I57:I58)</f>
        <v>1</v>
      </c>
      <c r="J59" s="12">
        <f>SUM(J57:J58)</f>
        <v>0.95093910787447533</v>
      </c>
      <c r="K59" s="11" t="s">
        <v>51</v>
      </c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</row>
    <row r="60" spans="1:28" ht="15.75" customHeight="1">
      <c r="A60" s="10" t="s">
        <v>50</v>
      </c>
      <c r="B60" s="70">
        <f>D32-J59</f>
        <v>3.0514787159178214E-2</v>
      </c>
      <c r="C60" s="68"/>
      <c r="D60" s="68"/>
      <c r="E60" s="68"/>
      <c r="F60" s="68"/>
      <c r="G60" s="68"/>
      <c r="H60" s="68"/>
      <c r="I60" s="68"/>
      <c r="J60" s="69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</row>
    <row r="61" spans="1:28" ht="18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 spans="1:28" ht="18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 spans="1:28" ht="18">
      <c r="A63" s="36" t="s">
        <v>49</v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 spans="1:28" ht="18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 spans="1:28" ht="15.75" customHeight="1">
      <c r="A65" s="8" t="s">
        <v>8</v>
      </c>
      <c r="B65" s="67" t="s">
        <v>7</v>
      </c>
      <c r="C65" s="68"/>
      <c r="D65" s="69"/>
      <c r="E65" s="7" t="s">
        <v>6</v>
      </c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 spans="1:28" ht="18">
      <c r="A66" s="5">
        <v>1</v>
      </c>
      <c r="B66" s="5" t="s">
        <v>48</v>
      </c>
      <c r="C66" s="5" t="s">
        <v>47</v>
      </c>
      <c r="D66" s="5" t="s">
        <v>46</v>
      </c>
      <c r="E66" s="6">
        <f>B43</f>
        <v>0.24566741645562107</v>
      </c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 spans="1:28" ht="18">
      <c r="A67" s="5">
        <v>2</v>
      </c>
      <c r="B67" s="5" t="s">
        <v>5</v>
      </c>
      <c r="C67" s="5" t="s">
        <v>4</v>
      </c>
      <c r="D67" s="5" t="s">
        <v>3</v>
      </c>
      <c r="E67" s="4">
        <f>B52</f>
        <v>0.14279422050075574</v>
      </c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 spans="1:28" ht="18">
      <c r="A68" s="5">
        <v>3</v>
      </c>
      <c r="B68" s="5" t="s">
        <v>1</v>
      </c>
      <c r="C68" s="5" t="s">
        <v>0</v>
      </c>
      <c r="D68" s="5"/>
      <c r="E68" s="4">
        <f>B60</f>
        <v>3.0514787159178214E-2</v>
      </c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 spans="1:28" ht="18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 spans="1:28" ht="18">
      <c r="A70" s="35" t="s">
        <v>45</v>
      </c>
      <c r="B70" s="35"/>
      <c r="C70" s="35"/>
      <c r="D70" s="35"/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</row>
    <row r="71" spans="1:28" ht="18">
      <c r="A71" s="34" t="s">
        <v>44</v>
      </c>
      <c r="B71" s="34"/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</row>
    <row r="72" spans="1:28" ht="19">
      <c r="A72" s="3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</row>
    <row r="73" spans="1:28" ht="19">
      <c r="A73" s="32" t="s">
        <v>43</v>
      </c>
      <c r="B73" s="31"/>
      <c r="C73" s="31"/>
      <c r="D73" s="31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  <c r="AA73" s="31"/>
      <c r="AB73" s="31"/>
    </row>
    <row r="74" spans="1:28" ht="19">
      <c r="A74" s="8" t="s">
        <v>8</v>
      </c>
      <c r="B74" s="67" t="s">
        <v>7</v>
      </c>
      <c r="C74" s="68"/>
      <c r="D74" s="69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 spans="1:28" ht="18">
      <c r="A75" s="5">
        <v>1</v>
      </c>
      <c r="B75" s="5" t="s">
        <v>5</v>
      </c>
      <c r="C75" s="5" t="s">
        <v>4</v>
      </c>
      <c r="D75" s="5" t="s">
        <v>3</v>
      </c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 spans="1:28" ht="18">
      <c r="A76" s="5">
        <v>2</v>
      </c>
      <c r="B76" s="5" t="s">
        <v>1</v>
      </c>
      <c r="C76" s="5" t="s">
        <v>0</v>
      </c>
      <c r="D76" s="5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 spans="1:28" ht="18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 spans="1:28" ht="19">
      <c r="A78" s="30" t="s">
        <v>31</v>
      </c>
      <c r="B78" s="3"/>
      <c r="C78" s="3"/>
      <c r="D78" s="3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 spans="1:28" ht="19">
      <c r="A79" s="30" t="s">
        <v>30</v>
      </c>
      <c r="B79" s="28"/>
      <c r="C79" s="28"/>
      <c r="D79" s="28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 spans="1:28" ht="19">
      <c r="A80" s="30"/>
      <c r="B80" s="29"/>
      <c r="C80" s="29" t="s">
        <v>29</v>
      </c>
      <c r="D80" s="29" t="s">
        <v>23</v>
      </c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 spans="1:28" ht="19">
      <c r="A81" s="28" t="s">
        <v>16</v>
      </c>
      <c r="B81" s="27">
        <v>44304</v>
      </c>
      <c r="C81" s="26">
        <f>4/18</f>
        <v>0.22222222222222221</v>
      </c>
      <c r="D81" s="26">
        <f>-C81*LOG(C81,2)</f>
        <v>0.48220555587606945</v>
      </c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 spans="1:28" ht="19">
      <c r="A82" s="28" t="s">
        <v>15</v>
      </c>
      <c r="B82" s="29" t="s">
        <v>42</v>
      </c>
      <c r="C82" s="17">
        <f>1-C81</f>
        <v>0.77777777777777779</v>
      </c>
      <c r="D82" s="26">
        <f>-C82*LOG(C82,2)</f>
        <v>0.28199895063255087</v>
      </c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 spans="1:28" ht="19">
      <c r="A83" s="23" t="s">
        <v>41</v>
      </c>
      <c r="B83" s="24"/>
      <c r="C83" s="24"/>
      <c r="D83" s="17">
        <f>SUM(D81:D82)</f>
        <v>0.76420450650862026</v>
      </c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 spans="1:28" ht="18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 spans="1:28" ht="18">
      <c r="A85" s="25" t="s">
        <v>26</v>
      </c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</row>
    <row r="86" spans="1:28" ht="19">
      <c r="A86" s="24"/>
      <c r="B86" s="20"/>
      <c r="C86" s="20"/>
      <c r="D86" s="20"/>
      <c r="E86" s="21" t="s">
        <v>23</v>
      </c>
      <c r="F86" s="20"/>
      <c r="G86" s="21" t="s">
        <v>23</v>
      </c>
      <c r="H86" s="21" t="s">
        <v>22</v>
      </c>
      <c r="I86" s="22" t="s">
        <v>21</v>
      </c>
      <c r="J86" s="21" t="s">
        <v>20</v>
      </c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</row>
    <row r="87" spans="1:28" ht="19">
      <c r="A87" s="23" t="s">
        <v>25</v>
      </c>
      <c r="B87" s="22" t="s">
        <v>18</v>
      </c>
      <c r="C87" s="22" t="s">
        <v>17</v>
      </c>
      <c r="D87" s="22" t="s">
        <v>16</v>
      </c>
      <c r="E87" s="21" t="s">
        <v>16</v>
      </c>
      <c r="F87" s="21" t="s">
        <v>15</v>
      </c>
      <c r="G87" s="21" t="s">
        <v>15</v>
      </c>
      <c r="H87" s="20"/>
      <c r="I87" s="20"/>
      <c r="J87" s="20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</row>
    <row r="88" spans="1:28" ht="19">
      <c r="A88" s="19" t="s">
        <v>5</v>
      </c>
      <c r="B88" s="8">
        <v>3</v>
      </c>
      <c r="C88" s="8">
        <v>2</v>
      </c>
      <c r="D88" s="17">
        <f>C88/B88</f>
        <v>0.66666666666666663</v>
      </c>
      <c r="E88" s="18">
        <f>-D88*LOG(D88,2)</f>
        <v>0.38997500048077083</v>
      </c>
      <c r="F88" s="17">
        <f>1-D88</f>
        <v>0.33333333333333337</v>
      </c>
      <c r="G88" s="18">
        <f>-F88*LOG(F88,2)</f>
        <v>0.52832083357371873</v>
      </c>
      <c r="H88" s="17">
        <f>E88+G88</f>
        <v>0.91829583405448956</v>
      </c>
      <c r="I88" s="17">
        <f>B88/B91</f>
        <v>0.16666666666666666</v>
      </c>
      <c r="J88" s="17">
        <f>H88*I88</f>
        <v>0.15304930567574826</v>
      </c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</row>
    <row r="89" spans="1:28" ht="19">
      <c r="A89" s="19" t="s">
        <v>4</v>
      </c>
      <c r="B89" s="8">
        <v>7</v>
      </c>
      <c r="C89" s="8">
        <v>2</v>
      </c>
      <c r="D89" s="17">
        <f>C89/B89</f>
        <v>0.2857142857142857</v>
      </c>
      <c r="E89" s="18">
        <f>-D89*LOG(D89,2)</f>
        <v>0.51638712058788683</v>
      </c>
      <c r="F89" s="17">
        <f>1-D89</f>
        <v>0.7142857142857143</v>
      </c>
      <c r="G89" s="18">
        <f>-F89*LOG(F89,2)</f>
        <v>0.34673344797874411</v>
      </c>
      <c r="H89" s="17">
        <f>E89+G89</f>
        <v>0.863120568566631</v>
      </c>
      <c r="I89" s="17">
        <f>B89/B91</f>
        <v>0.3888888888888889</v>
      </c>
      <c r="J89" s="17">
        <f>H89*I89</f>
        <v>0.33565799888702319</v>
      </c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</row>
    <row r="90" spans="1:28" ht="20" thickBot="1">
      <c r="A90" s="19" t="s">
        <v>3</v>
      </c>
      <c r="B90" s="8">
        <v>8</v>
      </c>
      <c r="C90" s="8">
        <v>0</v>
      </c>
      <c r="D90" s="17">
        <f>C90/B90</f>
        <v>0</v>
      </c>
      <c r="E90" s="18">
        <v>0</v>
      </c>
      <c r="F90" s="17">
        <f>1-D90</f>
        <v>1</v>
      </c>
      <c r="G90" s="18">
        <f>-F90*LOG(F90,2)</f>
        <v>0</v>
      </c>
      <c r="H90" s="17">
        <f>E90+G90</f>
        <v>0</v>
      </c>
      <c r="I90" s="17">
        <f>B90/B91</f>
        <v>0.44444444444444442</v>
      </c>
      <c r="J90" s="17">
        <f>H90*I90</f>
        <v>0</v>
      </c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</row>
    <row r="91" spans="1:28" ht="20" thickBot="1">
      <c r="A91" s="16" t="s">
        <v>12</v>
      </c>
      <c r="B91" s="15">
        <f>SUM(B88:B90)</f>
        <v>18</v>
      </c>
      <c r="C91" s="3"/>
      <c r="D91" s="14"/>
      <c r="E91" s="14"/>
      <c r="F91" s="14"/>
      <c r="G91" s="14"/>
      <c r="H91" s="14"/>
      <c r="I91" s="13">
        <f>SUM(I88:I90)</f>
        <v>1</v>
      </c>
      <c r="J91" s="12">
        <f>SUM(J88:J90)</f>
        <v>0.48870730456277145</v>
      </c>
      <c r="K91" s="11" t="s">
        <v>40</v>
      </c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</row>
    <row r="92" spans="1:28" ht="19">
      <c r="A92" s="10" t="s">
        <v>39</v>
      </c>
      <c r="B92" s="70">
        <f>D83-J91</f>
        <v>0.27549720194584881</v>
      </c>
      <c r="C92" s="68"/>
      <c r="D92" s="68"/>
      <c r="E92" s="68"/>
      <c r="F92" s="68"/>
      <c r="G92" s="68"/>
      <c r="H92" s="68"/>
      <c r="I92" s="68"/>
      <c r="J92" s="69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</row>
    <row r="93" spans="1:28" ht="18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 spans="1:28" ht="18">
      <c r="A94" s="25" t="s">
        <v>24</v>
      </c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  <c r="AA94" s="25"/>
      <c r="AB94" s="25"/>
    </row>
    <row r="95" spans="1:28" ht="19">
      <c r="A95" s="24"/>
      <c r="B95" s="20"/>
      <c r="C95" s="20"/>
      <c r="D95" s="20"/>
      <c r="E95" s="21" t="s">
        <v>23</v>
      </c>
      <c r="F95" s="20"/>
      <c r="G95" s="21" t="s">
        <v>23</v>
      </c>
      <c r="H95" s="21" t="s">
        <v>22</v>
      </c>
      <c r="I95" s="22" t="s">
        <v>21</v>
      </c>
      <c r="J95" s="21" t="s">
        <v>20</v>
      </c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</row>
    <row r="96" spans="1:28" ht="19">
      <c r="A96" s="23" t="s">
        <v>19</v>
      </c>
      <c r="B96" s="22" t="s">
        <v>18</v>
      </c>
      <c r="C96" s="22" t="s">
        <v>17</v>
      </c>
      <c r="D96" s="22" t="s">
        <v>16</v>
      </c>
      <c r="E96" s="21" t="s">
        <v>16</v>
      </c>
      <c r="F96" s="21" t="s">
        <v>15</v>
      </c>
      <c r="G96" s="21" t="s">
        <v>15</v>
      </c>
      <c r="H96" s="20"/>
      <c r="I96" s="20"/>
      <c r="J96" s="20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</row>
    <row r="97" spans="1:28" ht="19">
      <c r="A97" s="19" t="s">
        <v>14</v>
      </c>
      <c r="B97" s="8">
        <v>8</v>
      </c>
      <c r="C97" s="8">
        <v>2</v>
      </c>
      <c r="D97" s="17">
        <f>C97/B97</f>
        <v>0.25</v>
      </c>
      <c r="E97" s="18">
        <f>-D97*LOG(D97,2)</f>
        <v>0.5</v>
      </c>
      <c r="F97" s="17">
        <f>1-D97</f>
        <v>0.75</v>
      </c>
      <c r="G97" s="18">
        <f>-F97*LOG(F97,2)</f>
        <v>0.31127812445913283</v>
      </c>
      <c r="H97" s="17">
        <f>E97+G97</f>
        <v>0.81127812445913283</v>
      </c>
      <c r="I97" s="17">
        <f>B97/B99</f>
        <v>0.44444444444444442</v>
      </c>
      <c r="J97" s="17">
        <f>H97*I97</f>
        <v>0.36056805531517011</v>
      </c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</row>
    <row r="98" spans="1:28" ht="20" thickBot="1">
      <c r="A98" s="19" t="s">
        <v>13</v>
      </c>
      <c r="B98" s="8">
        <v>10</v>
      </c>
      <c r="C98" s="8">
        <v>2</v>
      </c>
      <c r="D98" s="17">
        <f>C98/B98</f>
        <v>0.2</v>
      </c>
      <c r="E98" s="18">
        <f>-D98*LOG(D98,2)</f>
        <v>0.46438561897747244</v>
      </c>
      <c r="F98" s="17">
        <f>1-D98</f>
        <v>0.8</v>
      </c>
      <c r="G98" s="18">
        <f>-F98*LOG(F98,2)</f>
        <v>0.25754247590988982</v>
      </c>
      <c r="H98" s="17">
        <f>E98+G98</f>
        <v>0.72192809488736231</v>
      </c>
      <c r="I98" s="17">
        <f>B98/B99</f>
        <v>0.55555555555555558</v>
      </c>
      <c r="J98" s="17">
        <f>H98*I98</f>
        <v>0.40107116382631242</v>
      </c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</row>
    <row r="99" spans="1:28" ht="20" thickBot="1">
      <c r="A99" s="16" t="s">
        <v>12</v>
      </c>
      <c r="B99" s="15">
        <f>SUM(B97:B98)</f>
        <v>18</v>
      </c>
      <c r="C99" s="3"/>
      <c r="D99" s="14"/>
      <c r="E99" s="14"/>
      <c r="F99" s="14"/>
      <c r="G99" s="14"/>
      <c r="H99" s="14"/>
      <c r="I99" s="13">
        <f>SUM(I97:I98)</f>
        <v>1</v>
      </c>
      <c r="J99" s="12">
        <f>SUM(J97:J98)</f>
        <v>0.76163921914148247</v>
      </c>
      <c r="K99" s="11" t="s">
        <v>40</v>
      </c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</row>
    <row r="100" spans="1:28" ht="19">
      <c r="A100" s="10" t="s">
        <v>39</v>
      </c>
      <c r="B100" s="70">
        <f>D83-J99</f>
        <v>2.5652873671377918E-3</v>
      </c>
      <c r="C100" s="68"/>
      <c r="D100" s="68"/>
      <c r="E100" s="68"/>
      <c r="F100" s="68"/>
      <c r="G100" s="68"/>
      <c r="H100" s="68"/>
      <c r="I100" s="68"/>
      <c r="J100" s="69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</row>
    <row r="101" spans="1:28" ht="18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 spans="1:28" ht="18">
      <c r="A102" s="9" t="s">
        <v>38</v>
      </c>
      <c r="B102" s="3"/>
      <c r="C102" s="3"/>
      <c r="D102" s="3"/>
      <c r="E102" s="3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 spans="1:28" ht="18">
      <c r="A103" s="3"/>
      <c r="B103" s="3"/>
      <c r="C103" s="3"/>
      <c r="D103" s="3"/>
      <c r="E103" s="3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 spans="1:28" ht="19">
      <c r="A104" s="8" t="s">
        <v>8</v>
      </c>
      <c r="B104" s="67" t="s">
        <v>7</v>
      </c>
      <c r="C104" s="68"/>
      <c r="D104" s="69"/>
      <c r="E104" s="7" t="s">
        <v>6</v>
      </c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 spans="1:28" ht="18">
      <c r="A105" s="5">
        <v>1</v>
      </c>
      <c r="B105" s="5" t="s">
        <v>5</v>
      </c>
      <c r="C105" s="5" t="s">
        <v>4</v>
      </c>
      <c r="D105" s="5" t="s">
        <v>3</v>
      </c>
      <c r="E105" s="6">
        <f>B92</f>
        <v>0.27549720194584881</v>
      </c>
      <c r="F105" s="3" t="s">
        <v>2</v>
      </c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 spans="1:28" ht="18">
      <c r="A106" s="5">
        <v>2</v>
      </c>
      <c r="B106" s="5" t="s">
        <v>1</v>
      </c>
      <c r="C106" s="5" t="s">
        <v>0</v>
      </c>
      <c r="D106" s="5"/>
      <c r="E106" s="4">
        <f>B100</f>
        <v>2.5652873671377918E-3</v>
      </c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 spans="1:28" ht="18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 spans="1:28" ht="19">
      <c r="A108" s="32" t="s">
        <v>37</v>
      </c>
      <c r="B108" s="31"/>
      <c r="C108" s="31"/>
      <c r="D108" s="31"/>
      <c r="E108" s="31"/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  <c r="Z108" s="31"/>
      <c r="AA108" s="31"/>
      <c r="AB108" s="31"/>
    </row>
    <row r="109" spans="1:28" ht="19">
      <c r="A109" s="8" t="s">
        <v>8</v>
      </c>
      <c r="B109" s="67" t="s">
        <v>7</v>
      </c>
      <c r="C109" s="68"/>
      <c r="D109" s="69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</row>
    <row r="110" spans="1:28" ht="18">
      <c r="A110" s="5">
        <v>1</v>
      </c>
      <c r="B110" s="5" t="s">
        <v>5</v>
      </c>
      <c r="C110" s="5" t="s">
        <v>4</v>
      </c>
      <c r="D110" s="5" t="s">
        <v>3</v>
      </c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</row>
    <row r="111" spans="1:28" ht="18">
      <c r="A111" s="5">
        <v>2</v>
      </c>
      <c r="B111" s="5" t="s">
        <v>1</v>
      </c>
      <c r="C111" s="5" t="s">
        <v>0</v>
      </c>
      <c r="D111" s="5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</row>
    <row r="112" spans="1:28" ht="18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</row>
    <row r="113" spans="1:28" ht="19">
      <c r="A113" s="30" t="s">
        <v>31</v>
      </c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</row>
    <row r="114" spans="1:28" ht="19">
      <c r="A114" s="30" t="s">
        <v>30</v>
      </c>
      <c r="B114" s="28"/>
      <c r="C114" s="28"/>
      <c r="D114" s="28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</row>
    <row r="115" spans="1:28" ht="19">
      <c r="A115" s="30"/>
      <c r="B115" s="29"/>
      <c r="C115" s="29" t="s">
        <v>29</v>
      </c>
      <c r="D115" s="29" t="s">
        <v>23</v>
      </c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</row>
    <row r="116" spans="1:28" ht="19">
      <c r="A116" s="28" t="s">
        <v>16</v>
      </c>
      <c r="B116" s="27">
        <v>44516</v>
      </c>
      <c r="C116" s="26">
        <f>11/16</f>
        <v>0.6875</v>
      </c>
      <c r="D116" s="26">
        <f>-C116*LOG(C116,2)</f>
        <v>0.37164076218685815</v>
      </c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</row>
    <row r="117" spans="1:28" ht="19">
      <c r="A117" s="28" t="s">
        <v>15</v>
      </c>
      <c r="B117" s="27">
        <v>44332</v>
      </c>
      <c r="C117" s="17">
        <f>1-C116</f>
        <v>0.3125</v>
      </c>
      <c r="D117" s="26">
        <f>-C117*LOG(C117,2)</f>
        <v>0.52439747034769935</v>
      </c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</row>
    <row r="118" spans="1:28" ht="19">
      <c r="A118" s="23" t="s">
        <v>36</v>
      </c>
      <c r="B118" s="24"/>
      <c r="C118" s="24"/>
      <c r="D118" s="17">
        <f>SUM(D116:D117)</f>
        <v>0.8960382325345575</v>
      </c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</row>
    <row r="119" spans="1:28" ht="18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</row>
    <row r="120" spans="1:28" ht="18">
      <c r="A120" s="25" t="s">
        <v>26</v>
      </c>
      <c r="B120" s="25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  <c r="AA120" s="25"/>
      <c r="AB120" s="25"/>
    </row>
    <row r="121" spans="1:28" ht="19">
      <c r="A121" s="24"/>
      <c r="B121" s="20"/>
      <c r="C121" s="20"/>
      <c r="D121" s="20"/>
      <c r="E121" s="21" t="s">
        <v>23</v>
      </c>
      <c r="F121" s="20"/>
      <c r="G121" s="21" t="s">
        <v>23</v>
      </c>
      <c r="H121" s="21" t="s">
        <v>22</v>
      </c>
      <c r="I121" s="22" t="s">
        <v>21</v>
      </c>
      <c r="J121" s="21" t="s">
        <v>20</v>
      </c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</row>
    <row r="122" spans="1:28" ht="19">
      <c r="A122" s="23" t="s">
        <v>25</v>
      </c>
      <c r="B122" s="22" t="s">
        <v>18</v>
      </c>
      <c r="C122" s="22" t="s">
        <v>17</v>
      </c>
      <c r="D122" s="22" t="s">
        <v>16</v>
      </c>
      <c r="E122" s="21" t="s">
        <v>16</v>
      </c>
      <c r="F122" s="21" t="s">
        <v>15</v>
      </c>
      <c r="G122" s="21" t="s">
        <v>15</v>
      </c>
      <c r="H122" s="20"/>
      <c r="I122" s="20"/>
      <c r="J122" s="20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</row>
    <row r="123" spans="1:28" ht="19">
      <c r="A123" s="19" t="s">
        <v>5</v>
      </c>
      <c r="B123" s="8">
        <v>4</v>
      </c>
      <c r="C123" s="8">
        <v>4</v>
      </c>
      <c r="D123" s="17">
        <f>C123/B123</f>
        <v>1</v>
      </c>
      <c r="E123" s="18">
        <f>-D123*LOG(D123,2)</f>
        <v>0</v>
      </c>
      <c r="F123" s="17">
        <f>1-D123</f>
        <v>0</v>
      </c>
      <c r="G123" s="18">
        <v>0</v>
      </c>
      <c r="H123" s="17">
        <f>E123+G123</f>
        <v>0</v>
      </c>
      <c r="I123" s="17">
        <f>B123/B126</f>
        <v>0.25</v>
      </c>
      <c r="J123" s="17">
        <f>H123*I123</f>
        <v>0</v>
      </c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</row>
    <row r="124" spans="1:28" ht="19">
      <c r="A124" s="19" t="s">
        <v>4</v>
      </c>
      <c r="B124" s="8">
        <v>4</v>
      </c>
      <c r="C124" s="8">
        <v>4</v>
      </c>
      <c r="D124" s="17">
        <f>C124/B124</f>
        <v>1</v>
      </c>
      <c r="E124" s="18">
        <f>-D124*LOG(D124,2)</f>
        <v>0</v>
      </c>
      <c r="F124" s="17">
        <f>1-D124</f>
        <v>0</v>
      </c>
      <c r="G124" s="18">
        <v>0</v>
      </c>
      <c r="H124" s="17">
        <f>E124+G124</f>
        <v>0</v>
      </c>
      <c r="I124" s="17">
        <f>B124/B126</f>
        <v>0.25</v>
      </c>
      <c r="J124" s="17">
        <f>H124*I124</f>
        <v>0</v>
      </c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</row>
    <row r="125" spans="1:28" ht="20" thickBot="1">
      <c r="A125" s="19" t="s">
        <v>3</v>
      </c>
      <c r="B125" s="8">
        <v>8</v>
      </c>
      <c r="C125" s="8">
        <v>3</v>
      </c>
      <c r="D125" s="17">
        <f>C125/B125</f>
        <v>0.375</v>
      </c>
      <c r="E125" s="18">
        <v>0</v>
      </c>
      <c r="F125" s="17">
        <f>1-D125</f>
        <v>0.625</v>
      </c>
      <c r="G125" s="18">
        <f>-F125*LOG(F125,2)</f>
        <v>0.42379494069539858</v>
      </c>
      <c r="H125" s="17">
        <f>E125+G125</f>
        <v>0.42379494069539858</v>
      </c>
      <c r="I125" s="17">
        <f>B125/B126</f>
        <v>0.5</v>
      </c>
      <c r="J125" s="17">
        <f>H125*I125</f>
        <v>0.21189747034769929</v>
      </c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</row>
    <row r="126" spans="1:28" ht="20" thickBot="1">
      <c r="A126" s="16" t="s">
        <v>12</v>
      </c>
      <c r="B126" s="15">
        <f>SUM(B123:B125)</f>
        <v>16</v>
      </c>
      <c r="C126" s="3"/>
      <c r="D126" s="14"/>
      <c r="E126" s="14"/>
      <c r="F126" s="14"/>
      <c r="G126" s="14"/>
      <c r="H126" s="14"/>
      <c r="I126" s="13">
        <f>SUM(I123:I125)</f>
        <v>1</v>
      </c>
      <c r="J126" s="12">
        <f>SUM(J123:J125)</f>
        <v>0.21189747034769929</v>
      </c>
      <c r="K126" s="11" t="s">
        <v>35</v>
      </c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</row>
    <row r="127" spans="1:28" ht="19">
      <c r="A127" s="10" t="s">
        <v>34</v>
      </c>
      <c r="B127" s="70">
        <f>D118-J126</f>
        <v>0.68414076218685826</v>
      </c>
      <c r="C127" s="68"/>
      <c r="D127" s="68"/>
      <c r="E127" s="68"/>
      <c r="F127" s="68"/>
      <c r="G127" s="68"/>
      <c r="H127" s="68"/>
      <c r="I127" s="68"/>
      <c r="J127" s="69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</row>
    <row r="128" spans="1:28" ht="1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</row>
    <row r="129" spans="1:28" ht="18">
      <c r="A129" s="25" t="s">
        <v>24</v>
      </c>
      <c r="B129" s="25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  <c r="AA129" s="25"/>
      <c r="AB129" s="25"/>
    </row>
    <row r="130" spans="1:28" ht="19">
      <c r="A130" s="24"/>
      <c r="B130" s="20"/>
      <c r="C130" s="20"/>
      <c r="D130" s="20"/>
      <c r="E130" s="21" t="s">
        <v>23</v>
      </c>
      <c r="F130" s="20"/>
      <c r="G130" s="21" t="s">
        <v>23</v>
      </c>
      <c r="H130" s="21" t="s">
        <v>22</v>
      </c>
      <c r="I130" s="22" t="s">
        <v>21</v>
      </c>
      <c r="J130" s="21" t="s">
        <v>20</v>
      </c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</row>
    <row r="131" spans="1:28" ht="19">
      <c r="A131" s="23" t="s">
        <v>19</v>
      </c>
      <c r="B131" s="22" t="s">
        <v>18</v>
      </c>
      <c r="C131" s="22" t="s">
        <v>17</v>
      </c>
      <c r="D131" s="22" t="s">
        <v>16</v>
      </c>
      <c r="E131" s="21" t="s">
        <v>16</v>
      </c>
      <c r="F131" s="21" t="s">
        <v>15</v>
      </c>
      <c r="G131" s="21" t="s">
        <v>15</v>
      </c>
      <c r="H131" s="20"/>
      <c r="I131" s="20"/>
      <c r="J131" s="20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</row>
    <row r="132" spans="1:28" ht="19">
      <c r="A132" s="19" t="s">
        <v>14</v>
      </c>
      <c r="B132" s="8">
        <v>12</v>
      </c>
      <c r="C132" s="8">
        <v>9</v>
      </c>
      <c r="D132" s="17">
        <f>C132/B132</f>
        <v>0.75</v>
      </c>
      <c r="E132" s="18">
        <f>-D132*LOG(D132,2)</f>
        <v>0.31127812445913283</v>
      </c>
      <c r="F132" s="17">
        <f>1-D132</f>
        <v>0.25</v>
      </c>
      <c r="G132" s="18">
        <f>-F132*LOG(F132,2)</f>
        <v>0.5</v>
      </c>
      <c r="H132" s="17">
        <f>E132+G132</f>
        <v>0.81127812445913283</v>
      </c>
      <c r="I132" s="17">
        <f>B132/B134</f>
        <v>0.75</v>
      </c>
      <c r="J132" s="17">
        <f>H132*I132</f>
        <v>0.6084585933443496</v>
      </c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</row>
    <row r="133" spans="1:28" ht="20" thickBot="1">
      <c r="A133" s="19" t="s">
        <v>13</v>
      </c>
      <c r="B133" s="8">
        <v>4</v>
      </c>
      <c r="C133" s="8">
        <v>2</v>
      </c>
      <c r="D133" s="17">
        <f>C133/B133</f>
        <v>0.5</v>
      </c>
      <c r="E133" s="18">
        <f>-D133*LOG(D133,2)</f>
        <v>0.5</v>
      </c>
      <c r="F133" s="17">
        <f>1-D133</f>
        <v>0.5</v>
      </c>
      <c r="G133" s="18">
        <f>-F133*LOG(F133,2)</f>
        <v>0.5</v>
      </c>
      <c r="H133" s="17">
        <f>E133+G133</f>
        <v>1</v>
      </c>
      <c r="I133" s="17">
        <f>B133/B134</f>
        <v>0.25</v>
      </c>
      <c r="J133" s="17">
        <f>H133*I133</f>
        <v>0.25</v>
      </c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</row>
    <row r="134" spans="1:28" ht="20" thickBot="1">
      <c r="A134" s="16" t="s">
        <v>12</v>
      </c>
      <c r="B134" s="15">
        <f>SUM(B132:B133)</f>
        <v>16</v>
      </c>
      <c r="C134" s="3"/>
      <c r="D134" s="14"/>
      <c r="E134" s="14"/>
      <c r="F134" s="14"/>
      <c r="G134" s="14"/>
      <c r="H134" s="14"/>
      <c r="I134" s="13">
        <f>SUM(I132:I133)</f>
        <v>1</v>
      </c>
      <c r="J134" s="12">
        <f>SUM(J132:J133)</f>
        <v>0.8584585933443496</v>
      </c>
      <c r="K134" s="11" t="s">
        <v>35</v>
      </c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</row>
    <row r="135" spans="1:28" ht="19">
      <c r="A135" s="10" t="s">
        <v>34</v>
      </c>
      <c r="B135" s="70">
        <f>D118-J134</f>
        <v>3.7579639190207903E-2</v>
      </c>
      <c r="C135" s="68"/>
      <c r="D135" s="68"/>
      <c r="E135" s="68"/>
      <c r="F135" s="68"/>
      <c r="G135" s="68"/>
      <c r="H135" s="68"/>
      <c r="I135" s="68"/>
      <c r="J135" s="69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</row>
    <row r="136" spans="1:28" ht="18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</row>
    <row r="137" spans="1:28" ht="18">
      <c r="A137" s="9" t="s">
        <v>33</v>
      </c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</row>
    <row r="138" spans="1:28" ht="1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</row>
    <row r="139" spans="1:28" ht="19">
      <c r="A139" s="8" t="s">
        <v>8</v>
      </c>
      <c r="B139" s="67" t="s">
        <v>7</v>
      </c>
      <c r="C139" s="68"/>
      <c r="D139" s="69"/>
      <c r="E139" s="7" t="s">
        <v>6</v>
      </c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</row>
    <row r="140" spans="1:28" ht="18">
      <c r="A140" s="5">
        <v>1</v>
      </c>
      <c r="B140" s="5" t="s">
        <v>5</v>
      </c>
      <c r="C140" s="5" t="s">
        <v>4</v>
      </c>
      <c r="D140" s="5" t="s">
        <v>3</v>
      </c>
      <c r="E140" s="6">
        <f>B127</f>
        <v>0.68414076218685826</v>
      </c>
      <c r="F140" s="3" t="s">
        <v>2</v>
      </c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</row>
    <row r="141" spans="1:28" ht="18">
      <c r="A141" s="5">
        <v>2</v>
      </c>
      <c r="B141" s="5" t="s">
        <v>1</v>
      </c>
      <c r="C141" s="5" t="s">
        <v>0</v>
      </c>
      <c r="D141" s="5"/>
      <c r="E141" s="4">
        <f>B135</f>
        <v>3.7579639190207903E-2</v>
      </c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</row>
    <row r="142" spans="1:28" ht="18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 spans="1:28" ht="19">
      <c r="A143" s="32" t="s">
        <v>32</v>
      </c>
      <c r="B143" s="31"/>
      <c r="C143" s="31"/>
      <c r="D143" s="31"/>
      <c r="E143" s="31"/>
      <c r="F143" s="31"/>
      <c r="G143" s="31"/>
      <c r="H143" s="31"/>
      <c r="I143" s="31"/>
      <c r="J143" s="31"/>
      <c r="K143" s="31"/>
      <c r="L143" s="31"/>
      <c r="M143" s="31"/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/>
      <c r="Z143" s="31"/>
      <c r="AA143" s="31"/>
      <c r="AB143" s="31"/>
    </row>
    <row r="144" spans="1:28" ht="19">
      <c r="A144" s="8" t="s">
        <v>8</v>
      </c>
      <c r="B144" s="67" t="s">
        <v>7</v>
      </c>
      <c r="C144" s="68"/>
      <c r="D144" s="69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</row>
    <row r="145" spans="1:28" ht="18">
      <c r="A145" s="5">
        <v>1</v>
      </c>
      <c r="B145" s="5" t="s">
        <v>5</v>
      </c>
      <c r="C145" s="5" t="s">
        <v>4</v>
      </c>
      <c r="D145" s="5" t="s">
        <v>3</v>
      </c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</row>
    <row r="146" spans="1:28" ht="18">
      <c r="A146" s="5">
        <v>2</v>
      </c>
      <c r="B146" s="5" t="s">
        <v>1</v>
      </c>
      <c r="C146" s="5" t="s">
        <v>0</v>
      </c>
      <c r="D146" s="5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</row>
    <row r="147" spans="1:28" ht="18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</row>
    <row r="148" spans="1:28" ht="19">
      <c r="A148" s="30" t="s">
        <v>31</v>
      </c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</row>
    <row r="149" spans="1:28" ht="19">
      <c r="A149" s="30" t="s">
        <v>30</v>
      </c>
      <c r="B149" s="28"/>
      <c r="C149" s="28"/>
      <c r="D149" s="28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</row>
    <row r="150" spans="1:28" ht="19">
      <c r="A150" s="30"/>
      <c r="B150" s="29"/>
      <c r="C150" s="29" t="s">
        <v>29</v>
      </c>
      <c r="D150" s="29" t="s">
        <v>23</v>
      </c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</row>
    <row r="151" spans="1:28" ht="19">
      <c r="A151" s="28" t="s">
        <v>16</v>
      </c>
      <c r="B151" s="29" t="s">
        <v>28</v>
      </c>
      <c r="C151" s="26">
        <f>14/16</f>
        <v>0.875</v>
      </c>
      <c r="D151" s="26">
        <f>-C151*LOG(C151,2)</f>
        <v>0.16856444319959643</v>
      </c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</row>
    <row r="152" spans="1:28" ht="19">
      <c r="A152" s="28" t="s">
        <v>15</v>
      </c>
      <c r="B152" s="27">
        <v>44243</v>
      </c>
      <c r="C152" s="17">
        <f>1-C151</f>
        <v>0.125</v>
      </c>
      <c r="D152" s="26">
        <f>-C152*LOG(C152,2)</f>
        <v>0.375</v>
      </c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</row>
    <row r="153" spans="1:28" ht="19">
      <c r="A153" s="23" t="s">
        <v>27</v>
      </c>
      <c r="B153" s="24"/>
      <c r="C153" s="24"/>
      <c r="D153" s="17">
        <f>SUM(D151:D152)</f>
        <v>0.5435644431995964</v>
      </c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</row>
    <row r="154" spans="1:28" ht="18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</row>
    <row r="155" spans="1:28" ht="18">
      <c r="A155" s="25" t="s">
        <v>26</v>
      </c>
      <c r="B155" s="25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  <c r="AA155" s="25"/>
      <c r="AB155" s="25"/>
    </row>
    <row r="156" spans="1:28" ht="19">
      <c r="A156" s="24"/>
      <c r="B156" s="20"/>
      <c r="C156" s="20"/>
      <c r="D156" s="20"/>
      <c r="E156" s="21" t="s">
        <v>23</v>
      </c>
      <c r="F156" s="20"/>
      <c r="G156" s="21" t="s">
        <v>23</v>
      </c>
      <c r="H156" s="21" t="s">
        <v>22</v>
      </c>
      <c r="I156" s="22" t="s">
        <v>21</v>
      </c>
      <c r="J156" s="21" t="s">
        <v>20</v>
      </c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</row>
    <row r="157" spans="1:28" ht="19">
      <c r="A157" s="23" t="s">
        <v>25</v>
      </c>
      <c r="B157" s="22" t="s">
        <v>18</v>
      </c>
      <c r="C157" s="22" t="s">
        <v>17</v>
      </c>
      <c r="D157" s="22" t="s">
        <v>16</v>
      </c>
      <c r="E157" s="21" t="s">
        <v>16</v>
      </c>
      <c r="F157" s="21" t="s">
        <v>15</v>
      </c>
      <c r="G157" s="21" t="s">
        <v>15</v>
      </c>
      <c r="H157" s="20"/>
      <c r="I157" s="20"/>
      <c r="J157" s="20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</row>
    <row r="158" spans="1:28" ht="19">
      <c r="A158" s="19" t="s">
        <v>5</v>
      </c>
      <c r="B158" s="8">
        <v>3</v>
      </c>
      <c r="C158" s="8">
        <v>3</v>
      </c>
      <c r="D158" s="17">
        <f>C158/B158</f>
        <v>1</v>
      </c>
      <c r="E158" s="18">
        <f>-D158*LOG(D158,2)</f>
        <v>0</v>
      </c>
      <c r="F158" s="17">
        <f>1-D158</f>
        <v>0</v>
      </c>
      <c r="G158" s="18">
        <v>0</v>
      </c>
      <c r="H158" s="17">
        <f>E158+G158</f>
        <v>0</v>
      </c>
      <c r="I158" s="17">
        <f>B158/B161</f>
        <v>0.1875</v>
      </c>
      <c r="J158" s="17">
        <f>H158*I158</f>
        <v>0</v>
      </c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</row>
    <row r="159" spans="1:28" ht="19">
      <c r="A159" s="19" t="s">
        <v>4</v>
      </c>
      <c r="B159" s="8">
        <v>5</v>
      </c>
      <c r="C159" s="8">
        <v>5</v>
      </c>
      <c r="D159" s="17">
        <f>C159/B159</f>
        <v>1</v>
      </c>
      <c r="E159" s="18">
        <f>-D159*LOG(D159,2)</f>
        <v>0</v>
      </c>
      <c r="F159" s="17">
        <f>1-D159</f>
        <v>0</v>
      </c>
      <c r="G159" s="18">
        <v>0</v>
      </c>
      <c r="H159" s="17">
        <f>E159+G159</f>
        <v>0</v>
      </c>
      <c r="I159" s="17">
        <f>B159/B161</f>
        <v>0.3125</v>
      </c>
      <c r="J159" s="17">
        <f>H159*I159</f>
        <v>0</v>
      </c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</row>
    <row r="160" spans="1:28" ht="20" thickBot="1">
      <c r="A160" s="19" t="s">
        <v>3</v>
      </c>
      <c r="B160" s="8">
        <v>8</v>
      </c>
      <c r="C160" s="8">
        <v>6</v>
      </c>
      <c r="D160" s="17">
        <f>C160/B160</f>
        <v>0.75</v>
      </c>
      <c r="E160" s="18">
        <v>0</v>
      </c>
      <c r="F160" s="17">
        <f>1-D160</f>
        <v>0.25</v>
      </c>
      <c r="G160" s="18">
        <f>-F160*LOG(F160,2)</f>
        <v>0.5</v>
      </c>
      <c r="H160" s="17">
        <f>E160+G160</f>
        <v>0.5</v>
      </c>
      <c r="I160" s="17">
        <f>B160/B161</f>
        <v>0.5</v>
      </c>
      <c r="J160" s="17">
        <f>H160*I160</f>
        <v>0.25</v>
      </c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</row>
    <row r="161" spans="1:28" ht="20" thickBot="1">
      <c r="A161" s="16" t="s">
        <v>12</v>
      </c>
      <c r="B161" s="15">
        <f>SUM(B158:B160)</f>
        <v>16</v>
      </c>
      <c r="C161" s="3"/>
      <c r="D161" s="14"/>
      <c r="E161" s="14"/>
      <c r="F161" s="14"/>
      <c r="G161" s="14"/>
      <c r="H161" s="14"/>
      <c r="I161" s="13">
        <f>SUM(I158:I160)</f>
        <v>1</v>
      </c>
      <c r="J161" s="12">
        <f>SUM(J158:J160)</f>
        <v>0.25</v>
      </c>
      <c r="K161" s="11" t="s">
        <v>11</v>
      </c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</row>
    <row r="162" spans="1:28" ht="19">
      <c r="A162" s="10" t="s">
        <v>10</v>
      </c>
      <c r="B162" s="70">
        <f>D153-J161</f>
        <v>0.2935644431995964</v>
      </c>
      <c r="C162" s="68"/>
      <c r="D162" s="68"/>
      <c r="E162" s="68"/>
      <c r="F162" s="68"/>
      <c r="G162" s="68"/>
      <c r="H162" s="68"/>
      <c r="I162" s="68"/>
      <c r="J162" s="69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</row>
    <row r="163" spans="1:28" ht="18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</row>
    <row r="164" spans="1:28" ht="18">
      <c r="A164" s="25" t="s">
        <v>24</v>
      </c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  <c r="AA164" s="25"/>
      <c r="AB164" s="25"/>
    </row>
    <row r="165" spans="1:28" ht="19">
      <c r="A165" s="24"/>
      <c r="B165" s="20"/>
      <c r="C165" s="20"/>
      <c r="D165" s="20"/>
      <c r="E165" s="21" t="s">
        <v>23</v>
      </c>
      <c r="F165" s="20"/>
      <c r="G165" s="21" t="s">
        <v>23</v>
      </c>
      <c r="H165" s="21" t="s">
        <v>22</v>
      </c>
      <c r="I165" s="22" t="s">
        <v>21</v>
      </c>
      <c r="J165" s="21" t="s">
        <v>20</v>
      </c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</row>
    <row r="166" spans="1:28" ht="19">
      <c r="A166" s="23" t="s">
        <v>19</v>
      </c>
      <c r="B166" s="22" t="s">
        <v>18</v>
      </c>
      <c r="C166" s="22" t="s">
        <v>17</v>
      </c>
      <c r="D166" s="22" t="s">
        <v>16</v>
      </c>
      <c r="E166" s="21" t="s">
        <v>16</v>
      </c>
      <c r="F166" s="21" t="s">
        <v>15</v>
      </c>
      <c r="G166" s="21" t="s">
        <v>15</v>
      </c>
      <c r="H166" s="20"/>
      <c r="I166" s="20"/>
      <c r="J166" s="20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</row>
    <row r="167" spans="1:28" ht="19">
      <c r="A167" s="19" t="s">
        <v>14</v>
      </c>
      <c r="B167" s="8">
        <v>12</v>
      </c>
      <c r="C167" s="8">
        <v>10</v>
      </c>
      <c r="D167" s="17">
        <f>C167/B167</f>
        <v>0.83333333333333337</v>
      </c>
      <c r="E167" s="18">
        <f>-D167*LOG(D167,2)</f>
        <v>0.21919533819482817</v>
      </c>
      <c r="F167" s="17">
        <f>1-D167</f>
        <v>0.16666666666666663</v>
      </c>
      <c r="G167" s="18">
        <f>-F167*LOG(F167,2)</f>
        <v>0.43082708345352599</v>
      </c>
      <c r="H167" s="17">
        <f>E167+G167</f>
        <v>0.65002242164835411</v>
      </c>
      <c r="I167" s="17">
        <f>B167/B169</f>
        <v>0.75</v>
      </c>
      <c r="J167" s="17">
        <f>H167*I167</f>
        <v>0.48751681623626558</v>
      </c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</row>
    <row r="168" spans="1:28" ht="20" thickBot="1">
      <c r="A168" s="19" t="s">
        <v>13</v>
      </c>
      <c r="B168" s="8">
        <v>4</v>
      </c>
      <c r="C168" s="8">
        <v>4</v>
      </c>
      <c r="D168" s="17">
        <f>C168/B168</f>
        <v>1</v>
      </c>
      <c r="E168" s="18">
        <f>-D168*LOG(D168,2)</f>
        <v>0</v>
      </c>
      <c r="F168" s="17">
        <f>1-D168</f>
        <v>0</v>
      </c>
      <c r="G168" s="18">
        <v>0</v>
      </c>
      <c r="H168" s="17">
        <v>0</v>
      </c>
      <c r="I168" s="17">
        <f>B168/B169</f>
        <v>0.25</v>
      </c>
      <c r="J168" s="17">
        <f>H168*I168</f>
        <v>0</v>
      </c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</row>
    <row r="169" spans="1:28" ht="20" thickBot="1">
      <c r="A169" s="16" t="s">
        <v>12</v>
      </c>
      <c r="B169" s="15">
        <f>SUM(B167:B168)</f>
        <v>16</v>
      </c>
      <c r="C169" s="3"/>
      <c r="D169" s="14"/>
      <c r="E169" s="14"/>
      <c r="F169" s="14"/>
      <c r="G169" s="14"/>
      <c r="H169" s="14"/>
      <c r="I169" s="13">
        <f>SUM(I167:I168)</f>
        <v>1</v>
      </c>
      <c r="J169" s="12">
        <f>SUM(J167:J168)</f>
        <v>0.48751681623626558</v>
      </c>
      <c r="K169" s="11" t="s">
        <v>11</v>
      </c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</row>
    <row r="170" spans="1:28" ht="19">
      <c r="A170" s="10" t="s">
        <v>10</v>
      </c>
      <c r="B170" s="70">
        <f>D153-J169</f>
        <v>5.6047626963330821E-2</v>
      </c>
      <c r="C170" s="68"/>
      <c r="D170" s="68"/>
      <c r="E170" s="68"/>
      <c r="F170" s="68"/>
      <c r="G170" s="68"/>
      <c r="H170" s="68"/>
      <c r="I170" s="68"/>
      <c r="J170" s="69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</row>
    <row r="171" spans="1:28" ht="18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</row>
    <row r="172" spans="1:28" ht="18">
      <c r="A172" s="9" t="s">
        <v>9</v>
      </c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</row>
    <row r="173" spans="1:28" ht="18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</row>
    <row r="174" spans="1:28" ht="19">
      <c r="A174" s="8" t="s">
        <v>8</v>
      </c>
      <c r="B174" s="67" t="s">
        <v>7</v>
      </c>
      <c r="C174" s="68"/>
      <c r="D174" s="69"/>
      <c r="E174" s="7" t="s">
        <v>6</v>
      </c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</row>
    <row r="175" spans="1:28" ht="18">
      <c r="A175" s="5">
        <v>1</v>
      </c>
      <c r="B175" s="5" t="s">
        <v>5</v>
      </c>
      <c r="C175" s="5" t="s">
        <v>4</v>
      </c>
      <c r="D175" s="5" t="s">
        <v>3</v>
      </c>
      <c r="E175" s="6">
        <f>B162</f>
        <v>0.2935644431995964</v>
      </c>
      <c r="F175" s="3" t="s">
        <v>2</v>
      </c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</row>
    <row r="176" spans="1:28" ht="18">
      <c r="A176" s="5">
        <v>2</v>
      </c>
      <c r="B176" s="5" t="s">
        <v>1</v>
      </c>
      <c r="C176" s="5" t="s">
        <v>0</v>
      </c>
      <c r="D176" s="5"/>
      <c r="E176" s="4">
        <f>B170</f>
        <v>5.6047626963330821E-2</v>
      </c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</row>
    <row r="177" spans="1:28" ht="18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</row>
    <row r="178" spans="1:28" ht="1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 spans="1:28" ht="18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 spans="1:28" ht="18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 spans="1:28" ht="18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 spans="1:28" ht="18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 spans="1:28" ht="18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 spans="1:28" ht="18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 spans="1:28" ht="18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 spans="1:28" ht="18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 spans="1:28" ht="18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 spans="1:28" ht="1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 spans="1:28" ht="18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 spans="1:28" ht="18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 spans="1:28" ht="18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 spans="1:28" ht="18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 spans="1:28" ht="18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 spans="1:28" ht="18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 spans="1:28" ht="18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 spans="1:28" ht="18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 spans="1:28" ht="18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 spans="1:28" ht="1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 spans="1:28" ht="18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 spans="1:28" ht="18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 spans="1:28" ht="18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 spans="1:28" ht="18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 spans="1:28" ht="18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 spans="1:28" ht="18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 spans="1:28" ht="18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 spans="1:28" ht="18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 spans="1:28" ht="18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 spans="1:28" ht="1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 spans="1:28" ht="18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 spans="1:28" ht="18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 spans="1:28" ht="18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 spans="1:28" ht="18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 spans="1:28" ht="18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 spans="1:28" ht="18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 spans="1:28" ht="18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 spans="1:28" ht="18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 spans="1:28" ht="18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 spans="1:28" ht="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 spans="1:28" ht="18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 spans="1:28" ht="18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 spans="1:28" ht="18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 spans="1:28" ht="18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 spans="1:28" ht="18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 spans="1:28" ht="18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 spans="1:28" ht="18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 spans="1:28" ht="18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 spans="1:28" ht="18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 spans="1:28" ht="1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 spans="1:28" ht="18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 spans="1:28" ht="18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 spans="1:28" ht="18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 spans="1:28" ht="18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 spans="1:28" ht="18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 spans="1:28" ht="18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 spans="1:28" ht="18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 spans="1:28" ht="18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 spans="1:28" ht="18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 spans="1:28" ht="1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 spans="1:28" ht="18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 spans="1:28" ht="18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 spans="1:28" ht="18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 spans="1:28" ht="18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 spans="1:28" ht="18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 spans="1:28" ht="18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 spans="1:28" ht="18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 spans="1:28" ht="18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 spans="1:28" ht="18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 spans="1:28" ht="1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 spans="1:28" ht="18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 spans="1:28" ht="18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 spans="1:28" ht="18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 spans="1:28" ht="18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 spans="1:28" ht="18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 spans="1:28" ht="18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 spans="1:28" ht="18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 spans="1:28" ht="18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 spans="1:28" ht="18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 spans="1:28" ht="1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 spans="1:28" ht="18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 spans="1:28" ht="18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 spans="1:28" ht="18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 spans="1:28" ht="18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 spans="1:28" ht="18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 spans="1:28" ht="18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 spans="1:28" ht="18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 spans="1:28" ht="18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 spans="1:28" ht="18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 spans="1:28" ht="1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 spans="1:28" ht="18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 spans="1:28" ht="18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 spans="1:28" ht="18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 spans="1:28" ht="18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 spans="1:28" ht="18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 spans="1:28" ht="18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 spans="1:28" ht="18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 spans="1:28" ht="18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 spans="1:28" ht="18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 spans="1:28" ht="1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 spans="1:28" ht="18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 spans="1:28" ht="18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 spans="1:28" ht="18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 spans="1:28" ht="18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 spans="1:28" ht="18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 spans="1:28" ht="18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 spans="1:28" ht="18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 spans="1:28" ht="18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 spans="1:28" ht="18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 spans="1:28" ht="1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 spans="1:28" ht="18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 spans="1:28" ht="18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 spans="1:28" ht="18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 spans="1:28" ht="18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 spans="1:28" ht="18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 spans="1:28" ht="18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 spans="1:28" ht="18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 spans="1:28" ht="18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 spans="1:28" ht="18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 spans="1:28" ht="1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 spans="1:28" ht="18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 spans="1:28" ht="18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 spans="1:28" ht="18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 spans="1:28" ht="18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 spans="1:28" ht="18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 spans="1:28" ht="18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 spans="1:28" ht="18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 spans="1:28" ht="18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 spans="1:28" ht="18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 spans="1:28" ht="1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 spans="1:28" ht="18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 spans="1:28" ht="18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 spans="1:28" ht="18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 spans="1:28" ht="18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 spans="1:28" ht="18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 spans="1:28" ht="18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 spans="1:28" ht="18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 spans="1:28" ht="18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 spans="1:28" ht="18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 spans="1:28" ht="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 spans="1:28" ht="18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 spans="1:28" ht="18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 spans="1:28" ht="18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 spans="1:28" ht="18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 spans="1:28" ht="18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 spans="1:28" ht="18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 spans="1:28" ht="18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 spans="1:28" ht="18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 spans="1:28" ht="18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 spans="1:28" ht="1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 spans="1:28" ht="18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 spans="1:28" ht="18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 spans="1:28" ht="18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 spans="1:28" ht="18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 spans="1:28" ht="18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 spans="1:28" ht="18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 spans="1:28" ht="18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 spans="1:28" ht="18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 spans="1:28" ht="18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 spans="1:28" ht="1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 spans="1:28" ht="18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 spans="1:28" ht="18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 spans="1:28" ht="18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 spans="1:28" ht="18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 spans="1:28" ht="18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 spans="1:28" ht="18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 spans="1:28" ht="18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 spans="1:28" ht="18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 spans="1:28" ht="18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 spans="1:28" ht="1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 spans="1:28" ht="18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 spans="1:28" ht="18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 spans="1:28" ht="18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 spans="1:28" ht="18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 spans="1:28" ht="18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 spans="1:28" ht="18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 spans="1:28" ht="18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 spans="1:28" ht="18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 spans="1:28" ht="18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 spans="1:28" ht="1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 spans="1:28" ht="18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 spans="1:28" ht="18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 spans="1:28" ht="18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 spans="1:28" ht="18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 spans="1:28" ht="18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 spans="1:28" ht="18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 spans="1:28" ht="18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 spans="1:28" ht="18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 spans="1:28" ht="18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 spans="1:28" ht="1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 spans="1:28" ht="18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 spans="1:28" ht="18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 spans="1:28" ht="18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 spans="1:28" ht="18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 spans="1:28" ht="18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 spans="1:28" ht="18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 spans="1:28" ht="18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 spans="1:28" ht="18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 spans="1:28" ht="18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 spans="1:28" ht="1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 spans="1:28" ht="18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 spans="1:28" ht="18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 spans="1:28" ht="18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 spans="1:28" ht="18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 spans="1:28" ht="18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 spans="1:28" ht="18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 spans="1:28" ht="18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 spans="1:28" ht="18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 spans="1:28" ht="18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 spans="1:28" ht="1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 spans="1:28" ht="18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 spans="1:28" ht="18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 spans="1:28" ht="18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 spans="1:28" ht="18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 spans="1:28" ht="18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 spans="1:28" ht="18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 spans="1:28" ht="18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 spans="1:28" ht="18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 spans="1:28" ht="18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 spans="1:28" ht="1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 spans="1:28" ht="18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 spans="1:28" ht="18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 spans="1:28" ht="18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 spans="1:28" ht="18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 spans="1:28" ht="18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 spans="1:28" ht="18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 spans="1:28" ht="18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 spans="1:28" ht="18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 spans="1:28" ht="18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 spans="1:28" ht="1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 spans="1:28" ht="18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 spans="1:28" ht="18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 spans="1:28" ht="18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 spans="1:28" ht="18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 spans="1:28" ht="18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 spans="1:28" ht="18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 spans="1:28" ht="18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 spans="1:28" ht="18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 spans="1:28" ht="18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 spans="1:28" ht="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 spans="1:28" ht="18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 spans="1:28" ht="18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 spans="1:28" ht="18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 spans="1:28" ht="18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 spans="1:28" ht="18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 spans="1:28" ht="18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 spans="1:28" ht="18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 spans="1:28" ht="18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 spans="1:28" ht="18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 spans="1:28" ht="1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 spans="1:28" ht="18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 spans="1:28" ht="18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 spans="1:28" ht="18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 spans="1:28" ht="18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 spans="1:28" ht="18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 spans="1:28" ht="18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 spans="1:28" ht="18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 spans="1:28" ht="18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 spans="1:28" ht="18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 spans="1:28" ht="1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 spans="1:28" ht="18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 spans="1:28" ht="18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 spans="1:28" ht="18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 spans="1:28" ht="18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 spans="1:28" ht="18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 spans="1:28" ht="18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 spans="1:28" ht="18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 spans="1:28" ht="18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 spans="1:28" ht="18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 spans="1:28" ht="1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 spans="1:28" ht="18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 spans="1:28" ht="18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 spans="1:28" ht="18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 spans="1:28" ht="18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 spans="1:28" ht="18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 spans="1:28" ht="18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 spans="1:28" ht="18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 spans="1:28" ht="18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 spans="1:28" ht="18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 spans="1:28" ht="1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 spans="1:28" ht="18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 spans="1:28" ht="18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 spans="1:28" ht="18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 spans="1:28" ht="18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 spans="1:28" ht="18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 spans="1:28" ht="18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 spans="1:28" ht="18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 spans="1:28" ht="18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 spans="1:28" ht="18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 spans="1:28" ht="1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 spans="1:28" ht="18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 spans="1:28" ht="18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 spans="1:28" ht="18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 spans="1:28" ht="18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 spans="1:28" ht="18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 spans="1:28" ht="18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 spans="1:28" ht="18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 spans="1:28" ht="18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 spans="1:28" ht="18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 spans="1:28" ht="1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 spans="1:28" ht="18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 spans="1:28" ht="18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 spans="1:28" ht="18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 spans="1:28" ht="18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 spans="1:28" ht="18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 spans="1:28" ht="18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 spans="1:28" ht="18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 spans="1:28" ht="18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 spans="1:28" ht="18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 spans="1:28" ht="1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 spans="1:28" ht="18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 spans="1:28" ht="18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 spans="1:28" ht="18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 spans="1:28" ht="18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 spans="1:28" ht="18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 spans="1:28" ht="18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 spans="1:28" ht="18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 spans="1:28" ht="18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 spans="1:28" ht="18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 spans="1:28" ht="1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 spans="1:28" ht="18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 spans="1:28" ht="18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 spans="1:28" ht="18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 spans="1:28" ht="18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 spans="1:28" ht="18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 spans="1:28" ht="18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 spans="1:28" ht="18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 spans="1:28" ht="18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 spans="1:28" ht="18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 spans="1:28" ht="1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 spans="1:28" ht="18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 spans="1:28" ht="18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 spans="1:28" ht="18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 spans="1:28" ht="18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 spans="1:28" ht="18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 spans="1:28" ht="18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 spans="1:28" ht="18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 spans="1:28" ht="18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 spans="1:28" ht="18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 spans="1:28" ht="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 spans="1:28" ht="18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 spans="1:28" ht="18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 spans="1:28" ht="18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 spans="1:28" ht="18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 spans="1:28" ht="18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 spans="1:28" ht="18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 spans="1:28" ht="18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 spans="1:28" ht="18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 spans="1:28" ht="18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 spans="1:28" ht="1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 spans="1:28" ht="18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 spans="1:28" ht="18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 spans="1:28" ht="18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 spans="1:28" ht="18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 spans="1:28" ht="18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 spans="1:28" ht="18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 spans="1:28" ht="18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 spans="1:28" ht="18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 spans="1:28" ht="18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 spans="1:28" ht="1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 spans="1:28" ht="18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 spans="1:28" ht="18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 spans="1:28" ht="18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 spans="1:28" ht="18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 spans="1:28" ht="18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 spans="1:28" ht="18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 spans="1:28" ht="18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 spans="1:28" ht="18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 spans="1:28" ht="18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 spans="1:28" ht="1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 spans="1:28" ht="18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 spans="1:28" ht="18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 spans="1:28" ht="18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 spans="1:28" ht="18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 spans="1:28" ht="18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 spans="1:28" ht="18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 spans="1:28" ht="18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 spans="1:28" ht="18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 spans="1:28" ht="18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 spans="1:28" ht="1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 spans="1:28" ht="18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 spans="1:28" ht="18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 spans="1:28" ht="18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 spans="1:28" ht="18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 spans="1:28" ht="18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 spans="1:28" ht="18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 spans="1:28" ht="18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 spans="1:28" ht="18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 spans="1:28" ht="18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 spans="1:28" ht="1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 spans="1:28" ht="18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 spans="1:28" ht="18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 spans="1:28" ht="18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 spans="1:28" ht="18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 spans="1:28" ht="18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 spans="1:28" ht="18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 spans="1:28" ht="18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 spans="1:28" ht="18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 spans="1:28" ht="18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 spans="1:28" ht="1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 spans="1:28" ht="18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 spans="1:28" ht="18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 spans="1:28" ht="18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 spans="1:28" ht="18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 spans="1:28" ht="18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 spans="1:28" ht="18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 spans="1:28" ht="18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 spans="1:28" ht="18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 spans="1:28" ht="18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 spans="1:28" ht="1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 spans="1:28" ht="18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 spans="1:28" ht="18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 spans="1:28" ht="18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 spans="1:28" ht="18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 spans="1:28" ht="18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 spans="1:28" ht="18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 spans="1:28" ht="18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 spans="1:28" ht="18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 spans="1:28" ht="18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 spans="1:28" ht="1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 spans="1:28" ht="18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 spans="1:28" ht="18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 spans="1:28" ht="18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 spans="1:28" ht="18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 spans="1:28" ht="18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 spans="1:28" ht="18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 spans="1:28" ht="18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 spans="1:28" ht="18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 spans="1:28" ht="18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 spans="1:28" ht="1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 spans="1:28" ht="18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 spans="1:28" ht="18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 spans="1:28" ht="18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 spans="1:28" ht="18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 spans="1:28" ht="18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 spans="1:28" ht="18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 spans="1:28" ht="18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 spans="1:28" ht="18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 spans="1:28" ht="18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 spans="1:28" ht="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 spans="1:28" ht="18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 spans="1:28" ht="18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 spans="1:28" ht="18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 spans="1:28" ht="18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 spans="1:28" ht="18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 spans="1:28" ht="18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 spans="1:28" ht="18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 spans="1:28" ht="18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 spans="1:28" ht="18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 spans="1:28" ht="1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 spans="1:28" ht="18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 spans="1:28" ht="18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 spans="1:28" ht="18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 spans="1:28" ht="18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 spans="1:28" ht="18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 spans="1:28" ht="18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 spans="1:28" ht="18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 spans="1:28" ht="18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 spans="1:28" ht="18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 spans="1:28" ht="1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 spans="1:28" ht="18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 spans="1:28" ht="18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 spans="1:28" ht="18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 spans="1:28" ht="18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 spans="1:28" ht="18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 spans="1:28" ht="18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 spans="1:28" ht="18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 spans="1:28" ht="18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 spans="1:28" ht="18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 spans="1:28" ht="1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 spans="1:28" ht="18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 spans="1:28" ht="18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 spans="1:28" ht="18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 spans="1:28" ht="18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 spans="1:28" ht="18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 spans="1:28" ht="18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 spans="1:28" ht="18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 spans="1:28" ht="18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 spans="1:28" ht="18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 spans="1:28" ht="1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 spans="1:28" ht="18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 spans="1:28" ht="18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 spans="1:28" ht="18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 spans="1:28" ht="18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 spans="1:28" ht="18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 spans="1:28" ht="18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 spans="1:28" ht="18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 spans="1:28" ht="18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 spans="1:28" ht="18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 spans="1:28" ht="1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 spans="1:28" ht="18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 spans="1:28" ht="18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 spans="1:28" ht="18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 spans="1:28" ht="18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 spans="1:28" ht="18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 spans="1:28" ht="18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 spans="1:28" ht="18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 spans="1:28" ht="18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 spans="1:28" ht="18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 spans="1:28" ht="1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 spans="1:28" ht="18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 spans="1:28" ht="18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 spans="1:28" ht="18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 spans="1:28" ht="18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 spans="1:28" ht="18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 spans="1:28" ht="18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 spans="1:28" ht="18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 spans="1:28" ht="18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 spans="1:28" ht="18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 spans="1:28" ht="1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 spans="1:28" ht="18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 spans="1:28" ht="18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 spans="1:28" ht="18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 spans="1:28" ht="18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 spans="1:28" ht="18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 spans="1:28" ht="18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 spans="1:28" ht="18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 spans="1:28" ht="18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 spans="1:28" ht="18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 spans="1:28" ht="1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 spans="1:28" ht="18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 spans="1:28" ht="18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 spans="1:28" ht="18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 spans="1:28" ht="18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 spans="1:28" ht="18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 spans="1:28" ht="18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 spans="1:28" ht="18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 spans="1:28" ht="18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 spans="1:28" ht="18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 spans="1:28" ht="1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 spans="1:28" ht="18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 spans="1:28" ht="18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 spans="1:28" ht="18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 spans="1:28" ht="18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 spans="1:28" ht="18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 spans="1:28" ht="18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 spans="1:28" ht="18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 spans="1:28" ht="18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 spans="1:28" ht="18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 spans="1:28" ht="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 spans="1:28" ht="18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 spans="1:28" ht="18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 spans="1:28" ht="18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 spans="1:28" ht="18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 spans="1:28" ht="18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 spans="1:28" ht="18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 spans="1:28" ht="18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 spans="1:28" ht="18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 spans="1:28" ht="18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 spans="1:28" ht="1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 spans="1:28" ht="18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 spans="1:28" ht="18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 spans="1:28" ht="18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 spans="1:28" ht="18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 spans="1:28" ht="18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 spans="1:28" ht="18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 spans="1:28" ht="18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 spans="1:28" ht="18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 spans="1:28" ht="18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 spans="1:28" ht="1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 spans="1:28" ht="18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 spans="1:28" ht="18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 spans="1:28" ht="18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 spans="1:28" ht="18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 spans="1:28" ht="18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 spans="1:28" ht="18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 spans="1:28" ht="18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 spans="1:28" ht="18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 spans="1:28" ht="18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 spans="1:28" ht="1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 spans="1:28" ht="18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 spans="1:28" ht="18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 spans="1:28" ht="18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 spans="1:28" ht="18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 spans="1:28" ht="18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 spans="1:28" ht="18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 spans="1:28" ht="18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 spans="1:28" ht="18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 spans="1:28" ht="18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 spans="1:28" ht="1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 spans="1:28" ht="18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 spans="1:28" ht="18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 spans="1:28" ht="18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 spans="1:28" ht="18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 spans="1:28" ht="18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 spans="1:28" ht="18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 spans="1:28" ht="18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 spans="1:28" ht="18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 spans="1:28" ht="18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 spans="1:28" ht="1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 spans="1:28" ht="18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 spans="1:28" ht="18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 spans="1:28" ht="18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 spans="1:28" ht="18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 spans="1:28" ht="18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 spans="1:28" ht="18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 spans="1:28" ht="18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 spans="1:28" ht="18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 spans="1:28" ht="18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 spans="1:28" ht="1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 spans="1:28" ht="18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 spans="1:28" ht="18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 spans="1:28" ht="18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 spans="1:28" ht="18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 spans="1:28" ht="18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 spans="1:28" ht="18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 spans="1:28" ht="18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 spans="1:28" ht="18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 spans="1:28" ht="18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 spans="1:28" ht="1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 spans="1:28" ht="18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 spans="1:28" ht="18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 spans="1:28" ht="18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 spans="1:28" ht="18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 spans="1:28" ht="18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 spans="1:28" ht="18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 spans="1:28" ht="18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 spans="1:28" ht="18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 spans="1:28" ht="18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 spans="1:28" ht="1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 spans="1:28" ht="18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 spans="1:28" ht="18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 spans="1:28" ht="18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 spans="1:28" ht="18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 spans="1:28" ht="18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 spans="1:28" ht="18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 spans="1:28" ht="18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 spans="1:28" ht="18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 spans="1:28" ht="18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 spans="1:28" ht="1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 spans="1:28" ht="18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 spans="1:28" ht="18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 spans="1:28" ht="18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 spans="1:28" ht="18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 spans="1:28" ht="18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 spans="1:28" ht="18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 spans="1:28" ht="18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 spans="1:28" ht="18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 spans="1:28" ht="18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 spans="1:28" ht="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 spans="1:28" ht="18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 spans="1:28" ht="18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 spans="1:28" ht="18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 spans="1:28" ht="18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 spans="1:28" ht="18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 spans="1:28" ht="18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 spans="1:28" ht="18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 spans="1:28" ht="18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 spans="1:28" ht="18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 spans="1:28" ht="1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 spans="1:28" ht="18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 spans="1:28" ht="18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 spans="1:28" ht="18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 spans="1:28" ht="18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 spans="1:28" ht="18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 spans="1:28" ht="18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 spans="1:28" ht="18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 spans="1:28" ht="18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 spans="1:28" ht="18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 spans="1:28" ht="1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 spans="1:28" ht="18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 spans="1:28" ht="18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 spans="1:28" ht="18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 spans="1:28" ht="18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 spans="1:28" ht="18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 spans="1:28" ht="18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 spans="1:28" ht="18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 spans="1:28" ht="18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 spans="1:28" ht="18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 spans="1:28" ht="1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 spans="1:28" ht="18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 spans="1:28" ht="18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 spans="1:28" ht="18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 spans="1:28" ht="18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 spans="1:28" ht="18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 spans="1:28" ht="18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 spans="1:28" ht="18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 spans="1:28" ht="18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 spans="1:28" ht="18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 spans="1:28" ht="1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 spans="1:28" ht="18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 spans="1:28" ht="18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 spans="1:28" ht="18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 spans="1:28" ht="18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 spans="1:28" ht="18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 spans="1:28" ht="18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 spans="1:28" ht="18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 spans="1:28" ht="18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 spans="1:28" ht="18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 spans="1:28" ht="1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 spans="1:28" ht="18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 spans="1:28" ht="18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 spans="1:28" ht="18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 spans="1:28" ht="18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 spans="1:28" ht="18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 spans="1:28" ht="18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 spans="1:28" ht="18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 spans="1:28" ht="18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 spans="1:28" ht="18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 spans="1:28" ht="1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 spans="1:28" ht="18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 spans="1:28" ht="18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 spans="1:28" ht="18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 spans="1:28" ht="18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 spans="1:28" ht="18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 spans="1:28" ht="18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 spans="1:28" ht="18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 spans="1:28" ht="18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 spans="1:28" ht="18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 spans="1:28" ht="1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 spans="1:28" ht="18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 spans="1:28" ht="18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 spans="1:28" ht="18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 spans="1:28" ht="18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 spans="1:28" ht="18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 spans="1:28" ht="18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 spans="1:28" ht="18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 spans="1:28" ht="18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 spans="1:28" ht="18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 spans="1:28" ht="1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 spans="1:28" ht="18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 spans="1:28" ht="18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 spans="1:28" ht="18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 spans="1:28" ht="18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 spans="1:28" ht="18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 spans="1:28" ht="18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 spans="1:28" ht="18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 spans="1:28" ht="18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 spans="1:28" ht="18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 spans="1:28" ht="1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 spans="1:28" ht="18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 spans="1:28" ht="18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 spans="1:28" ht="18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 spans="1:28" ht="18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 spans="1:28" ht="18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 spans="1:28" ht="18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 spans="1:28" ht="18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 spans="1:28" ht="18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 spans="1:28" ht="18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 spans="1:28" ht="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 spans="1:28" ht="18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 spans="1:28" ht="18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 spans="1:28" ht="18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 spans="1:28" ht="18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 spans="1:28" ht="18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 spans="1:28" ht="18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 spans="1:28" ht="18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 spans="1:28" ht="18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 spans="1:28" ht="18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 spans="1:28" ht="1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 spans="1:28" ht="18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 spans="1:28" ht="18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 spans="1:28" ht="18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 spans="1:28" ht="18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 spans="1:28" ht="18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 spans="1:28" ht="18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 spans="1:28" ht="18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 spans="1:28" ht="18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 spans="1:28" ht="18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 spans="1:28" ht="1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 spans="1:28" ht="18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 spans="1:28" ht="18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 spans="1:28" ht="18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 spans="1:28" ht="18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 spans="1:28" ht="18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 spans="1:28" ht="18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 spans="1:28" ht="18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 spans="1:28" ht="18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 spans="1:28" ht="18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 spans="1:28" ht="1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 spans="1:28" ht="18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 spans="1:28" ht="18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 spans="1:28" ht="18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 spans="1:28" ht="18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 spans="1:28" ht="18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 spans="1:28" ht="18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 spans="1:28" ht="18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 spans="1:28" ht="18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 spans="1:28" ht="18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 spans="1:28" ht="1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 spans="1:28" ht="18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 spans="1:28" ht="18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 spans="1:28" ht="18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 spans="1:28" ht="18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 spans="1:28" ht="18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 spans="1:28" ht="18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 spans="1:28" ht="18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 spans="1:28" ht="18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 spans="1:28" ht="18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 spans="1:28" ht="1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 spans="1:28" ht="18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 spans="1:28" ht="18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 spans="1:28" ht="18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 spans="1:28" ht="18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 spans="1:28" ht="18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 spans="1:28" ht="18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 spans="1:28" ht="18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 spans="1:28" ht="18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 spans="1:28" ht="18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 spans="1:28" ht="1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 spans="1:28" ht="18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 spans="1:28" ht="18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 spans="1:28" ht="18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 spans="1:28" ht="18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 spans="1:28" ht="18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 spans="1:28" ht="18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 spans="1:28" ht="18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 spans="1:28" ht="18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 spans="1:28" ht="18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 spans="1:28" ht="1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 spans="1:28" ht="18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 spans="1:28" ht="18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 spans="1:28" ht="18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 spans="1:28" ht="18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 spans="1:28" ht="18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 spans="1:28" ht="18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 spans="1:28" ht="18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 spans="1:28" ht="18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 spans="1:28" ht="18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 spans="1:28" ht="1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 spans="1:28" ht="18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  <row r="1000" spans="1:28" ht="18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</row>
    <row r="1001" spans="1:28" ht="18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</row>
  </sheetData>
  <mergeCells count="17">
    <mergeCell ref="B109:D109"/>
    <mergeCell ref="B144:D144"/>
    <mergeCell ref="B162:J162"/>
    <mergeCell ref="B170:J170"/>
    <mergeCell ref="B174:D174"/>
    <mergeCell ref="B19:D19"/>
    <mergeCell ref="B43:J43"/>
    <mergeCell ref="B52:J52"/>
    <mergeCell ref="B60:J60"/>
    <mergeCell ref="B65:D65"/>
    <mergeCell ref="B139:D139"/>
    <mergeCell ref="B127:J127"/>
    <mergeCell ref="B135:J135"/>
    <mergeCell ref="B74:D74"/>
    <mergeCell ref="B92:J92"/>
    <mergeCell ref="B100:J100"/>
    <mergeCell ref="B104:D10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EC4EA-A6D8-A447-9F7F-9DA9A372E97C}">
  <dimension ref="A1:E59"/>
  <sheetViews>
    <sheetView workbookViewId="0">
      <selection activeCell="G49" sqref="G49"/>
    </sheetView>
  </sheetViews>
  <sheetFormatPr baseColWidth="10" defaultRowHeight="16"/>
  <sheetData>
    <row r="1" spans="1:5">
      <c r="A1" s="54" t="s">
        <v>82</v>
      </c>
      <c r="B1" s="55"/>
      <c r="C1" s="55"/>
      <c r="D1" s="55"/>
      <c r="E1" s="56"/>
    </row>
    <row r="2" spans="1:5">
      <c r="A2" s="57" t="s">
        <v>83</v>
      </c>
      <c r="B2" s="56"/>
      <c r="C2" s="56"/>
      <c r="D2" s="56"/>
      <c r="E2" s="56"/>
    </row>
    <row r="3" spans="1:5">
      <c r="A3" s="57" t="s">
        <v>84</v>
      </c>
      <c r="B3" s="56"/>
      <c r="C3" s="56"/>
      <c r="D3" s="56"/>
      <c r="E3" s="56"/>
    </row>
    <row r="4" spans="1:5">
      <c r="A4" s="58" t="s">
        <v>79</v>
      </c>
      <c r="B4" s="58" t="s">
        <v>53</v>
      </c>
      <c r="C4" s="58" t="s">
        <v>19</v>
      </c>
      <c r="D4" s="58" t="s">
        <v>25</v>
      </c>
      <c r="E4" s="58" t="s">
        <v>78</v>
      </c>
    </row>
    <row r="5" spans="1:5">
      <c r="A5" s="59">
        <v>1</v>
      </c>
      <c r="B5" s="60" t="s">
        <v>81</v>
      </c>
      <c r="C5" s="60" t="s">
        <v>75</v>
      </c>
      <c r="D5" s="60" t="s">
        <v>77</v>
      </c>
      <c r="E5" s="60" t="s">
        <v>16</v>
      </c>
    </row>
    <row r="6" spans="1:5">
      <c r="A6" s="59">
        <v>2</v>
      </c>
      <c r="B6" s="60" t="s">
        <v>81</v>
      </c>
      <c r="C6" s="60" t="s">
        <v>73</v>
      </c>
      <c r="D6" s="60" t="s">
        <v>77</v>
      </c>
      <c r="E6" s="60" t="s">
        <v>16</v>
      </c>
    </row>
    <row r="7" spans="1:5">
      <c r="A7" s="59">
        <v>3</v>
      </c>
      <c r="B7" s="60" t="s">
        <v>81</v>
      </c>
      <c r="C7" s="60" t="s">
        <v>73</v>
      </c>
      <c r="D7" s="60" t="s">
        <v>77</v>
      </c>
      <c r="E7" s="60" t="s">
        <v>16</v>
      </c>
    </row>
    <row r="8" spans="1:5">
      <c r="A8" s="59">
        <v>4</v>
      </c>
      <c r="B8" s="60" t="s">
        <v>80</v>
      </c>
      <c r="C8" s="60" t="s">
        <v>73</v>
      </c>
      <c r="D8" s="60" t="s">
        <v>77</v>
      </c>
      <c r="E8" s="60" t="s">
        <v>16</v>
      </c>
    </row>
    <row r="9" spans="1:5">
      <c r="A9" s="59">
        <v>5</v>
      </c>
      <c r="B9" s="60" t="s">
        <v>80</v>
      </c>
      <c r="C9" s="60" t="s">
        <v>75</v>
      </c>
      <c r="D9" s="60" t="s">
        <v>77</v>
      </c>
      <c r="E9" s="60" t="s">
        <v>16</v>
      </c>
    </row>
    <row r="10" spans="1:5">
      <c r="A10" s="59">
        <v>6</v>
      </c>
      <c r="B10" s="60" t="s">
        <v>74</v>
      </c>
      <c r="C10" s="60" t="s">
        <v>73</v>
      </c>
      <c r="D10" s="60" t="s">
        <v>77</v>
      </c>
      <c r="E10" s="60" t="s">
        <v>16</v>
      </c>
    </row>
    <row r="11" spans="1:5">
      <c r="A11" s="59">
        <v>7</v>
      </c>
      <c r="B11" s="60" t="s">
        <v>74</v>
      </c>
      <c r="C11" s="60" t="s">
        <v>73</v>
      </c>
      <c r="D11" s="60" t="s">
        <v>77</v>
      </c>
      <c r="E11" s="60" t="s">
        <v>16</v>
      </c>
    </row>
    <row r="12" spans="1:5">
      <c r="A12" s="59">
        <v>8</v>
      </c>
      <c r="B12" s="60" t="s">
        <v>80</v>
      </c>
      <c r="C12" s="60" t="s">
        <v>75</v>
      </c>
      <c r="D12" s="60" t="s">
        <v>77</v>
      </c>
      <c r="E12" s="60" t="s">
        <v>16</v>
      </c>
    </row>
    <row r="13" spans="1:5">
      <c r="A13" s="59">
        <v>9</v>
      </c>
      <c r="B13" s="60" t="s">
        <v>74</v>
      </c>
      <c r="C13" s="60" t="s">
        <v>73</v>
      </c>
      <c r="D13" s="60" t="s">
        <v>77</v>
      </c>
      <c r="E13" s="60" t="s">
        <v>15</v>
      </c>
    </row>
    <row r="14" spans="1:5">
      <c r="A14" s="59">
        <v>10</v>
      </c>
      <c r="B14" s="60" t="s">
        <v>80</v>
      </c>
      <c r="C14" s="60" t="s">
        <v>75</v>
      </c>
      <c r="D14" s="60" t="s">
        <v>77</v>
      </c>
      <c r="E14" s="60" t="s">
        <v>16</v>
      </c>
    </row>
    <row r="15" spans="1:5">
      <c r="A15" s="59">
        <v>11</v>
      </c>
      <c r="B15" s="60" t="s">
        <v>81</v>
      </c>
      <c r="C15" s="60" t="s">
        <v>75</v>
      </c>
      <c r="D15" s="60" t="s">
        <v>76</v>
      </c>
      <c r="E15" s="60" t="s">
        <v>16</v>
      </c>
    </row>
    <row r="16" spans="1:5">
      <c r="A16" s="59">
        <v>12</v>
      </c>
      <c r="B16" s="60" t="s">
        <v>81</v>
      </c>
      <c r="C16" s="60" t="s">
        <v>75</v>
      </c>
      <c r="D16" s="60" t="s">
        <v>76</v>
      </c>
      <c r="E16" s="60" t="s">
        <v>16</v>
      </c>
    </row>
    <row r="17" spans="1:5">
      <c r="A17" s="59">
        <v>13</v>
      </c>
      <c r="B17" s="60" t="s">
        <v>81</v>
      </c>
      <c r="C17" s="60" t="s">
        <v>73</v>
      </c>
      <c r="D17" s="60" t="s">
        <v>76</v>
      </c>
      <c r="E17" s="60" t="s">
        <v>16</v>
      </c>
    </row>
    <row r="18" spans="1:5">
      <c r="A18" s="59">
        <v>14</v>
      </c>
      <c r="B18" s="60" t="s">
        <v>80</v>
      </c>
      <c r="C18" s="60" t="s">
        <v>75</v>
      </c>
      <c r="D18" s="60" t="s">
        <v>76</v>
      </c>
      <c r="E18" s="60" t="s">
        <v>16</v>
      </c>
    </row>
    <row r="19" spans="1:5">
      <c r="A19" s="59">
        <v>15</v>
      </c>
      <c r="B19" s="60" t="s">
        <v>81</v>
      </c>
      <c r="C19" s="60" t="s">
        <v>75</v>
      </c>
      <c r="D19" s="60" t="s">
        <v>76</v>
      </c>
      <c r="E19" s="60" t="s">
        <v>16</v>
      </c>
    </row>
    <row r="20" spans="1:5">
      <c r="A20" s="59">
        <v>16</v>
      </c>
      <c r="B20" s="60" t="s">
        <v>81</v>
      </c>
      <c r="C20" s="60" t="s">
        <v>75</v>
      </c>
      <c r="D20" s="60" t="s">
        <v>76</v>
      </c>
      <c r="E20" s="60" t="s">
        <v>16</v>
      </c>
    </row>
    <row r="21" spans="1:5">
      <c r="A21" s="59">
        <v>17</v>
      </c>
      <c r="B21" s="60" t="s">
        <v>80</v>
      </c>
      <c r="C21" s="60" t="s">
        <v>75</v>
      </c>
      <c r="D21" s="60" t="s">
        <v>76</v>
      </c>
      <c r="E21" s="60" t="s">
        <v>16</v>
      </c>
    </row>
    <row r="22" spans="1:5">
      <c r="A22" s="59">
        <v>18</v>
      </c>
      <c r="B22" s="60" t="s">
        <v>80</v>
      </c>
      <c r="C22" s="60" t="s">
        <v>75</v>
      </c>
      <c r="D22" s="60" t="s">
        <v>76</v>
      </c>
      <c r="E22" s="60" t="s">
        <v>16</v>
      </c>
    </row>
    <row r="23" spans="1:5">
      <c r="A23" s="59">
        <v>19</v>
      </c>
      <c r="B23" s="60" t="s">
        <v>74</v>
      </c>
      <c r="C23" s="60" t="s">
        <v>75</v>
      </c>
      <c r="D23" s="60" t="s">
        <v>76</v>
      </c>
      <c r="E23" s="60" t="s">
        <v>16</v>
      </c>
    </row>
    <row r="24" spans="1:5">
      <c r="A24" s="59">
        <v>20</v>
      </c>
      <c r="B24" s="60" t="s">
        <v>80</v>
      </c>
      <c r="C24" s="60" t="s">
        <v>73</v>
      </c>
      <c r="D24" s="60" t="s">
        <v>76</v>
      </c>
      <c r="E24" s="60" t="s">
        <v>16</v>
      </c>
    </row>
    <row r="25" spans="1:5">
      <c r="A25" s="59">
        <v>21</v>
      </c>
      <c r="B25" s="60" t="s">
        <v>74</v>
      </c>
      <c r="C25" s="60" t="s">
        <v>75</v>
      </c>
      <c r="D25" s="60" t="s">
        <v>76</v>
      </c>
      <c r="E25" s="60" t="s">
        <v>15</v>
      </c>
    </row>
    <row r="26" spans="1:5">
      <c r="A26" s="59">
        <v>22</v>
      </c>
      <c r="B26" s="60" t="s">
        <v>74</v>
      </c>
      <c r="C26" s="60" t="s">
        <v>75</v>
      </c>
      <c r="D26" s="60" t="s">
        <v>76</v>
      </c>
      <c r="E26" s="60" t="s">
        <v>15</v>
      </c>
    </row>
    <row r="27" spans="1:5">
      <c r="A27" s="59">
        <v>23</v>
      </c>
      <c r="B27" s="60" t="s">
        <v>74</v>
      </c>
      <c r="C27" s="60" t="s">
        <v>73</v>
      </c>
      <c r="D27" s="60" t="s">
        <v>76</v>
      </c>
      <c r="E27" s="60" t="s">
        <v>15</v>
      </c>
    </row>
    <row r="28" spans="1:5">
      <c r="A28" s="59">
        <v>24</v>
      </c>
      <c r="B28" s="60" t="s">
        <v>74</v>
      </c>
      <c r="C28" s="60" t="s">
        <v>75</v>
      </c>
      <c r="D28" s="60" t="s">
        <v>76</v>
      </c>
      <c r="E28" s="60" t="s">
        <v>16</v>
      </c>
    </row>
    <row r="29" spans="1:5">
      <c r="A29" s="59">
        <v>25</v>
      </c>
      <c r="B29" s="60" t="s">
        <v>74</v>
      </c>
      <c r="C29" s="60" t="s">
        <v>75</v>
      </c>
      <c r="D29" s="60" t="s">
        <v>76</v>
      </c>
      <c r="E29" s="60" t="s">
        <v>15</v>
      </c>
    </row>
    <row r="30" spans="1:5">
      <c r="A30" s="59">
        <v>26</v>
      </c>
      <c r="B30" s="60" t="s">
        <v>74</v>
      </c>
      <c r="C30" s="60" t="s">
        <v>73</v>
      </c>
      <c r="D30" s="60" t="s">
        <v>76</v>
      </c>
      <c r="E30" s="60" t="s">
        <v>15</v>
      </c>
    </row>
    <row r="31" spans="1:5">
      <c r="A31" s="59">
        <v>27</v>
      </c>
      <c r="B31" s="60" t="s">
        <v>81</v>
      </c>
      <c r="C31" s="60" t="s">
        <v>75</v>
      </c>
      <c r="D31" s="60" t="s">
        <v>72</v>
      </c>
      <c r="E31" s="60" t="s">
        <v>16</v>
      </c>
    </row>
    <row r="32" spans="1:5">
      <c r="A32" s="59">
        <v>28</v>
      </c>
      <c r="B32" s="60" t="s">
        <v>80</v>
      </c>
      <c r="C32" s="60" t="s">
        <v>75</v>
      </c>
      <c r="D32" s="60" t="s">
        <v>72</v>
      </c>
      <c r="E32" s="60" t="s">
        <v>16</v>
      </c>
    </row>
    <row r="33" spans="1:5">
      <c r="A33" s="59">
        <v>29</v>
      </c>
      <c r="B33" s="60" t="s">
        <v>81</v>
      </c>
      <c r="C33" s="60" t="s">
        <v>75</v>
      </c>
      <c r="D33" s="60" t="s">
        <v>72</v>
      </c>
      <c r="E33" s="60" t="s">
        <v>16</v>
      </c>
    </row>
    <row r="34" spans="1:5">
      <c r="A34" s="59">
        <v>30</v>
      </c>
      <c r="B34" s="60" t="s">
        <v>81</v>
      </c>
      <c r="C34" s="60" t="s">
        <v>75</v>
      </c>
      <c r="D34" s="60" t="s">
        <v>72</v>
      </c>
      <c r="E34" s="60" t="s">
        <v>16</v>
      </c>
    </row>
    <row r="35" spans="1:5">
      <c r="A35" s="59">
        <v>31</v>
      </c>
      <c r="B35" s="60" t="s">
        <v>81</v>
      </c>
      <c r="C35" s="60" t="s">
        <v>73</v>
      </c>
      <c r="D35" s="60" t="s">
        <v>72</v>
      </c>
      <c r="E35" s="60" t="s">
        <v>16</v>
      </c>
    </row>
    <row r="36" spans="1:5">
      <c r="A36" s="59">
        <v>32</v>
      </c>
      <c r="B36" s="60" t="s">
        <v>80</v>
      </c>
      <c r="C36" s="60" t="s">
        <v>75</v>
      </c>
      <c r="D36" s="60" t="s">
        <v>72</v>
      </c>
      <c r="E36" s="60" t="s">
        <v>16</v>
      </c>
    </row>
    <row r="37" spans="1:5">
      <c r="A37" s="59">
        <v>33</v>
      </c>
      <c r="B37" s="60" t="s">
        <v>80</v>
      </c>
      <c r="C37" s="60" t="s">
        <v>75</v>
      </c>
      <c r="D37" s="60" t="s">
        <v>72</v>
      </c>
      <c r="E37" s="60" t="s">
        <v>15</v>
      </c>
    </row>
    <row r="38" spans="1:5">
      <c r="A38" s="59">
        <v>34</v>
      </c>
      <c r="B38" s="60" t="s">
        <v>80</v>
      </c>
      <c r="C38" s="60" t="s">
        <v>73</v>
      </c>
      <c r="D38" s="60" t="s">
        <v>72</v>
      </c>
      <c r="E38" s="60" t="s">
        <v>15</v>
      </c>
    </row>
    <row r="39" spans="1:5">
      <c r="A39" s="59">
        <v>35</v>
      </c>
      <c r="B39" s="60" t="s">
        <v>81</v>
      </c>
      <c r="C39" s="60" t="s">
        <v>75</v>
      </c>
      <c r="D39" s="60" t="s">
        <v>72</v>
      </c>
      <c r="E39" s="60" t="s">
        <v>15</v>
      </c>
    </row>
    <row r="40" spans="1:5">
      <c r="A40" s="59">
        <v>36</v>
      </c>
      <c r="B40" s="60" t="s">
        <v>80</v>
      </c>
      <c r="C40" s="60" t="s">
        <v>73</v>
      </c>
      <c r="D40" s="60" t="s">
        <v>72</v>
      </c>
      <c r="E40" s="60" t="s">
        <v>15</v>
      </c>
    </row>
    <row r="41" spans="1:5">
      <c r="A41" s="59">
        <v>37</v>
      </c>
      <c r="B41" s="60" t="s">
        <v>74</v>
      </c>
      <c r="C41" s="60" t="s">
        <v>73</v>
      </c>
      <c r="D41" s="60" t="s">
        <v>72</v>
      </c>
      <c r="E41" s="60" t="s">
        <v>15</v>
      </c>
    </row>
    <row r="42" spans="1:5">
      <c r="A42" s="59">
        <v>38</v>
      </c>
      <c r="B42" s="60" t="s">
        <v>74</v>
      </c>
      <c r="C42" s="60" t="s">
        <v>75</v>
      </c>
      <c r="D42" s="60" t="s">
        <v>72</v>
      </c>
      <c r="E42" s="60" t="s">
        <v>15</v>
      </c>
    </row>
    <row r="43" spans="1:5">
      <c r="A43" s="59">
        <v>39</v>
      </c>
      <c r="B43" s="60" t="s">
        <v>80</v>
      </c>
      <c r="C43" s="60" t="s">
        <v>75</v>
      </c>
      <c r="D43" s="60" t="s">
        <v>72</v>
      </c>
      <c r="E43" s="60" t="s">
        <v>15</v>
      </c>
    </row>
    <row r="44" spans="1:5">
      <c r="A44" s="59">
        <v>40</v>
      </c>
      <c r="B44" s="60" t="s">
        <v>74</v>
      </c>
      <c r="C44" s="60" t="s">
        <v>73</v>
      </c>
      <c r="D44" s="60" t="s">
        <v>72</v>
      </c>
      <c r="E44" s="60" t="s">
        <v>15</v>
      </c>
    </row>
    <row r="45" spans="1:5">
      <c r="A45" s="59">
        <v>41</v>
      </c>
      <c r="B45" s="60" t="s">
        <v>74</v>
      </c>
      <c r="C45" s="60" t="s">
        <v>75</v>
      </c>
      <c r="D45" s="60" t="s">
        <v>72</v>
      </c>
      <c r="E45" s="60" t="s">
        <v>15</v>
      </c>
    </row>
    <row r="46" spans="1:5">
      <c r="A46" s="59">
        <v>42</v>
      </c>
      <c r="B46" s="60" t="s">
        <v>74</v>
      </c>
      <c r="C46" s="60" t="s">
        <v>73</v>
      </c>
      <c r="D46" s="60" t="s">
        <v>72</v>
      </c>
      <c r="E46" s="60" t="s">
        <v>15</v>
      </c>
    </row>
    <row r="47" spans="1:5">
      <c r="A47" s="59">
        <v>43</v>
      </c>
      <c r="B47" s="60" t="s">
        <v>81</v>
      </c>
      <c r="C47" s="60" t="s">
        <v>75</v>
      </c>
      <c r="D47" s="60" t="s">
        <v>72</v>
      </c>
      <c r="E47" s="60" t="s">
        <v>16</v>
      </c>
    </row>
    <row r="48" spans="1:5">
      <c r="A48" s="59">
        <v>44</v>
      </c>
      <c r="B48" s="60" t="s">
        <v>81</v>
      </c>
      <c r="C48" s="60" t="s">
        <v>75</v>
      </c>
      <c r="D48" s="60" t="s">
        <v>72</v>
      </c>
      <c r="E48" s="60" t="s">
        <v>16</v>
      </c>
    </row>
    <row r="49" spans="1:5">
      <c r="A49" s="59">
        <v>45</v>
      </c>
      <c r="B49" s="60" t="s">
        <v>80</v>
      </c>
      <c r="C49" s="60" t="s">
        <v>75</v>
      </c>
      <c r="D49" s="60" t="s">
        <v>72</v>
      </c>
      <c r="E49" s="60" t="s">
        <v>15</v>
      </c>
    </row>
    <row r="50" spans="1:5">
      <c r="A50" s="59">
        <v>46</v>
      </c>
      <c r="B50" s="60" t="s">
        <v>74</v>
      </c>
      <c r="C50" s="60" t="s">
        <v>75</v>
      </c>
      <c r="D50" s="60" t="s">
        <v>72</v>
      </c>
      <c r="E50" s="60" t="s">
        <v>15</v>
      </c>
    </row>
    <row r="51" spans="1:5">
      <c r="A51" s="59">
        <v>47</v>
      </c>
      <c r="B51" s="60" t="s">
        <v>81</v>
      </c>
      <c r="C51" s="60" t="s">
        <v>75</v>
      </c>
      <c r="D51" s="60" t="s">
        <v>72</v>
      </c>
      <c r="E51" s="60" t="s">
        <v>15</v>
      </c>
    </row>
    <row r="52" spans="1:5">
      <c r="A52" s="59">
        <v>48</v>
      </c>
      <c r="B52" s="60" t="s">
        <v>74</v>
      </c>
      <c r="C52" s="60" t="s">
        <v>73</v>
      </c>
      <c r="D52" s="60" t="s">
        <v>72</v>
      </c>
      <c r="E52" s="60" t="s">
        <v>15</v>
      </c>
    </row>
    <row r="53" spans="1:5">
      <c r="A53" s="59">
        <v>49</v>
      </c>
      <c r="B53" s="60" t="s">
        <v>80</v>
      </c>
      <c r="C53" s="60" t="s">
        <v>75</v>
      </c>
      <c r="D53" s="60" t="s">
        <v>72</v>
      </c>
      <c r="E53" s="60" t="s">
        <v>16</v>
      </c>
    </row>
    <row r="54" spans="1:5">
      <c r="A54" s="59">
        <v>50</v>
      </c>
      <c r="B54" s="60" t="s">
        <v>74</v>
      </c>
      <c r="C54" s="60" t="s">
        <v>73</v>
      </c>
      <c r="D54" s="60" t="s">
        <v>72</v>
      </c>
      <c r="E54" s="60" t="s">
        <v>15</v>
      </c>
    </row>
    <row r="55" spans="1:5">
      <c r="A55" s="56"/>
      <c r="B55" s="56"/>
      <c r="C55" s="56"/>
      <c r="D55" s="56"/>
      <c r="E55" s="56"/>
    </row>
    <row r="56" spans="1:5">
      <c r="A56" s="61" t="s">
        <v>85</v>
      </c>
      <c r="B56" s="62"/>
      <c r="C56" s="56"/>
      <c r="D56" s="56"/>
      <c r="E56" s="56"/>
    </row>
    <row r="57" spans="1:5">
      <c r="A57" s="63" t="s">
        <v>86</v>
      </c>
      <c r="B57" s="64"/>
      <c r="C57" s="56"/>
      <c r="D57" s="56"/>
      <c r="E57" s="56"/>
    </row>
    <row r="58" spans="1:5">
      <c r="A58" s="63" t="s">
        <v>87</v>
      </c>
      <c r="B58" s="64"/>
      <c r="C58" s="56"/>
      <c r="D58" s="56"/>
      <c r="E58" s="56"/>
    </row>
    <row r="59" spans="1:5">
      <c r="A59" s="65" t="s">
        <v>88</v>
      </c>
      <c r="B59" s="66"/>
      <c r="C59" s="56"/>
      <c r="D59" s="56"/>
      <c r="E59" s="5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6FEF6-A77D-E147-B2A3-D3FE94AF31FE}">
  <sheetPr filterMode="1">
    <outlinePr summaryBelow="0" summaryRight="0"/>
  </sheetPr>
  <dimension ref="A1:E19"/>
  <sheetViews>
    <sheetView workbookViewId="0"/>
  </sheetViews>
  <sheetFormatPr baseColWidth="10" defaultColWidth="14.5" defaultRowHeight="15.75" customHeight="1"/>
  <cols>
    <col min="1" max="16384" width="14.5" style="1"/>
  </cols>
  <sheetData>
    <row r="1" spans="1:5" ht="15" customHeight="1">
      <c r="A1" s="53" t="s">
        <v>79</v>
      </c>
      <c r="B1" s="53" t="s">
        <v>53</v>
      </c>
      <c r="C1" s="53" t="s">
        <v>19</v>
      </c>
      <c r="D1" s="53" t="s">
        <v>25</v>
      </c>
      <c r="E1" s="53" t="s">
        <v>78</v>
      </c>
    </row>
    <row r="2" spans="1:5" ht="13" hidden="1">
      <c r="A2" s="52">
        <v>6</v>
      </c>
      <c r="B2" s="51" t="s">
        <v>74</v>
      </c>
      <c r="C2" s="51" t="s">
        <v>73</v>
      </c>
      <c r="D2" s="51" t="s">
        <v>77</v>
      </c>
      <c r="E2" s="51" t="s">
        <v>16</v>
      </c>
    </row>
    <row r="3" spans="1:5" ht="13" hidden="1">
      <c r="A3" s="52">
        <v>7</v>
      </c>
      <c r="B3" s="51" t="s">
        <v>74</v>
      </c>
      <c r="C3" s="51" t="s">
        <v>73</v>
      </c>
      <c r="D3" s="51" t="s">
        <v>77</v>
      </c>
      <c r="E3" s="51" t="s">
        <v>16</v>
      </c>
    </row>
    <row r="4" spans="1:5" ht="13" hidden="1">
      <c r="A4" s="52">
        <v>9</v>
      </c>
      <c r="B4" s="51" t="s">
        <v>74</v>
      </c>
      <c r="C4" s="51" t="s">
        <v>73</v>
      </c>
      <c r="D4" s="51" t="s">
        <v>77</v>
      </c>
      <c r="E4" s="51" t="s">
        <v>15</v>
      </c>
    </row>
    <row r="5" spans="1:5" ht="13" hidden="1">
      <c r="A5" s="52">
        <v>19</v>
      </c>
      <c r="B5" s="51" t="s">
        <v>74</v>
      </c>
      <c r="C5" s="51" t="s">
        <v>75</v>
      </c>
      <c r="D5" s="51" t="s">
        <v>76</v>
      </c>
      <c r="E5" s="51" t="s">
        <v>16</v>
      </c>
    </row>
    <row r="6" spans="1:5" ht="13" hidden="1">
      <c r="A6" s="52">
        <v>21</v>
      </c>
      <c r="B6" s="51" t="s">
        <v>74</v>
      </c>
      <c r="C6" s="51" t="s">
        <v>75</v>
      </c>
      <c r="D6" s="51" t="s">
        <v>76</v>
      </c>
      <c r="E6" s="51" t="s">
        <v>15</v>
      </c>
    </row>
    <row r="7" spans="1:5" ht="13" hidden="1">
      <c r="A7" s="52">
        <v>22</v>
      </c>
      <c r="B7" s="51" t="s">
        <v>74</v>
      </c>
      <c r="C7" s="51" t="s">
        <v>75</v>
      </c>
      <c r="D7" s="51" t="s">
        <v>76</v>
      </c>
      <c r="E7" s="51" t="s">
        <v>15</v>
      </c>
    </row>
    <row r="8" spans="1:5" ht="13" hidden="1">
      <c r="A8" s="52">
        <v>23</v>
      </c>
      <c r="B8" s="51" t="s">
        <v>74</v>
      </c>
      <c r="C8" s="51" t="s">
        <v>73</v>
      </c>
      <c r="D8" s="51" t="s">
        <v>76</v>
      </c>
      <c r="E8" s="51" t="s">
        <v>15</v>
      </c>
    </row>
    <row r="9" spans="1:5" ht="13" hidden="1">
      <c r="A9" s="52">
        <v>24</v>
      </c>
      <c r="B9" s="51" t="s">
        <v>74</v>
      </c>
      <c r="C9" s="51" t="s">
        <v>75</v>
      </c>
      <c r="D9" s="51" t="s">
        <v>76</v>
      </c>
      <c r="E9" s="51" t="s">
        <v>16</v>
      </c>
    </row>
    <row r="10" spans="1:5" ht="13" hidden="1">
      <c r="A10" s="52">
        <v>25</v>
      </c>
      <c r="B10" s="51" t="s">
        <v>74</v>
      </c>
      <c r="C10" s="51" t="s">
        <v>75</v>
      </c>
      <c r="D10" s="51" t="s">
        <v>76</v>
      </c>
      <c r="E10" s="51" t="s">
        <v>15</v>
      </c>
    </row>
    <row r="11" spans="1:5" ht="13" hidden="1">
      <c r="A11" s="52">
        <v>26</v>
      </c>
      <c r="B11" s="51" t="s">
        <v>74</v>
      </c>
      <c r="C11" s="51" t="s">
        <v>73</v>
      </c>
      <c r="D11" s="51" t="s">
        <v>76</v>
      </c>
      <c r="E11" s="51" t="s">
        <v>15</v>
      </c>
    </row>
    <row r="12" spans="1:5" ht="13">
      <c r="A12" s="52">
        <v>37</v>
      </c>
      <c r="B12" s="51" t="s">
        <v>74</v>
      </c>
      <c r="C12" s="51" t="s">
        <v>73</v>
      </c>
      <c r="D12" s="51" t="s">
        <v>72</v>
      </c>
      <c r="E12" s="51" t="s">
        <v>15</v>
      </c>
    </row>
    <row r="13" spans="1:5" ht="13">
      <c r="A13" s="52">
        <v>38</v>
      </c>
      <c r="B13" s="51" t="s">
        <v>74</v>
      </c>
      <c r="C13" s="51" t="s">
        <v>75</v>
      </c>
      <c r="D13" s="51" t="s">
        <v>72</v>
      </c>
      <c r="E13" s="51" t="s">
        <v>15</v>
      </c>
    </row>
    <row r="14" spans="1:5" ht="13">
      <c r="A14" s="52">
        <v>40</v>
      </c>
      <c r="B14" s="51" t="s">
        <v>74</v>
      </c>
      <c r="C14" s="51" t="s">
        <v>73</v>
      </c>
      <c r="D14" s="51" t="s">
        <v>72</v>
      </c>
      <c r="E14" s="51" t="s">
        <v>15</v>
      </c>
    </row>
    <row r="15" spans="1:5" ht="13">
      <c r="A15" s="52">
        <v>41</v>
      </c>
      <c r="B15" s="51" t="s">
        <v>74</v>
      </c>
      <c r="C15" s="51" t="s">
        <v>75</v>
      </c>
      <c r="D15" s="51" t="s">
        <v>72</v>
      </c>
      <c r="E15" s="51" t="s">
        <v>15</v>
      </c>
    </row>
    <row r="16" spans="1:5" ht="13">
      <c r="A16" s="52">
        <v>42</v>
      </c>
      <c r="B16" s="51" t="s">
        <v>74</v>
      </c>
      <c r="C16" s="51" t="s">
        <v>73</v>
      </c>
      <c r="D16" s="51" t="s">
        <v>72</v>
      </c>
      <c r="E16" s="51" t="s">
        <v>15</v>
      </c>
    </row>
    <row r="17" spans="1:5" ht="13">
      <c r="A17" s="52">
        <v>46</v>
      </c>
      <c r="B17" s="51" t="s">
        <v>74</v>
      </c>
      <c r="C17" s="51" t="s">
        <v>75</v>
      </c>
      <c r="D17" s="51" t="s">
        <v>72</v>
      </c>
      <c r="E17" s="51" t="s">
        <v>15</v>
      </c>
    </row>
    <row r="18" spans="1:5" ht="13">
      <c r="A18" s="52">
        <v>48</v>
      </c>
      <c r="B18" s="51" t="s">
        <v>74</v>
      </c>
      <c r="C18" s="51" t="s">
        <v>73</v>
      </c>
      <c r="D18" s="51" t="s">
        <v>72</v>
      </c>
      <c r="E18" s="51" t="s">
        <v>15</v>
      </c>
    </row>
    <row r="19" spans="1:5" ht="13">
      <c r="A19" s="52">
        <v>50</v>
      </c>
      <c r="B19" s="51" t="s">
        <v>74</v>
      </c>
      <c r="C19" s="51" t="s">
        <v>73</v>
      </c>
      <c r="D19" s="51" t="s">
        <v>72</v>
      </c>
      <c r="E19" s="51" t="s">
        <v>15</v>
      </c>
    </row>
  </sheetData>
  <autoFilter ref="A1:Z19" xr:uid="{00000000-0009-0000-0000-000005000000}">
    <filterColumn colId="3">
      <filters>
        <filter val="C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0A0F2-F27D-714F-A954-F43F894275E3}">
  <sheetPr filterMode="1">
    <outlinePr summaryBelow="0" summaryRight="0"/>
  </sheetPr>
  <dimension ref="A1:E17"/>
  <sheetViews>
    <sheetView workbookViewId="0"/>
  </sheetViews>
  <sheetFormatPr baseColWidth="10" defaultColWidth="14.5" defaultRowHeight="15.75" customHeight="1"/>
  <cols>
    <col min="1" max="16384" width="14.5" style="1"/>
  </cols>
  <sheetData>
    <row r="1" spans="1:5" ht="13">
      <c r="A1" s="53" t="s">
        <v>79</v>
      </c>
      <c r="B1" s="53" t="s">
        <v>53</v>
      </c>
      <c r="C1" s="53" t="s">
        <v>19</v>
      </c>
      <c r="D1" s="53" t="s">
        <v>25</v>
      </c>
      <c r="E1" s="53" t="s">
        <v>78</v>
      </c>
    </row>
    <row r="2" spans="1:5" ht="13" hidden="1">
      <c r="A2" s="52">
        <v>4</v>
      </c>
      <c r="B2" s="51" t="s">
        <v>80</v>
      </c>
      <c r="C2" s="51" t="s">
        <v>73</v>
      </c>
      <c r="D2" s="51" t="s">
        <v>77</v>
      </c>
      <c r="E2" s="51" t="s">
        <v>16</v>
      </c>
    </row>
    <row r="3" spans="1:5" ht="13" hidden="1">
      <c r="A3" s="52">
        <v>5</v>
      </c>
      <c r="B3" s="51" t="s">
        <v>80</v>
      </c>
      <c r="C3" s="51" t="s">
        <v>75</v>
      </c>
      <c r="D3" s="51" t="s">
        <v>77</v>
      </c>
      <c r="E3" s="51" t="s">
        <v>16</v>
      </c>
    </row>
    <row r="4" spans="1:5" ht="13" hidden="1">
      <c r="A4" s="52">
        <v>8</v>
      </c>
      <c r="B4" s="51" t="s">
        <v>80</v>
      </c>
      <c r="C4" s="51" t="s">
        <v>75</v>
      </c>
      <c r="D4" s="51" t="s">
        <v>77</v>
      </c>
      <c r="E4" s="51" t="s">
        <v>16</v>
      </c>
    </row>
    <row r="5" spans="1:5" ht="13" hidden="1">
      <c r="A5" s="52">
        <v>10</v>
      </c>
      <c r="B5" s="51" t="s">
        <v>80</v>
      </c>
      <c r="C5" s="51" t="s">
        <v>75</v>
      </c>
      <c r="D5" s="51" t="s">
        <v>77</v>
      </c>
      <c r="E5" s="51" t="s">
        <v>16</v>
      </c>
    </row>
    <row r="6" spans="1:5" ht="13" hidden="1">
      <c r="A6" s="52">
        <v>14</v>
      </c>
      <c r="B6" s="51" t="s">
        <v>80</v>
      </c>
      <c r="C6" s="51" t="s">
        <v>75</v>
      </c>
      <c r="D6" s="51" t="s">
        <v>76</v>
      </c>
      <c r="E6" s="51" t="s">
        <v>16</v>
      </c>
    </row>
    <row r="7" spans="1:5" ht="13" hidden="1">
      <c r="A7" s="52">
        <v>17</v>
      </c>
      <c r="B7" s="51" t="s">
        <v>80</v>
      </c>
      <c r="C7" s="51" t="s">
        <v>75</v>
      </c>
      <c r="D7" s="51" t="s">
        <v>76</v>
      </c>
      <c r="E7" s="51" t="s">
        <v>16</v>
      </c>
    </row>
    <row r="8" spans="1:5" ht="13" hidden="1">
      <c r="A8" s="52">
        <v>18</v>
      </c>
      <c r="B8" s="51" t="s">
        <v>80</v>
      </c>
      <c r="C8" s="51" t="s">
        <v>75</v>
      </c>
      <c r="D8" s="51" t="s">
        <v>76</v>
      </c>
      <c r="E8" s="51" t="s">
        <v>16</v>
      </c>
    </row>
    <row r="9" spans="1:5" ht="13" hidden="1">
      <c r="A9" s="52">
        <v>20</v>
      </c>
      <c r="B9" s="51" t="s">
        <v>80</v>
      </c>
      <c r="C9" s="51" t="s">
        <v>73</v>
      </c>
      <c r="D9" s="51" t="s">
        <v>76</v>
      </c>
      <c r="E9" s="51" t="s">
        <v>16</v>
      </c>
    </row>
    <row r="10" spans="1:5" ht="13">
      <c r="A10" s="52">
        <v>28</v>
      </c>
      <c r="B10" s="51" t="s">
        <v>80</v>
      </c>
      <c r="C10" s="51" t="s">
        <v>75</v>
      </c>
      <c r="D10" s="51" t="s">
        <v>72</v>
      </c>
      <c r="E10" s="51" t="s">
        <v>16</v>
      </c>
    </row>
    <row r="11" spans="1:5" ht="13">
      <c r="A11" s="52">
        <v>32</v>
      </c>
      <c r="B11" s="51" t="s">
        <v>80</v>
      </c>
      <c r="C11" s="51" t="s">
        <v>75</v>
      </c>
      <c r="D11" s="51" t="s">
        <v>72</v>
      </c>
      <c r="E11" s="51" t="s">
        <v>16</v>
      </c>
    </row>
    <row r="12" spans="1:5" ht="13" hidden="1">
      <c r="A12" s="52">
        <v>33</v>
      </c>
      <c r="B12" s="51" t="s">
        <v>80</v>
      </c>
      <c r="C12" s="51" t="s">
        <v>75</v>
      </c>
      <c r="D12" s="51" t="s">
        <v>72</v>
      </c>
      <c r="E12" s="51" t="s">
        <v>15</v>
      </c>
    </row>
    <row r="13" spans="1:5" ht="13" hidden="1">
      <c r="A13" s="52">
        <v>34</v>
      </c>
      <c r="B13" s="51" t="s">
        <v>80</v>
      </c>
      <c r="C13" s="51" t="s">
        <v>73</v>
      </c>
      <c r="D13" s="51" t="s">
        <v>72</v>
      </c>
      <c r="E13" s="51" t="s">
        <v>15</v>
      </c>
    </row>
    <row r="14" spans="1:5" ht="13" hidden="1">
      <c r="A14" s="52">
        <v>36</v>
      </c>
      <c r="B14" s="51" t="s">
        <v>80</v>
      </c>
      <c r="C14" s="51" t="s">
        <v>73</v>
      </c>
      <c r="D14" s="51" t="s">
        <v>72</v>
      </c>
      <c r="E14" s="51" t="s">
        <v>15</v>
      </c>
    </row>
    <row r="15" spans="1:5" ht="13" hidden="1">
      <c r="A15" s="52">
        <v>39</v>
      </c>
      <c r="B15" s="51" t="s">
        <v>80</v>
      </c>
      <c r="C15" s="51" t="s">
        <v>75</v>
      </c>
      <c r="D15" s="51" t="s">
        <v>72</v>
      </c>
      <c r="E15" s="51" t="s">
        <v>15</v>
      </c>
    </row>
    <row r="16" spans="1:5" ht="13" hidden="1">
      <c r="A16" s="52">
        <v>45</v>
      </c>
      <c r="B16" s="51" t="s">
        <v>80</v>
      </c>
      <c r="C16" s="51" t="s">
        <v>75</v>
      </c>
      <c r="D16" s="51" t="s">
        <v>72</v>
      </c>
      <c r="E16" s="51" t="s">
        <v>15</v>
      </c>
    </row>
    <row r="17" spans="1:5" ht="13">
      <c r="A17" s="52">
        <v>49</v>
      </c>
      <c r="B17" s="51" t="s">
        <v>80</v>
      </c>
      <c r="C17" s="51" t="s">
        <v>75</v>
      </c>
      <c r="D17" s="51" t="s">
        <v>72</v>
      </c>
      <c r="E17" s="51" t="s">
        <v>16</v>
      </c>
    </row>
  </sheetData>
  <autoFilter ref="A1:Z17" xr:uid="{00000000-0009-0000-0000-000006000000}">
    <filterColumn colId="3">
      <filters>
        <filter val="C"/>
      </filters>
    </filterColumn>
    <filterColumn colId="4">
      <filters>
        <filter val="Pass"/>
      </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50F7AD-BAB7-F247-A9D0-078BF544F398}">
  <sheetPr filterMode="1">
    <outlinePr summaryBelow="0" summaryRight="0"/>
  </sheetPr>
  <dimension ref="A1:E17"/>
  <sheetViews>
    <sheetView workbookViewId="0"/>
  </sheetViews>
  <sheetFormatPr baseColWidth="10" defaultColWidth="14.5" defaultRowHeight="15.75" customHeight="1"/>
  <cols>
    <col min="1" max="16384" width="14.5" style="1"/>
  </cols>
  <sheetData>
    <row r="1" spans="1:5" ht="13">
      <c r="A1" s="53" t="s">
        <v>79</v>
      </c>
      <c r="B1" s="53" t="s">
        <v>53</v>
      </c>
      <c r="C1" s="53" t="s">
        <v>19</v>
      </c>
      <c r="D1" s="53" t="s">
        <v>25</v>
      </c>
      <c r="E1" s="53" t="s">
        <v>78</v>
      </c>
    </row>
    <row r="2" spans="1:5" ht="13" hidden="1">
      <c r="A2" s="52">
        <v>1</v>
      </c>
      <c r="B2" s="51" t="s">
        <v>81</v>
      </c>
      <c r="C2" s="51" t="s">
        <v>75</v>
      </c>
      <c r="D2" s="51" t="s">
        <v>77</v>
      </c>
      <c r="E2" s="51" t="s">
        <v>16</v>
      </c>
    </row>
    <row r="3" spans="1:5" ht="13" hidden="1">
      <c r="A3" s="52">
        <v>2</v>
      </c>
      <c r="B3" s="51" t="s">
        <v>81</v>
      </c>
      <c r="C3" s="51" t="s">
        <v>73</v>
      </c>
      <c r="D3" s="51" t="s">
        <v>77</v>
      </c>
      <c r="E3" s="51" t="s">
        <v>16</v>
      </c>
    </row>
    <row r="4" spans="1:5" ht="13" hidden="1">
      <c r="A4" s="52">
        <v>3</v>
      </c>
      <c r="B4" s="51" t="s">
        <v>81</v>
      </c>
      <c r="C4" s="51" t="s">
        <v>73</v>
      </c>
      <c r="D4" s="51" t="s">
        <v>77</v>
      </c>
      <c r="E4" s="51" t="s">
        <v>16</v>
      </c>
    </row>
    <row r="5" spans="1:5" ht="13" hidden="1">
      <c r="A5" s="52">
        <v>11</v>
      </c>
      <c r="B5" s="51" t="s">
        <v>81</v>
      </c>
      <c r="C5" s="51" t="s">
        <v>75</v>
      </c>
      <c r="D5" s="51" t="s">
        <v>76</v>
      </c>
      <c r="E5" s="51" t="s">
        <v>16</v>
      </c>
    </row>
    <row r="6" spans="1:5" ht="13" hidden="1">
      <c r="A6" s="52">
        <v>12</v>
      </c>
      <c r="B6" s="51" t="s">
        <v>81</v>
      </c>
      <c r="C6" s="51" t="s">
        <v>75</v>
      </c>
      <c r="D6" s="51" t="s">
        <v>76</v>
      </c>
      <c r="E6" s="51" t="s">
        <v>16</v>
      </c>
    </row>
    <row r="7" spans="1:5" ht="13" hidden="1">
      <c r="A7" s="52">
        <v>13</v>
      </c>
      <c r="B7" s="51" t="s">
        <v>81</v>
      </c>
      <c r="C7" s="51" t="s">
        <v>73</v>
      </c>
      <c r="D7" s="51" t="s">
        <v>76</v>
      </c>
      <c r="E7" s="51" t="s">
        <v>16</v>
      </c>
    </row>
    <row r="8" spans="1:5" ht="13" hidden="1">
      <c r="A8" s="52">
        <v>15</v>
      </c>
      <c r="B8" s="51" t="s">
        <v>81</v>
      </c>
      <c r="C8" s="51" t="s">
        <v>75</v>
      </c>
      <c r="D8" s="51" t="s">
        <v>76</v>
      </c>
      <c r="E8" s="51" t="s">
        <v>16</v>
      </c>
    </row>
    <row r="9" spans="1:5" ht="13" hidden="1">
      <c r="A9" s="52">
        <v>16</v>
      </c>
      <c r="B9" s="51" t="s">
        <v>81</v>
      </c>
      <c r="C9" s="51" t="s">
        <v>75</v>
      </c>
      <c r="D9" s="51" t="s">
        <v>76</v>
      </c>
      <c r="E9" s="51" t="s">
        <v>16</v>
      </c>
    </row>
    <row r="10" spans="1:5" ht="13">
      <c r="A10" s="52">
        <v>27</v>
      </c>
      <c r="B10" s="51" t="s">
        <v>81</v>
      </c>
      <c r="C10" s="51" t="s">
        <v>75</v>
      </c>
      <c r="D10" s="51" t="s">
        <v>72</v>
      </c>
      <c r="E10" s="51" t="s">
        <v>16</v>
      </c>
    </row>
    <row r="11" spans="1:5" ht="13">
      <c r="A11" s="52">
        <v>29</v>
      </c>
      <c r="B11" s="51" t="s">
        <v>81</v>
      </c>
      <c r="C11" s="51" t="s">
        <v>75</v>
      </c>
      <c r="D11" s="51" t="s">
        <v>72</v>
      </c>
      <c r="E11" s="51" t="s">
        <v>16</v>
      </c>
    </row>
    <row r="12" spans="1:5" ht="13">
      <c r="A12" s="52">
        <v>30</v>
      </c>
      <c r="B12" s="51" t="s">
        <v>81</v>
      </c>
      <c r="C12" s="51" t="s">
        <v>75</v>
      </c>
      <c r="D12" s="51" t="s">
        <v>72</v>
      </c>
      <c r="E12" s="51" t="s">
        <v>16</v>
      </c>
    </row>
    <row r="13" spans="1:5" ht="13">
      <c r="A13" s="52">
        <v>31</v>
      </c>
      <c r="B13" s="51" t="s">
        <v>81</v>
      </c>
      <c r="C13" s="51" t="s">
        <v>73</v>
      </c>
      <c r="D13" s="51" t="s">
        <v>72</v>
      </c>
      <c r="E13" s="51" t="s">
        <v>16</v>
      </c>
    </row>
    <row r="14" spans="1:5" ht="13" hidden="1">
      <c r="A14" s="52">
        <v>35</v>
      </c>
      <c r="B14" s="51" t="s">
        <v>81</v>
      </c>
      <c r="C14" s="51" t="s">
        <v>75</v>
      </c>
      <c r="D14" s="51" t="s">
        <v>72</v>
      </c>
      <c r="E14" s="51" t="s">
        <v>15</v>
      </c>
    </row>
    <row r="15" spans="1:5" ht="13">
      <c r="A15" s="52">
        <v>43</v>
      </c>
      <c r="B15" s="51" t="s">
        <v>81</v>
      </c>
      <c r="C15" s="51" t="s">
        <v>75</v>
      </c>
      <c r="D15" s="51" t="s">
        <v>72</v>
      </c>
      <c r="E15" s="51" t="s">
        <v>16</v>
      </c>
    </row>
    <row r="16" spans="1:5" ht="13">
      <c r="A16" s="52">
        <v>44</v>
      </c>
      <c r="B16" s="51" t="s">
        <v>81</v>
      </c>
      <c r="C16" s="51" t="s">
        <v>75</v>
      </c>
      <c r="D16" s="51" t="s">
        <v>72</v>
      </c>
      <c r="E16" s="51" t="s">
        <v>16</v>
      </c>
    </row>
    <row r="17" spans="1:5" ht="13" hidden="1">
      <c r="A17" s="52">
        <v>47</v>
      </c>
      <c r="B17" s="51" t="s">
        <v>81</v>
      </c>
      <c r="C17" s="51" t="s">
        <v>75</v>
      </c>
      <c r="D17" s="51" t="s">
        <v>72</v>
      </c>
      <c r="E17" s="51" t="s">
        <v>15</v>
      </c>
    </row>
  </sheetData>
  <autoFilter ref="A1:Z17" xr:uid="{00000000-0009-0000-0000-000007000000}">
    <filterColumn colId="3">
      <filters>
        <filter val="C"/>
      </filters>
    </filterColumn>
    <filterColumn colId="4">
      <filters>
        <filter val="Pass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C4.5</vt:lpstr>
      <vt:lpstr>Training Set</vt:lpstr>
      <vt:lpstr>CTG_poor</vt:lpstr>
      <vt:lpstr>CTG_average</vt:lpstr>
      <vt:lpstr>CTG_good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Archana Kalburgi</dc:creator>
  <cp:lastModifiedBy>Archana Kalburgi</cp:lastModifiedBy>
  <dcterms:created xsi:type="dcterms:W3CDTF">2021-05-11T13:03:45Z</dcterms:created>
  <dcterms:modified xsi:type="dcterms:W3CDTF">2021-05-11T16:24:59Z</dcterms:modified>
</cp:coreProperties>
</file>