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yarajendra/Desktop/"/>
    </mc:Choice>
  </mc:AlternateContent>
  <xr:revisionPtr revIDLastSave="0" documentId="13_ncr:1_{E89B1498-3368-BD41-B3B7-42FE97DADDF9}" xr6:coauthVersionLast="46" xr6:coauthVersionMax="46" xr10:uidLastSave="{00000000-0000-0000-0000-000000000000}"/>
  <bookViews>
    <workbookView xWindow="28800" yWindow="0" windowWidth="33600" windowHeight="21000" xr2:uid="{B677DA77-B35A-AA40-A853-BB22511FD20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1" l="1"/>
  <c r="H36" i="1" s="1"/>
  <c r="A57" i="1"/>
  <c r="C55" i="1"/>
  <c r="A55" i="1"/>
  <c r="F39" i="1" s="1"/>
  <c r="G42" i="1"/>
  <c r="G41" i="1"/>
  <c r="H40" i="1"/>
  <c r="G40" i="1"/>
  <c r="G39" i="1"/>
  <c r="H38" i="1"/>
  <c r="G38" i="1"/>
  <c r="F38" i="1"/>
  <c r="G37" i="1"/>
  <c r="G36" i="1"/>
  <c r="F36" i="1"/>
  <c r="G35" i="1"/>
  <c r="G34" i="1"/>
  <c r="F34" i="1"/>
  <c r="G33" i="1"/>
  <c r="H32" i="1"/>
  <c r="G32" i="1"/>
  <c r="G31" i="1"/>
  <c r="H30" i="1"/>
  <c r="G30" i="1"/>
  <c r="G29" i="1"/>
  <c r="F29" i="1"/>
  <c r="G28" i="1"/>
  <c r="G27" i="1"/>
  <c r="F27" i="1"/>
  <c r="G26" i="1"/>
  <c r="G25" i="1"/>
  <c r="F25" i="1"/>
  <c r="H24" i="1"/>
  <c r="G24" i="1"/>
  <c r="G23" i="1"/>
  <c r="H22" i="1"/>
  <c r="G22" i="1"/>
  <c r="F22" i="1"/>
  <c r="G21" i="1"/>
  <c r="G20" i="1"/>
  <c r="F20" i="1"/>
  <c r="G19" i="1"/>
  <c r="G18" i="1"/>
  <c r="F18" i="1"/>
  <c r="G17" i="1"/>
  <c r="H16" i="1"/>
  <c r="G16" i="1"/>
  <c r="G15" i="1"/>
  <c r="H14" i="1"/>
  <c r="G14" i="1"/>
  <c r="G13" i="1"/>
  <c r="F13" i="1"/>
  <c r="R12" i="1"/>
  <c r="G12" i="1"/>
  <c r="F12" i="1"/>
  <c r="R11" i="1"/>
  <c r="H11" i="1"/>
  <c r="G11" i="1"/>
  <c r="R10" i="1"/>
  <c r="G10" i="1"/>
  <c r="G9" i="1"/>
  <c r="H8" i="1"/>
  <c r="G7" i="1"/>
  <c r="F7" i="1"/>
  <c r="H6" i="1"/>
  <c r="G6" i="1"/>
  <c r="G5" i="1"/>
  <c r="H4" i="1"/>
  <c r="G4" i="1"/>
  <c r="F4" i="1"/>
  <c r="G3" i="1"/>
  <c r="F6" i="1" l="1"/>
  <c r="F9" i="1"/>
  <c r="Q10" i="1"/>
  <c r="K24" i="1" s="1"/>
  <c r="F15" i="1"/>
  <c r="K15" i="1" s="1"/>
  <c r="F24" i="1"/>
  <c r="F31" i="1"/>
  <c r="F40" i="1"/>
  <c r="F41" i="1"/>
  <c r="F3" i="1"/>
  <c r="H7" i="1"/>
  <c r="Q11" i="1"/>
  <c r="Q12" i="1"/>
  <c r="M18" i="1" s="1"/>
  <c r="F14" i="1"/>
  <c r="F17" i="1"/>
  <c r="F19" i="1"/>
  <c r="F21" i="1"/>
  <c r="F26" i="1"/>
  <c r="F28" i="1"/>
  <c r="F30" i="1"/>
  <c r="F33" i="1"/>
  <c r="F35" i="1"/>
  <c r="F37" i="1"/>
  <c r="F42" i="1"/>
  <c r="F5" i="1"/>
  <c r="F8" i="1"/>
  <c r="F10" i="1"/>
  <c r="F11" i="1"/>
  <c r="F16" i="1"/>
  <c r="F23" i="1"/>
  <c r="F32" i="1"/>
  <c r="H18" i="1"/>
  <c r="H26" i="1"/>
  <c r="H34" i="1"/>
  <c r="L34" i="1" s="1"/>
  <c r="H20" i="1"/>
  <c r="L20" i="1" s="1"/>
  <c r="H28" i="1"/>
  <c r="S12" i="1"/>
  <c r="M11" i="1"/>
  <c r="H9" i="1"/>
  <c r="S10" i="1"/>
  <c r="K9" i="1" s="1"/>
  <c r="H12" i="1"/>
  <c r="H5" i="1"/>
  <c r="M5" i="1" s="1"/>
  <c r="S11" i="1"/>
  <c r="H13" i="1"/>
  <c r="H15" i="1"/>
  <c r="L16" i="1"/>
  <c r="H17" i="1"/>
  <c r="H19" i="1"/>
  <c r="H21" i="1"/>
  <c r="H23" i="1"/>
  <c r="L24" i="1"/>
  <c r="H25" i="1"/>
  <c r="H27" i="1"/>
  <c r="M27" i="1" s="1"/>
  <c r="L28" i="1"/>
  <c r="H29" i="1"/>
  <c r="H31" i="1"/>
  <c r="L31" i="1" s="1"/>
  <c r="L32" i="1"/>
  <c r="H33" i="1"/>
  <c r="H35" i="1"/>
  <c r="L36" i="1"/>
  <c r="H37" i="1"/>
  <c r="L37" i="1" s="1"/>
  <c r="L38" i="1"/>
  <c r="H39" i="1"/>
  <c r="M39" i="1" s="1"/>
  <c r="L40" i="1"/>
  <c r="H41" i="1"/>
  <c r="L7" i="1"/>
  <c r="L33" i="1"/>
  <c r="H42" i="1"/>
  <c r="K42" i="1" s="1"/>
  <c r="H3" i="1"/>
  <c r="L9" i="1"/>
  <c r="H10" i="1"/>
  <c r="M16" i="1"/>
  <c r="M22" i="1"/>
  <c r="M24" i="1"/>
  <c r="M30" i="1"/>
  <c r="K31" i="1"/>
  <c r="M36" i="1"/>
  <c r="M38" i="1"/>
  <c r="M35" i="1" l="1"/>
  <c r="M15" i="1"/>
  <c r="M34" i="1"/>
  <c r="M20" i="1"/>
  <c r="M14" i="1"/>
  <c r="M29" i="1"/>
  <c r="M19" i="1"/>
  <c r="M6" i="1"/>
  <c r="M3" i="1"/>
  <c r="K32" i="1"/>
  <c r="M42" i="1"/>
  <c r="M28" i="1"/>
  <c r="M40" i="1"/>
  <c r="M32" i="1"/>
  <c r="M26" i="1"/>
  <c r="M41" i="1"/>
  <c r="M23" i="1"/>
  <c r="L14" i="1"/>
  <c r="M12" i="1"/>
  <c r="L30" i="1"/>
  <c r="L26" i="1"/>
  <c r="L22" i="1"/>
  <c r="L18" i="1"/>
  <c r="L17" i="1"/>
  <c r="L13" i="1"/>
  <c r="M9" i="1"/>
  <c r="M4" i="1"/>
  <c r="L10" i="1"/>
  <c r="L6" i="1"/>
  <c r="L11" i="1"/>
  <c r="K40" i="1"/>
  <c r="M7" i="1"/>
  <c r="M10" i="1"/>
  <c r="M8" i="1"/>
  <c r="L5" i="1"/>
  <c r="K16" i="1"/>
  <c r="L12" i="1"/>
  <c r="K6" i="1"/>
  <c r="K35" i="1"/>
  <c r="K33" i="1"/>
  <c r="K25" i="1"/>
  <c r="K38" i="1"/>
  <c r="K22" i="1"/>
  <c r="K4" i="1"/>
  <c r="K39" i="1"/>
  <c r="K23" i="1"/>
  <c r="K12" i="1"/>
  <c r="K36" i="1"/>
  <c r="K28" i="1"/>
  <c r="K20" i="1"/>
  <c r="K3" i="1"/>
  <c r="K19" i="1"/>
  <c r="K21" i="1"/>
  <c r="K30" i="1"/>
  <c r="K14" i="1"/>
  <c r="K27" i="1"/>
  <c r="L3" i="1"/>
  <c r="L15" i="1"/>
  <c r="L23" i="1"/>
  <c r="K34" i="1"/>
  <c r="K26" i="1"/>
  <c r="K18" i="1"/>
  <c r="K11" i="1"/>
  <c r="L35" i="1"/>
  <c r="M37" i="1"/>
  <c r="M25" i="1"/>
  <c r="L27" i="1"/>
  <c r="K7" i="1"/>
  <c r="L25" i="1"/>
  <c r="M33" i="1"/>
  <c r="M21" i="1"/>
  <c r="M17" i="1"/>
  <c r="L29" i="1"/>
  <c r="K41" i="1"/>
  <c r="K37" i="1"/>
  <c r="K29" i="1"/>
  <c r="K17" i="1"/>
  <c r="K13" i="1"/>
  <c r="L41" i="1"/>
  <c r="L4" i="1"/>
  <c r="L19" i="1"/>
  <c r="M31" i="1"/>
  <c r="L8" i="1"/>
  <c r="L21" i="1"/>
  <c r="M13" i="1"/>
  <c r="L42" i="1"/>
  <c r="K10" i="1"/>
  <c r="K8" i="1"/>
  <c r="L39" i="1"/>
  <c r="K5" i="1"/>
  <c r="M56" i="1" l="1"/>
  <c r="L54" i="1"/>
  <c r="M55" i="1"/>
  <c r="K54" i="1"/>
  <c r="L56" i="1"/>
  <c r="L55" i="1"/>
  <c r="K55" i="1"/>
  <c r="K56" i="1"/>
  <c r="M54" i="1"/>
</calcChain>
</file>

<file path=xl/sharedStrings.xml><?xml version="1.0" encoding="utf-8"?>
<sst xmlns="http://schemas.openxmlformats.org/spreadsheetml/2006/main" count="176" uniqueCount="28">
  <si>
    <t>Married</t>
  </si>
  <si>
    <t xml:space="preserve">Distance </t>
  </si>
  <si>
    <t>Exposure</t>
  </si>
  <si>
    <t>MaritalStatus</t>
  </si>
  <si>
    <t>MonthAtHospital</t>
  </si>
  <si>
    <t>Infected</t>
  </si>
  <si>
    <t>From A</t>
  </si>
  <si>
    <t>From B</t>
  </si>
  <si>
    <t>From C</t>
  </si>
  <si>
    <t xml:space="preserve">Exposure </t>
  </si>
  <si>
    <t>MartialStatus</t>
  </si>
  <si>
    <t>No</t>
  </si>
  <si>
    <t xml:space="preserve"> </t>
  </si>
  <si>
    <t>Yes</t>
  </si>
  <si>
    <t>Single</t>
  </si>
  <si>
    <t xml:space="preserve">Single </t>
  </si>
  <si>
    <t>A</t>
  </si>
  <si>
    <t>B</t>
  </si>
  <si>
    <t>C</t>
  </si>
  <si>
    <t>Min</t>
  </si>
  <si>
    <t>Small 1</t>
  </si>
  <si>
    <t>Small 2</t>
  </si>
  <si>
    <t>Max</t>
  </si>
  <si>
    <t>Small 3</t>
  </si>
  <si>
    <t>NO</t>
  </si>
  <si>
    <r>
      <t xml:space="preserve">Use EXCEL and the “COVID19_B.CSV.xlxs” (Excel file containing another variation of the </t>
    </r>
    <r>
      <rPr>
        <b/>
        <u/>
        <sz val="14"/>
        <color theme="1"/>
        <rFont val="Calibri"/>
        <family val="2"/>
        <scheme val="minor"/>
      </rPr>
      <t>fictional</t>
    </r>
    <r>
      <rPr>
        <b/>
        <sz val="14"/>
        <color theme="1"/>
        <rFont val="Calibri"/>
        <family val="2"/>
        <scheme val="minor"/>
      </rPr>
      <t xml:space="preserve"> COVID19 dataset) to solve the following problems</t>
    </r>
  </si>
  <si>
    <t>Use unweighted Knn (k=4) to classify the following three records (test dataset)</t>
  </si>
  <si>
    <t>Use only excel for this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</si>
</sst>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3" borderId="0" xfId="0" applyFont="1" applyFill="1"/>
    <xf numFmtId="0" fontId="5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dterm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6">
          <cell r="H1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91D0-7528-F749-B1F4-9E388371C5B2}">
  <dimension ref="A1:T59"/>
  <sheetViews>
    <sheetView tabSelected="1" workbookViewId="0">
      <selection activeCell="S16" sqref="S16"/>
    </sheetView>
  </sheetViews>
  <sheetFormatPr baseColWidth="10" defaultColWidth="8.83203125" defaultRowHeight="16" x14ac:dyDescent="0.2"/>
  <cols>
    <col min="1" max="1" width="13.5" style="1" bestFit="1" customWidth="1"/>
    <col min="2" max="2" width="11.83203125" style="1" bestFit="1" customWidth="1"/>
    <col min="3" max="3" width="15" style="1" bestFit="1" customWidth="1"/>
    <col min="4" max="5" width="8.83203125" style="1"/>
    <col min="7" max="7" width="13" customWidth="1"/>
    <col min="8" max="8" width="14.83203125" customWidth="1"/>
  </cols>
  <sheetData>
    <row r="1" spans="1:20" ht="17" thickBot="1" x14ac:dyDescent="0.25">
      <c r="G1" s="2" t="s">
        <v>0</v>
      </c>
      <c r="K1" t="s">
        <v>1</v>
      </c>
      <c r="L1" t="s">
        <v>1</v>
      </c>
      <c r="M1" t="s">
        <v>1</v>
      </c>
    </row>
    <row r="2" spans="1:20" x14ac:dyDescent="0.2">
      <c r="A2" s="3" t="s">
        <v>2</v>
      </c>
      <c r="B2" s="3" t="s">
        <v>3</v>
      </c>
      <c r="C2" s="3" t="s">
        <v>4</v>
      </c>
      <c r="D2" s="3" t="s">
        <v>5</v>
      </c>
      <c r="E2" s="3"/>
      <c r="F2" s="3" t="s">
        <v>2</v>
      </c>
      <c r="G2" s="3" t="s">
        <v>3</v>
      </c>
      <c r="H2" s="3" t="s">
        <v>4</v>
      </c>
      <c r="I2" s="3" t="s">
        <v>5</v>
      </c>
      <c r="K2" s="3" t="s">
        <v>6</v>
      </c>
      <c r="L2" s="3" t="s">
        <v>7</v>
      </c>
      <c r="M2" s="3" t="s">
        <v>8</v>
      </c>
      <c r="Q2" s="4" t="s">
        <v>9</v>
      </c>
      <c r="R2" s="5" t="s">
        <v>10</v>
      </c>
      <c r="S2" s="5" t="s">
        <v>4</v>
      </c>
      <c r="T2" s="6" t="s">
        <v>5</v>
      </c>
    </row>
    <row r="3" spans="1:20" x14ac:dyDescent="0.2">
      <c r="A3" s="1">
        <v>3</v>
      </c>
      <c r="B3" s="2" t="s">
        <v>0</v>
      </c>
      <c r="C3" s="2">
        <v>7</v>
      </c>
      <c r="D3" s="2" t="s">
        <v>11</v>
      </c>
      <c r="F3">
        <f>(A3-$A$55)/($A$57-$A$55)</f>
        <v>0.66666666666666663</v>
      </c>
      <c r="G3" s="1">
        <f>IF(B3=$G$1,1,0)</f>
        <v>1</v>
      </c>
      <c r="H3">
        <f>(C3-$C$55 )/($C$57-$C$55 )</f>
        <v>0.18181818181818182</v>
      </c>
      <c r="I3" s="2" t="s">
        <v>11</v>
      </c>
      <c r="J3" s="2" t="s">
        <v>12</v>
      </c>
      <c r="K3">
        <f>($Q$10-F3)^2+( $R$10-G3)^2+($S$10-H3)^2</f>
        <v>0.47750229568411384</v>
      </c>
      <c r="L3">
        <f>($Q$11-F3)^2+($R$11-G3)^2+($S$11-H3)^2</f>
        <v>1.0082644628099173</v>
      </c>
      <c r="M3">
        <f>($Q$12-F3)^2+($R$12-G3)^2+($S$12-H3)^2</f>
        <v>1.1120293847566576</v>
      </c>
      <c r="Q3" s="7">
        <v>1</v>
      </c>
      <c r="R3" s="8" t="s">
        <v>0</v>
      </c>
      <c r="S3" s="8">
        <v>1</v>
      </c>
      <c r="T3" s="9" t="s">
        <v>13</v>
      </c>
    </row>
    <row r="4" spans="1:20" x14ac:dyDescent="0.2">
      <c r="A4" s="1">
        <v>3</v>
      </c>
      <c r="B4" s="2" t="s">
        <v>0</v>
      </c>
      <c r="C4" s="2">
        <v>2</v>
      </c>
      <c r="D4" s="2" t="s">
        <v>13</v>
      </c>
      <c r="F4">
        <f t="shared" ref="F4:H52" si="0">(A4-$A$55)/($A$57-$A$55)</f>
        <v>0.66666666666666663</v>
      </c>
      <c r="G4" s="1">
        <f t="shared" ref="G4:G52" si="1">IF(B4=$G$1,1,0)</f>
        <v>1</v>
      </c>
      <c r="H4">
        <f t="shared" ref="H4:H52" si="2">(C4-$C$55 )/($C$57-$C$55 )</f>
        <v>3.0303030303030304E-2</v>
      </c>
      <c r="I4" s="2" t="s">
        <v>13</v>
      </c>
      <c r="K4">
        <f t="shared" ref="K4:K52" si="3">($Q$10-F4)^2+( $R$10-G4)^2+($S$10-H4)^2</f>
        <v>0.44536271808999078</v>
      </c>
      <c r="L4">
        <f t="shared" ref="L4:L52" si="4">($Q$11-F4)^2+($R$11-G4)^2+($S$11-H4)^2</f>
        <v>1.0036730945821855</v>
      </c>
      <c r="M4">
        <f t="shared" ref="M4:M52" si="5">($Q$12-F4)^2+($R$12-G4)^2+($S$12-H4)^2</f>
        <v>1.1258034894398532</v>
      </c>
      <c r="Q4" s="7">
        <v>3</v>
      </c>
      <c r="R4" s="8" t="s">
        <v>14</v>
      </c>
      <c r="S4" s="8">
        <v>4</v>
      </c>
      <c r="T4" s="9" t="s">
        <v>11</v>
      </c>
    </row>
    <row r="5" spans="1:20" ht="17" thickBot="1" x14ac:dyDescent="0.25">
      <c r="A5" s="1">
        <v>3</v>
      </c>
      <c r="B5" s="2" t="s">
        <v>0</v>
      </c>
      <c r="C5" s="2">
        <v>7</v>
      </c>
      <c r="D5" s="2" t="s">
        <v>11</v>
      </c>
      <c r="F5">
        <f t="shared" si="0"/>
        <v>0.66666666666666663</v>
      </c>
      <c r="G5" s="1">
        <f t="shared" si="1"/>
        <v>1</v>
      </c>
      <c r="H5">
        <f t="shared" si="2"/>
        <v>0.18181818181818182</v>
      </c>
      <c r="I5" s="2" t="s">
        <v>11</v>
      </c>
      <c r="K5">
        <f t="shared" si="3"/>
        <v>0.47750229568411384</v>
      </c>
      <c r="L5">
        <f t="shared" si="4"/>
        <v>1.0082644628099173</v>
      </c>
      <c r="M5">
        <f t="shared" si="5"/>
        <v>1.1120293847566576</v>
      </c>
      <c r="Q5" s="10">
        <v>2</v>
      </c>
      <c r="R5" s="11" t="s">
        <v>15</v>
      </c>
      <c r="S5" s="11">
        <v>6</v>
      </c>
      <c r="T5" s="12" t="s">
        <v>13</v>
      </c>
    </row>
    <row r="6" spans="1:20" x14ac:dyDescent="0.2">
      <c r="A6" s="1">
        <v>1</v>
      </c>
      <c r="B6" s="2" t="s">
        <v>0</v>
      </c>
      <c r="C6" s="2">
        <v>18</v>
      </c>
      <c r="D6" s="2" t="s">
        <v>11</v>
      </c>
      <c r="F6">
        <f t="shared" si="0"/>
        <v>0</v>
      </c>
      <c r="G6" s="1">
        <f t="shared" si="1"/>
        <v>1</v>
      </c>
      <c r="H6">
        <f t="shared" si="2"/>
        <v>0.51515151515151514</v>
      </c>
      <c r="I6" s="2" t="s">
        <v>11</v>
      </c>
      <c r="K6">
        <f t="shared" si="3"/>
        <v>0.26538108356290174</v>
      </c>
      <c r="L6">
        <f t="shared" si="4"/>
        <v>1.6244260789715335</v>
      </c>
      <c r="M6">
        <f t="shared" si="5"/>
        <v>1.2433425160697889</v>
      </c>
    </row>
    <row r="7" spans="1:20" x14ac:dyDescent="0.2">
      <c r="A7" s="1">
        <v>4</v>
      </c>
      <c r="B7" s="2" t="s">
        <v>14</v>
      </c>
      <c r="C7" s="2">
        <v>1</v>
      </c>
      <c r="D7" s="2" t="s">
        <v>11</v>
      </c>
      <c r="F7">
        <f t="shared" si="0"/>
        <v>1</v>
      </c>
      <c r="G7" s="1">
        <f t="shared" si="1"/>
        <v>0</v>
      </c>
      <c r="H7">
        <f t="shared" si="0"/>
        <v>0</v>
      </c>
      <c r="I7" s="2" t="s">
        <v>11</v>
      </c>
      <c r="K7">
        <f t="shared" si="3"/>
        <v>2</v>
      </c>
      <c r="L7">
        <f t="shared" si="4"/>
        <v>0.11937557392102849</v>
      </c>
      <c r="M7">
        <f t="shared" si="5"/>
        <v>0.46740128558310384</v>
      </c>
    </row>
    <row r="8" spans="1:20" ht="17" thickBot="1" x14ac:dyDescent="0.25">
      <c r="A8" s="1">
        <v>3</v>
      </c>
      <c r="B8" s="2" t="s">
        <v>0</v>
      </c>
      <c r="C8" s="2">
        <v>2</v>
      </c>
      <c r="D8" s="2" t="s">
        <v>11</v>
      </c>
      <c r="F8">
        <f t="shared" si="0"/>
        <v>0.66666666666666663</v>
      </c>
      <c r="G8" s="1"/>
      <c r="H8">
        <f>[1]Sheet1!$H$16</f>
        <v>0</v>
      </c>
      <c r="I8" s="2" t="s">
        <v>11</v>
      </c>
      <c r="K8">
        <f t="shared" si="3"/>
        <v>1.4444444444444444</v>
      </c>
      <c r="L8">
        <f t="shared" si="4"/>
        <v>8.2644628099173556E-3</v>
      </c>
      <c r="M8">
        <f t="shared" si="5"/>
        <v>0.13406795224977042</v>
      </c>
    </row>
    <row r="9" spans="1:20" x14ac:dyDescent="0.2">
      <c r="A9" s="1">
        <v>2</v>
      </c>
      <c r="B9" s="2" t="s">
        <v>0</v>
      </c>
      <c r="C9" s="2">
        <v>3</v>
      </c>
      <c r="D9" s="2" t="s">
        <v>13</v>
      </c>
      <c r="F9">
        <f t="shared" si="0"/>
        <v>0.33333333333333331</v>
      </c>
      <c r="G9" s="1">
        <f t="shared" si="1"/>
        <v>1</v>
      </c>
      <c r="H9">
        <f t="shared" si="2"/>
        <v>6.0606060606060608E-2</v>
      </c>
      <c r="I9" s="2" t="s">
        <v>13</v>
      </c>
      <c r="K9">
        <f t="shared" si="3"/>
        <v>0.1147842056932966</v>
      </c>
      <c r="L9">
        <f t="shared" si="4"/>
        <v>1.1120293847566576</v>
      </c>
      <c r="M9">
        <f t="shared" si="5"/>
        <v>1.0082644628099173</v>
      </c>
      <c r="Q9" s="4" t="s">
        <v>9</v>
      </c>
      <c r="R9" s="5" t="s">
        <v>10</v>
      </c>
      <c r="S9" s="5" t="s">
        <v>4</v>
      </c>
      <c r="T9" s="6" t="s">
        <v>5</v>
      </c>
    </row>
    <row r="10" spans="1:20" x14ac:dyDescent="0.2">
      <c r="A10" s="1">
        <v>1</v>
      </c>
      <c r="B10" s="2" t="s">
        <v>0</v>
      </c>
      <c r="C10" s="2">
        <v>7</v>
      </c>
      <c r="D10" s="2" t="s">
        <v>11</v>
      </c>
      <c r="F10">
        <f t="shared" si="0"/>
        <v>0</v>
      </c>
      <c r="G10" s="1">
        <f t="shared" si="1"/>
        <v>1</v>
      </c>
      <c r="H10">
        <f t="shared" si="2"/>
        <v>0.18181818181818182</v>
      </c>
      <c r="I10" s="2" t="s">
        <v>11</v>
      </c>
      <c r="K10" s="16">
        <f t="shared" si="3"/>
        <v>3.3057851239669422E-2</v>
      </c>
      <c r="L10">
        <f t="shared" si="4"/>
        <v>1.4527089072543617</v>
      </c>
      <c r="M10">
        <f t="shared" si="5"/>
        <v>1.1120293847566576</v>
      </c>
      <c r="P10" s="1" t="s">
        <v>16</v>
      </c>
      <c r="Q10" s="13">
        <f>(Q3-$A$55)/($A$57-$A$55)</f>
        <v>0</v>
      </c>
      <c r="R10" s="1">
        <f>IF(R3=$G$1,1,0)</f>
        <v>1</v>
      </c>
      <c r="S10" s="1">
        <f>(S3-$C$55 )/($C$57-$C$55 )</f>
        <v>0</v>
      </c>
      <c r="T10" s="9" t="s">
        <v>13</v>
      </c>
    </row>
    <row r="11" spans="1:20" x14ac:dyDescent="0.2">
      <c r="A11" s="1">
        <v>4</v>
      </c>
      <c r="B11" s="2" t="s">
        <v>14</v>
      </c>
      <c r="C11" s="2">
        <v>6</v>
      </c>
      <c r="D11" s="2" t="s">
        <v>11</v>
      </c>
      <c r="F11">
        <f t="shared" si="0"/>
        <v>1</v>
      </c>
      <c r="G11" s="1">
        <f t="shared" si="1"/>
        <v>0</v>
      </c>
      <c r="H11">
        <f t="shared" si="2"/>
        <v>0.15151515151515152</v>
      </c>
      <c r="I11" s="2" t="s">
        <v>11</v>
      </c>
      <c r="K11">
        <f t="shared" si="3"/>
        <v>2.0229568411386594</v>
      </c>
      <c r="L11">
        <f t="shared" si="4"/>
        <v>0.11478420569329663</v>
      </c>
      <c r="M11">
        <f t="shared" si="5"/>
        <v>0.44444444444444453</v>
      </c>
      <c r="P11" s="1" t="s">
        <v>17</v>
      </c>
      <c r="Q11" s="13">
        <f t="shared" ref="Q11:Q12" si="6">(Q4-$A$55)/($A$57-$A$55)</f>
        <v>0.66666666666666663</v>
      </c>
      <c r="R11" s="1">
        <f t="shared" ref="R11:R12" si="7">IF(R4=$G$1,1,0)</f>
        <v>0</v>
      </c>
      <c r="S11" s="1">
        <f t="shared" ref="S11:S12" si="8">(S4-$C$55 )/($C$57-$C$55 )</f>
        <v>9.0909090909090912E-2</v>
      </c>
      <c r="T11" s="9" t="s">
        <v>11</v>
      </c>
    </row>
    <row r="12" spans="1:20" ht="17" thickBot="1" x14ac:dyDescent="0.25">
      <c r="A12" s="1">
        <v>4</v>
      </c>
      <c r="B12" s="2" t="s">
        <v>14</v>
      </c>
      <c r="C12" s="2">
        <v>6</v>
      </c>
      <c r="D12" s="2" t="s">
        <v>11</v>
      </c>
      <c r="F12">
        <f t="shared" si="0"/>
        <v>1</v>
      </c>
      <c r="G12" s="1">
        <f t="shared" si="1"/>
        <v>0</v>
      </c>
      <c r="H12">
        <f t="shared" si="2"/>
        <v>0.15151515151515152</v>
      </c>
      <c r="I12" s="2" t="s">
        <v>11</v>
      </c>
      <c r="K12">
        <f t="shared" si="3"/>
        <v>2.0229568411386594</v>
      </c>
      <c r="L12">
        <f t="shared" si="4"/>
        <v>0.11478420569329663</v>
      </c>
      <c r="M12">
        <f t="shared" si="5"/>
        <v>0.44444444444444453</v>
      </c>
      <c r="P12" s="1" t="s">
        <v>18</v>
      </c>
      <c r="Q12" s="14">
        <f t="shared" si="6"/>
        <v>0.33333333333333331</v>
      </c>
      <c r="R12" s="15">
        <f t="shared" si="7"/>
        <v>0</v>
      </c>
      <c r="S12" s="15">
        <f t="shared" si="8"/>
        <v>0.15151515151515152</v>
      </c>
      <c r="T12" s="12" t="s">
        <v>13</v>
      </c>
    </row>
    <row r="13" spans="1:20" x14ac:dyDescent="0.2">
      <c r="A13" s="1">
        <v>4</v>
      </c>
      <c r="B13" s="2" t="s">
        <v>14</v>
      </c>
      <c r="C13" s="2">
        <v>1</v>
      </c>
      <c r="D13" s="2" t="s">
        <v>11</v>
      </c>
      <c r="F13">
        <f t="shared" si="0"/>
        <v>1</v>
      </c>
      <c r="G13" s="1">
        <f t="shared" si="1"/>
        <v>0</v>
      </c>
      <c r="H13">
        <f t="shared" si="2"/>
        <v>0</v>
      </c>
      <c r="I13" s="2" t="s">
        <v>11</v>
      </c>
      <c r="K13">
        <f t="shared" si="3"/>
        <v>2</v>
      </c>
      <c r="L13">
        <f t="shared" si="4"/>
        <v>0.11937557392102849</v>
      </c>
      <c r="M13">
        <f t="shared" si="5"/>
        <v>0.46740128558310384</v>
      </c>
    </row>
    <row r="14" spans="1:20" ht="19" x14ac:dyDescent="0.2">
      <c r="A14" s="1">
        <v>2</v>
      </c>
      <c r="B14" s="2" t="s">
        <v>0</v>
      </c>
      <c r="C14" s="2">
        <v>7</v>
      </c>
      <c r="D14" s="2" t="s">
        <v>11</v>
      </c>
      <c r="F14">
        <f t="shared" si="0"/>
        <v>0.33333333333333331</v>
      </c>
      <c r="G14" s="1">
        <f t="shared" si="1"/>
        <v>1</v>
      </c>
      <c r="H14">
        <f t="shared" si="2"/>
        <v>0.18181818181818182</v>
      </c>
      <c r="I14" s="2" t="s">
        <v>11</v>
      </c>
      <c r="K14">
        <f t="shared" si="3"/>
        <v>0.14416896235078053</v>
      </c>
      <c r="L14">
        <f t="shared" si="4"/>
        <v>1.1193755739210285</v>
      </c>
      <c r="M14">
        <f t="shared" si="5"/>
        <v>1.0009182736455464</v>
      </c>
      <c r="O14" s="18" t="s">
        <v>25</v>
      </c>
    </row>
    <row r="15" spans="1:20" ht="19" x14ac:dyDescent="0.2">
      <c r="A15" s="1">
        <v>1</v>
      </c>
      <c r="B15" s="2" t="s">
        <v>14</v>
      </c>
      <c r="C15" s="2">
        <v>2</v>
      </c>
      <c r="D15" s="2" t="s">
        <v>13</v>
      </c>
      <c r="F15">
        <f t="shared" si="0"/>
        <v>0</v>
      </c>
      <c r="G15" s="1">
        <f t="shared" si="1"/>
        <v>0</v>
      </c>
      <c r="H15">
        <f t="shared" si="2"/>
        <v>3.0303030303030304E-2</v>
      </c>
      <c r="I15" s="2" t="s">
        <v>13</v>
      </c>
      <c r="K15">
        <f t="shared" si="3"/>
        <v>1.0009182736455464</v>
      </c>
      <c r="L15">
        <f t="shared" si="4"/>
        <v>0.44811753902662993</v>
      </c>
      <c r="M15">
        <f t="shared" si="5"/>
        <v>0.12580348943985306</v>
      </c>
      <c r="O15" s="18" t="s">
        <v>26</v>
      </c>
    </row>
    <row r="16" spans="1:20" ht="19" x14ac:dyDescent="0.25">
      <c r="A16" s="1">
        <v>3</v>
      </c>
      <c r="B16" s="2" t="s">
        <v>0</v>
      </c>
      <c r="C16" s="2">
        <v>10</v>
      </c>
      <c r="D16" s="2" t="s">
        <v>11</v>
      </c>
      <c r="F16">
        <f t="shared" si="0"/>
        <v>0.66666666666666663</v>
      </c>
      <c r="G16" s="1">
        <f t="shared" si="1"/>
        <v>1</v>
      </c>
      <c r="H16">
        <f t="shared" si="2"/>
        <v>0.27272727272727271</v>
      </c>
      <c r="I16" s="2" t="s">
        <v>11</v>
      </c>
      <c r="K16">
        <f t="shared" si="3"/>
        <v>0.51882460973370059</v>
      </c>
      <c r="L16">
        <f t="shared" si="4"/>
        <v>1.0330578512396693</v>
      </c>
      <c r="M16">
        <f t="shared" si="5"/>
        <v>1.1258034894398532</v>
      </c>
      <c r="O16" s="17" t="s">
        <v>27</v>
      </c>
    </row>
    <row r="17" spans="1:17" x14ac:dyDescent="0.2">
      <c r="A17" s="1">
        <v>1</v>
      </c>
      <c r="B17" s="2" t="s">
        <v>0</v>
      </c>
      <c r="C17" s="2">
        <v>12</v>
      </c>
      <c r="D17" s="2" t="s">
        <v>13</v>
      </c>
      <c r="F17">
        <f t="shared" si="0"/>
        <v>0</v>
      </c>
      <c r="G17" s="1">
        <f t="shared" si="1"/>
        <v>1</v>
      </c>
      <c r="H17">
        <f t="shared" si="2"/>
        <v>0.33333333333333331</v>
      </c>
      <c r="I17" s="2" t="s">
        <v>13</v>
      </c>
      <c r="K17">
        <f t="shared" si="3"/>
        <v>0.1111111111111111</v>
      </c>
      <c r="L17">
        <f t="shared" si="4"/>
        <v>1.5032139577594124</v>
      </c>
      <c r="M17">
        <f t="shared" si="5"/>
        <v>1.1441689623507805</v>
      </c>
    </row>
    <row r="18" spans="1:17" x14ac:dyDescent="0.2">
      <c r="A18" s="1">
        <v>1</v>
      </c>
      <c r="B18" s="2" t="s">
        <v>0</v>
      </c>
      <c r="C18" s="2">
        <v>29</v>
      </c>
      <c r="D18" s="2" t="s">
        <v>11</v>
      </c>
      <c r="F18">
        <f t="shared" si="0"/>
        <v>0</v>
      </c>
      <c r="G18" s="1">
        <f t="shared" si="1"/>
        <v>1</v>
      </c>
      <c r="H18">
        <f t="shared" si="2"/>
        <v>0.84848484848484851</v>
      </c>
      <c r="I18" s="2" t="s">
        <v>11</v>
      </c>
      <c r="K18">
        <f t="shared" si="3"/>
        <v>0.71992653810835638</v>
      </c>
      <c r="L18">
        <f t="shared" si="4"/>
        <v>2.0183654729109275</v>
      </c>
      <c r="M18">
        <f t="shared" si="5"/>
        <v>1.5968778696051424</v>
      </c>
    </row>
    <row r="19" spans="1:17" x14ac:dyDescent="0.2">
      <c r="A19" s="1">
        <v>4</v>
      </c>
      <c r="B19" s="2" t="s">
        <v>0</v>
      </c>
      <c r="C19" s="2">
        <v>22</v>
      </c>
      <c r="D19" s="2" t="s">
        <v>11</v>
      </c>
      <c r="F19">
        <f t="shared" si="0"/>
        <v>1</v>
      </c>
      <c r="G19" s="1">
        <f t="shared" si="1"/>
        <v>1</v>
      </c>
      <c r="H19">
        <f t="shared" si="2"/>
        <v>0.63636363636363635</v>
      </c>
      <c r="I19" s="2" t="s">
        <v>11</v>
      </c>
      <c r="K19">
        <f t="shared" si="3"/>
        <v>1.4049586776859504</v>
      </c>
      <c r="L19">
        <f t="shared" si="4"/>
        <v>1.4086317722681359</v>
      </c>
      <c r="M19">
        <f t="shared" si="5"/>
        <v>1.6795224977043162</v>
      </c>
    </row>
    <row r="20" spans="1:17" x14ac:dyDescent="0.2">
      <c r="A20" s="1">
        <v>2</v>
      </c>
      <c r="B20" s="2" t="s">
        <v>0</v>
      </c>
      <c r="C20" s="2">
        <v>1</v>
      </c>
      <c r="D20" s="2" t="s">
        <v>13</v>
      </c>
      <c r="F20">
        <f t="shared" si="0"/>
        <v>0.33333333333333331</v>
      </c>
      <c r="G20" s="1">
        <f t="shared" si="1"/>
        <v>1</v>
      </c>
      <c r="H20">
        <f t="shared" si="2"/>
        <v>0</v>
      </c>
      <c r="I20" s="2" t="s">
        <v>13</v>
      </c>
      <c r="K20">
        <f t="shared" si="3"/>
        <v>0.1111111111111111</v>
      </c>
      <c r="L20">
        <f t="shared" si="4"/>
        <v>1.1193755739210285</v>
      </c>
      <c r="M20">
        <f t="shared" si="5"/>
        <v>1.0229568411386594</v>
      </c>
    </row>
    <row r="21" spans="1:17" x14ac:dyDescent="0.2">
      <c r="A21" s="1">
        <v>3</v>
      </c>
      <c r="B21" s="2" t="s">
        <v>0</v>
      </c>
      <c r="C21" s="2">
        <v>2</v>
      </c>
      <c r="D21" s="2" t="s">
        <v>11</v>
      </c>
      <c r="F21">
        <f t="shared" si="0"/>
        <v>0.66666666666666663</v>
      </c>
      <c r="G21" s="1">
        <f t="shared" si="1"/>
        <v>1</v>
      </c>
      <c r="H21">
        <f t="shared" si="2"/>
        <v>3.0303030303030304E-2</v>
      </c>
      <c r="I21" s="2" t="s">
        <v>11</v>
      </c>
      <c r="K21">
        <f t="shared" si="3"/>
        <v>0.44536271808999078</v>
      </c>
      <c r="L21">
        <f t="shared" si="4"/>
        <v>1.0036730945821855</v>
      </c>
      <c r="M21">
        <f t="shared" si="5"/>
        <v>1.1258034894398532</v>
      </c>
      <c r="Q21" s="2" t="s">
        <v>12</v>
      </c>
    </row>
    <row r="22" spans="1:17" x14ac:dyDescent="0.2">
      <c r="A22" s="1">
        <v>3</v>
      </c>
      <c r="B22" s="2" t="s">
        <v>14</v>
      </c>
      <c r="C22" s="2">
        <v>11</v>
      </c>
      <c r="D22" s="2" t="s">
        <v>11</v>
      </c>
      <c r="F22">
        <f t="shared" si="0"/>
        <v>0.66666666666666663</v>
      </c>
      <c r="G22" s="1">
        <f t="shared" si="1"/>
        <v>0</v>
      </c>
      <c r="H22">
        <f t="shared" si="2"/>
        <v>0.30303030303030304</v>
      </c>
      <c r="I22" s="2" t="s">
        <v>11</v>
      </c>
      <c r="K22">
        <f t="shared" si="3"/>
        <v>1.5362718089990817</v>
      </c>
      <c r="L22">
        <f t="shared" si="4"/>
        <v>4.4995408631772274E-2</v>
      </c>
      <c r="M22">
        <f t="shared" si="5"/>
        <v>0.13406795224977042</v>
      </c>
    </row>
    <row r="23" spans="1:17" x14ac:dyDescent="0.2">
      <c r="A23" s="1">
        <v>2</v>
      </c>
      <c r="B23" s="2" t="s">
        <v>14</v>
      </c>
      <c r="C23" s="2">
        <v>3</v>
      </c>
      <c r="D23" s="2" t="s">
        <v>13</v>
      </c>
      <c r="F23">
        <f t="shared" si="0"/>
        <v>0.33333333333333331</v>
      </c>
      <c r="G23" s="1">
        <f t="shared" si="1"/>
        <v>0</v>
      </c>
      <c r="H23">
        <f t="shared" si="2"/>
        <v>6.0606060606060608E-2</v>
      </c>
      <c r="I23" s="2" t="s">
        <v>13</v>
      </c>
      <c r="K23">
        <f t="shared" si="3"/>
        <v>1.1147842056932966</v>
      </c>
      <c r="L23">
        <f t="shared" si="4"/>
        <v>0.11202938475665748</v>
      </c>
      <c r="M23" s="16">
        <f t="shared" si="5"/>
        <v>8.2644628099173556E-3</v>
      </c>
    </row>
    <row r="24" spans="1:17" x14ac:dyDescent="0.2">
      <c r="A24" s="1">
        <v>3</v>
      </c>
      <c r="B24" s="2" t="s">
        <v>0</v>
      </c>
      <c r="C24" s="2">
        <v>1</v>
      </c>
      <c r="D24" s="2" t="s">
        <v>13</v>
      </c>
      <c r="F24">
        <f t="shared" si="0"/>
        <v>0.66666666666666663</v>
      </c>
      <c r="G24" s="1">
        <f t="shared" si="1"/>
        <v>1</v>
      </c>
      <c r="H24">
        <f t="shared" si="2"/>
        <v>0</v>
      </c>
      <c r="I24" s="2" t="s">
        <v>13</v>
      </c>
      <c r="K24">
        <f t="shared" si="3"/>
        <v>0.44444444444444442</v>
      </c>
      <c r="L24">
        <f t="shared" si="4"/>
        <v>1.0082644628099173</v>
      </c>
      <c r="M24">
        <f t="shared" si="5"/>
        <v>1.1340679522497705</v>
      </c>
    </row>
    <row r="25" spans="1:17" x14ac:dyDescent="0.2">
      <c r="A25" s="1">
        <v>3</v>
      </c>
      <c r="B25" s="2" t="s">
        <v>14</v>
      </c>
      <c r="C25" s="2">
        <v>1</v>
      </c>
      <c r="D25" s="2" t="s">
        <v>11</v>
      </c>
      <c r="F25">
        <f t="shared" si="0"/>
        <v>0.66666666666666663</v>
      </c>
      <c r="G25" s="1">
        <f t="shared" si="1"/>
        <v>0</v>
      </c>
      <c r="H25">
        <f t="shared" si="2"/>
        <v>0</v>
      </c>
      <c r="I25" s="2" t="s">
        <v>11</v>
      </c>
      <c r="K25">
        <f t="shared" si="3"/>
        <v>1.4444444444444444</v>
      </c>
      <c r="L25" s="16">
        <f t="shared" si="4"/>
        <v>8.2644628099173556E-3</v>
      </c>
      <c r="M25">
        <f t="shared" si="5"/>
        <v>0.13406795224977042</v>
      </c>
    </row>
    <row r="26" spans="1:17" x14ac:dyDescent="0.2">
      <c r="A26" s="1">
        <v>4</v>
      </c>
      <c r="B26" s="2" t="s">
        <v>0</v>
      </c>
      <c r="C26" s="2">
        <v>5</v>
      </c>
      <c r="D26" s="2" t="s">
        <v>11</v>
      </c>
      <c r="F26">
        <f t="shared" si="0"/>
        <v>1</v>
      </c>
      <c r="G26" s="1">
        <f t="shared" si="1"/>
        <v>1</v>
      </c>
      <c r="H26">
        <f t="shared" si="2"/>
        <v>0.12121212121212122</v>
      </c>
      <c r="I26" s="2" t="s">
        <v>11</v>
      </c>
      <c r="K26">
        <f t="shared" si="3"/>
        <v>1.014692378328742</v>
      </c>
      <c r="L26">
        <f t="shared" si="4"/>
        <v>1.1120293847566576</v>
      </c>
      <c r="M26">
        <f t="shared" si="5"/>
        <v>1.4453627180899911</v>
      </c>
    </row>
    <row r="27" spans="1:17" x14ac:dyDescent="0.2">
      <c r="A27" s="1">
        <v>1</v>
      </c>
      <c r="B27" s="2" t="s">
        <v>14</v>
      </c>
      <c r="C27" s="2">
        <v>9</v>
      </c>
      <c r="D27" s="2" t="s">
        <v>13</v>
      </c>
      <c r="F27">
        <f t="shared" si="0"/>
        <v>0</v>
      </c>
      <c r="G27" s="1">
        <f t="shared" si="1"/>
        <v>0</v>
      </c>
      <c r="H27">
        <f t="shared" si="2"/>
        <v>0.24242424242424243</v>
      </c>
      <c r="I27" s="2" t="s">
        <v>13</v>
      </c>
      <c r="K27">
        <f t="shared" si="3"/>
        <v>1.0587695133149679</v>
      </c>
      <c r="L27">
        <f t="shared" si="4"/>
        <v>0.46740128558310373</v>
      </c>
      <c r="M27">
        <f t="shared" si="5"/>
        <v>0.11937557392102846</v>
      </c>
    </row>
    <row r="28" spans="1:17" x14ac:dyDescent="0.2">
      <c r="A28" s="1">
        <v>3</v>
      </c>
      <c r="B28" s="2" t="s">
        <v>14</v>
      </c>
      <c r="C28" s="2">
        <v>8</v>
      </c>
      <c r="D28" s="2" t="s">
        <v>11</v>
      </c>
      <c r="F28">
        <f t="shared" si="0"/>
        <v>0.66666666666666663</v>
      </c>
      <c r="G28" s="1">
        <f t="shared" si="1"/>
        <v>0</v>
      </c>
      <c r="H28">
        <f t="shared" si="2"/>
        <v>0.21212121212121213</v>
      </c>
      <c r="I28" s="2" t="s">
        <v>11</v>
      </c>
      <c r="K28">
        <f t="shared" si="3"/>
        <v>1.4894398530762167</v>
      </c>
      <c r="L28" s="16">
        <f t="shared" si="4"/>
        <v>1.4692378328741967E-2</v>
      </c>
      <c r="M28">
        <f t="shared" si="5"/>
        <v>0.1147842056932966</v>
      </c>
    </row>
    <row r="29" spans="1:17" x14ac:dyDescent="0.2">
      <c r="A29" s="1">
        <v>3</v>
      </c>
      <c r="B29" s="2" t="s">
        <v>0</v>
      </c>
      <c r="C29" s="2">
        <v>5</v>
      </c>
      <c r="D29" s="2" t="s">
        <v>11</v>
      </c>
      <c r="F29">
        <f t="shared" si="0"/>
        <v>0.66666666666666663</v>
      </c>
      <c r="G29" s="1">
        <f t="shared" si="1"/>
        <v>1</v>
      </c>
      <c r="H29">
        <f t="shared" si="2"/>
        <v>0.12121212121212122</v>
      </c>
      <c r="I29" s="2" t="s">
        <v>11</v>
      </c>
      <c r="K29">
        <f t="shared" si="3"/>
        <v>0.4591368227731864</v>
      </c>
      <c r="L29">
        <f t="shared" si="4"/>
        <v>1.0009182736455464</v>
      </c>
      <c r="M29">
        <f t="shared" si="5"/>
        <v>1.1120293847566576</v>
      </c>
    </row>
    <row r="30" spans="1:17" x14ac:dyDescent="0.2">
      <c r="A30" s="1">
        <v>3</v>
      </c>
      <c r="B30" s="2" t="s">
        <v>14</v>
      </c>
      <c r="C30" s="2">
        <v>1</v>
      </c>
      <c r="D30" s="2" t="s">
        <v>11</v>
      </c>
      <c r="F30">
        <f t="shared" si="0"/>
        <v>0.66666666666666663</v>
      </c>
      <c r="G30" s="1">
        <f t="shared" si="1"/>
        <v>0</v>
      </c>
      <c r="H30">
        <f t="shared" si="2"/>
        <v>0</v>
      </c>
      <c r="I30" s="2" t="s">
        <v>11</v>
      </c>
      <c r="K30">
        <f t="shared" si="3"/>
        <v>1.4444444444444444</v>
      </c>
      <c r="L30" s="16">
        <f t="shared" si="4"/>
        <v>8.2644628099173556E-3</v>
      </c>
      <c r="M30">
        <f t="shared" si="5"/>
        <v>0.13406795224977042</v>
      </c>
    </row>
    <row r="31" spans="1:17" x14ac:dyDescent="0.2">
      <c r="A31" s="1">
        <v>2</v>
      </c>
      <c r="B31" s="2" t="s">
        <v>0</v>
      </c>
      <c r="C31" s="2">
        <v>5</v>
      </c>
      <c r="D31" s="2" t="s">
        <v>13</v>
      </c>
      <c r="F31">
        <f t="shared" si="0"/>
        <v>0.33333333333333331</v>
      </c>
      <c r="G31" s="1">
        <f t="shared" si="1"/>
        <v>1</v>
      </c>
      <c r="H31">
        <f t="shared" si="2"/>
        <v>0.12121212121212122</v>
      </c>
      <c r="I31" s="2" t="s">
        <v>13</v>
      </c>
      <c r="K31">
        <f t="shared" si="3"/>
        <v>0.12580348943985306</v>
      </c>
      <c r="L31">
        <f t="shared" si="4"/>
        <v>1.1120293847566576</v>
      </c>
      <c r="M31">
        <f t="shared" si="5"/>
        <v>1.0009182736455464</v>
      </c>
    </row>
    <row r="32" spans="1:17" x14ac:dyDescent="0.2">
      <c r="A32" s="1">
        <v>4</v>
      </c>
      <c r="B32" s="2" t="s">
        <v>0</v>
      </c>
      <c r="C32" s="2">
        <v>18</v>
      </c>
      <c r="D32" s="2" t="s">
        <v>11</v>
      </c>
      <c r="F32">
        <f t="shared" si="0"/>
        <v>1</v>
      </c>
      <c r="G32" s="1">
        <f t="shared" si="1"/>
        <v>1</v>
      </c>
      <c r="H32">
        <f t="shared" si="2"/>
        <v>0.51515151515151514</v>
      </c>
      <c r="I32" s="2" t="s">
        <v>11</v>
      </c>
      <c r="K32">
        <f t="shared" si="3"/>
        <v>1.2653810835629018</v>
      </c>
      <c r="L32">
        <f t="shared" si="4"/>
        <v>1.2910927456382002</v>
      </c>
      <c r="M32">
        <f t="shared" si="5"/>
        <v>1.5766758494031223</v>
      </c>
    </row>
    <row r="33" spans="1:13" x14ac:dyDescent="0.2">
      <c r="A33" s="1">
        <v>4</v>
      </c>
      <c r="B33" s="2" t="s">
        <v>0</v>
      </c>
      <c r="C33" s="2">
        <v>3</v>
      </c>
      <c r="D33" s="2" t="s">
        <v>11</v>
      </c>
      <c r="F33">
        <f t="shared" si="0"/>
        <v>1</v>
      </c>
      <c r="G33" s="1">
        <f t="shared" si="1"/>
        <v>1</v>
      </c>
      <c r="H33">
        <f t="shared" si="2"/>
        <v>6.0606060606060608E-2</v>
      </c>
      <c r="I33" s="2" t="s">
        <v>11</v>
      </c>
      <c r="K33">
        <f t="shared" si="3"/>
        <v>1.0036730945821855</v>
      </c>
      <c r="L33">
        <f t="shared" si="4"/>
        <v>1.1120293847566576</v>
      </c>
      <c r="M33">
        <f t="shared" si="5"/>
        <v>1.452708907254362</v>
      </c>
    </row>
    <row r="34" spans="1:13" x14ac:dyDescent="0.2">
      <c r="A34" s="1">
        <v>3</v>
      </c>
      <c r="B34" s="2" t="s">
        <v>14</v>
      </c>
      <c r="C34" s="2">
        <v>10</v>
      </c>
      <c r="D34" s="2" t="s">
        <v>11</v>
      </c>
      <c r="F34">
        <f t="shared" si="0"/>
        <v>0.66666666666666663</v>
      </c>
      <c r="G34" s="1">
        <f t="shared" si="1"/>
        <v>0</v>
      </c>
      <c r="H34">
        <f t="shared" si="2"/>
        <v>0.27272727272727271</v>
      </c>
      <c r="I34" s="2" t="s">
        <v>11</v>
      </c>
      <c r="K34">
        <f t="shared" si="3"/>
        <v>1.5188246097337006</v>
      </c>
      <c r="L34">
        <f t="shared" si="4"/>
        <v>3.3057851239669415E-2</v>
      </c>
      <c r="M34">
        <f t="shared" si="5"/>
        <v>0.12580348943985306</v>
      </c>
    </row>
    <row r="35" spans="1:13" x14ac:dyDescent="0.2">
      <c r="A35" s="1">
        <v>1</v>
      </c>
      <c r="B35" s="2" t="s">
        <v>0</v>
      </c>
      <c r="C35" s="2">
        <v>10</v>
      </c>
      <c r="D35" s="2" t="s">
        <v>11</v>
      </c>
      <c r="F35">
        <f t="shared" si="0"/>
        <v>0</v>
      </c>
      <c r="G35" s="1">
        <f t="shared" si="1"/>
        <v>1</v>
      </c>
      <c r="H35">
        <f t="shared" si="2"/>
        <v>0.27272727272727271</v>
      </c>
      <c r="I35" s="2" t="s">
        <v>11</v>
      </c>
      <c r="K35" s="16">
        <f t="shared" si="3"/>
        <v>7.4380165289256187E-2</v>
      </c>
      <c r="L35">
        <f t="shared" si="4"/>
        <v>1.4775022956841137</v>
      </c>
      <c r="M35">
        <f t="shared" si="5"/>
        <v>1.1258034894398532</v>
      </c>
    </row>
    <row r="36" spans="1:13" x14ac:dyDescent="0.2">
      <c r="A36" s="1">
        <v>4</v>
      </c>
      <c r="B36" s="2" t="s">
        <v>0</v>
      </c>
      <c r="C36" s="2">
        <v>8</v>
      </c>
      <c r="D36" s="2" t="s">
        <v>11</v>
      </c>
      <c r="F36">
        <f t="shared" si="0"/>
        <v>1</v>
      </c>
      <c r="G36" s="1">
        <f t="shared" si="1"/>
        <v>1</v>
      </c>
      <c r="H36">
        <f t="shared" si="2"/>
        <v>0.21212121212121213</v>
      </c>
      <c r="I36" s="2" t="s">
        <v>11</v>
      </c>
      <c r="K36">
        <f t="shared" si="3"/>
        <v>1.0449954086317723</v>
      </c>
      <c r="L36">
        <f t="shared" si="4"/>
        <v>1.1258034894398532</v>
      </c>
      <c r="M36">
        <f t="shared" si="5"/>
        <v>1.4481175390266301</v>
      </c>
    </row>
    <row r="37" spans="1:13" x14ac:dyDescent="0.2">
      <c r="A37" s="1">
        <v>2</v>
      </c>
      <c r="B37" s="2" t="s">
        <v>14</v>
      </c>
      <c r="C37" s="2">
        <v>5</v>
      </c>
      <c r="D37" s="2" t="s">
        <v>11</v>
      </c>
      <c r="F37">
        <f t="shared" si="0"/>
        <v>0.33333333333333331</v>
      </c>
      <c r="G37" s="1">
        <f t="shared" si="1"/>
        <v>0</v>
      </c>
      <c r="H37">
        <f t="shared" si="2"/>
        <v>0.12121212121212122</v>
      </c>
      <c r="I37" s="2" t="s">
        <v>11</v>
      </c>
      <c r="K37">
        <f t="shared" si="3"/>
        <v>1.1258034894398532</v>
      </c>
      <c r="L37">
        <f t="shared" si="4"/>
        <v>0.11202938475665748</v>
      </c>
      <c r="M37" s="16">
        <f t="shared" si="5"/>
        <v>9.1827364554637292E-4</v>
      </c>
    </row>
    <row r="38" spans="1:13" x14ac:dyDescent="0.2">
      <c r="A38" s="1">
        <v>1</v>
      </c>
      <c r="B38" s="2" t="s">
        <v>14</v>
      </c>
      <c r="C38" s="2">
        <v>3</v>
      </c>
      <c r="D38" s="2" t="s">
        <v>11</v>
      </c>
      <c r="F38">
        <f t="shared" si="0"/>
        <v>0</v>
      </c>
      <c r="G38" s="1">
        <f t="shared" si="1"/>
        <v>0</v>
      </c>
      <c r="H38">
        <f t="shared" si="2"/>
        <v>6.0606060606060608E-2</v>
      </c>
      <c r="I38" s="2" t="s">
        <v>11</v>
      </c>
      <c r="K38">
        <f t="shared" si="3"/>
        <v>1.0036730945821855</v>
      </c>
      <c r="L38">
        <f t="shared" si="4"/>
        <v>0.44536271808999078</v>
      </c>
      <c r="M38">
        <f t="shared" si="5"/>
        <v>0.11937557392102846</v>
      </c>
    </row>
    <row r="39" spans="1:13" x14ac:dyDescent="0.2">
      <c r="A39" s="1">
        <v>3</v>
      </c>
      <c r="B39" s="2" t="s">
        <v>0</v>
      </c>
      <c r="C39" s="2">
        <v>2</v>
      </c>
      <c r="D39" s="2" t="s">
        <v>11</v>
      </c>
      <c r="F39">
        <f t="shared" si="0"/>
        <v>0.66666666666666663</v>
      </c>
      <c r="G39" s="1">
        <f t="shared" si="1"/>
        <v>1</v>
      </c>
      <c r="H39">
        <f t="shared" si="2"/>
        <v>3.0303030303030304E-2</v>
      </c>
      <c r="I39" s="2" t="s">
        <v>11</v>
      </c>
      <c r="K39">
        <f t="shared" si="3"/>
        <v>0.44536271808999078</v>
      </c>
      <c r="L39">
        <f t="shared" si="4"/>
        <v>1.0036730945821855</v>
      </c>
      <c r="M39">
        <f t="shared" si="5"/>
        <v>1.1258034894398532</v>
      </c>
    </row>
    <row r="40" spans="1:13" x14ac:dyDescent="0.2">
      <c r="A40" s="1">
        <v>4</v>
      </c>
      <c r="B40" s="2" t="s">
        <v>14</v>
      </c>
      <c r="C40" s="2">
        <v>5</v>
      </c>
      <c r="D40" s="2" t="s">
        <v>11</v>
      </c>
      <c r="F40">
        <f t="shared" si="0"/>
        <v>1</v>
      </c>
      <c r="G40" s="1">
        <f t="shared" si="1"/>
        <v>0</v>
      </c>
      <c r="H40">
        <f t="shared" si="2"/>
        <v>0.12121212121212122</v>
      </c>
      <c r="I40" s="2" t="s">
        <v>11</v>
      </c>
      <c r="K40">
        <f t="shared" si="3"/>
        <v>2.0146923783287418</v>
      </c>
      <c r="L40">
        <f t="shared" si="4"/>
        <v>0.11202938475665751</v>
      </c>
      <c r="M40">
        <f t="shared" si="5"/>
        <v>0.44536271808999089</v>
      </c>
    </row>
    <row r="41" spans="1:13" x14ac:dyDescent="0.2">
      <c r="A41" s="1">
        <v>1</v>
      </c>
      <c r="B41" s="2" t="s">
        <v>0</v>
      </c>
      <c r="C41" s="2">
        <v>34</v>
      </c>
      <c r="D41" s="2" t="s">
        <v>11</v>
      </c>
      <c r="F41">
        <f t="shared" si="0"/>
        <v>0</v>
      </c>
      <c r="G41" s="1">
        <f t="shared" si="1"/>
        <v>1</v>
      </c>
      <c r="H41">
        <f t="shared" si="2"/>
        <v>1</v>
      </c>
      <c r="I41" s="2" t="s">
        <v>11</v>
      </c>
      <c r="K41">
        <f t="shared" si="3"/>
        <v>1</v>
      </c>
      <c r="L41">
        <f t="shared" si="4"/>
        <v>2.2708907254361801</v>
      </c>
      <c r="M41">
        <f t="shared" si="5"/>
        <v>1.8310376492194675</v>
      </c>
    </row>
    <row r="42" spans="1:13" x14ac:dyDescent="0.2">
      <c r="A42" s="1">
        <v>3</v>
      </c>
      <c r="B42" s="2" t="s">
        <v>0</v>
      </c>
      <c r="C42" s="2">
        <v>2</v>
      </c>
      <c r="D42" s="2" t="s">
        <v>13</v>
      </c>
      <c r="F42">
        <f t="shared" si="0"/>
        <v>0.66666666666666663</v>
      </c>
      <c r="G42" s="1">
        <f t="shared" si="1"/>
        <v>1</v>
      </c>
      <c r="H42">
        <f t="shared" si="2"/>
        <v>3.0303030303030304E-2</v>
      </c>
      <c r="I42" s="2" t="s">
        <v>13</v>
      </c>
      <c r="K42">
        <f t="shared" si="3"/>
        <v>0.44536271808999078</v>
      </c>
      <c r="L42">
        <f t="shared" si="4"/>
        <v>1.0036730945821855</v>
      </c>
      <c r="M42">
        <f t="shared" si="5"/>
        <v>1.1258034894398532</v>
      </c>
    </row>
    <row r="43" spans="1:13" x14ac:dyDescent="0.2">
      <c r="I43" s="2"/>
      <c r="J43" s="2"/>
      <c r="K43" s="2"/>
      <c r="L43" s="2"/>
    </row>
    <row r="44" spans="1:13" x14ac:dyDescent="0.2">
      <c r="I44" s="2"/>
      <c r="J44" s="2"/>
      <c r="K44" s="2"/>
      <c r="L44" s="2"/>
    </row>
    <row r="45" spans="1:13" x14ac:dyDescent="0.2">
      <c r="I45" s="2"/>
      <c r="J45" s="2"/>
      <c r="K45" s="2"/>
      <c r="L45" s="2"/>
    </row>
    <row r="46" spans="1:13" x14ac:dyDescent="0.2">
      <c r="I46" s="2"/>
      <c r="J46" s="2"/>
      <c r="K46" s="2"/>
      <c r="L46" s="2"/>
    </row>
    <row r="47" spans="1:13" x14ac:dyDescent="0.2">
      <c r="I47" s="2"/>
      <c r="J47" s="2"/>
      <c r="K47" s="2"/>
      <c r="L47" s="2"/>
    </row>
    <row r="48" spans="1:13" x14ac:dyDescent="0.2">
      <c r="I48" s="2"/>
      <c r="J48" s="2"/>
      <c r="K48" s="2"/>
      <c r="L48" s="2"/>
    </row>
    <row r="49" spans="1:13" x14ac:dyDescent="0.2">
      <c r="I49" s="2"/>
      <c r="J49" s="2"/>
      <c r="K49" s="2"/>
      <c r="L49" s="2"/>
    </row>
    <row r="50" spans="1:13" x14ac:dyDescent="0.2">
      <c r="I50" s="2"/>
      <c r="J50" s="2"/>
      <c r="K50" s="2"/>
      <c r="L50" s="2"/>
    </row>
    <row r="51" spans="1:13" x14ac:dyDescent="0.2">
      <c r="I51" s="2"/>
      <c r="J51" s="2"/>
      <c r="K51" s="2"/>
      <c r="L51" s="2"/>
    </row>
    <row r="52" spans="1:13" x14ac:dyDescent="0.2">
      <c r="I52" s="2"/>
      <c r="J52" s="2"/>
      <c r="K52" s="2"/>
      <c r="L52" s="2"/>
    </row>
    <row r="53" spans="1:13" x14ac:dyDescent="0.2">
      <c r="C53" s="1" t="s">
        <v>12</v>
      </c>
    </row>
    <row r="54" spans="1:13" x14ac:dyDescent="0.2">
      <c r="A54" s="1" t="s">
        <v>19</v>
      </c>
      <c r="B54" s="1" t="s">
        <v>12</v>
      </c>
      <c r="C54" s="1" t="s">
        <v>19</v>
      </c>
      <c r="J54" t="s">
        <v>20</v>
      </c>
      <c r="K54">
        <f>SMALL(K3:K52,1)</f>
        <v>3.3057851239669422E-2</v>
      </c>
      <c r="L54">
        <f t="shared" ref="L54:M54" si="9">SMALL(L3:L52,1)</f>
        <v>8.2644628099173556E-3</v>
      </c>
      <c r="M54">
        <f t="shared" si="9"/>
        <v>9.1827364554637292E-4</v>
      </c>
    </row>
    <row r="55" spans="1:13" x14ac:dyDescent="0.2">
      <c r="A55" s="1">
        <f>MIN(A3:A52)</f>
        <v>1</v>
      </c>
      <c r="B55" s="1" t="s">
        <v>12</v>
      </c>
      <c r="C55" s="1">
        <f t="shared" ref="C55" si="10">MIN(C3:C52)</f>
        <v>1</v>
      </c>
      <c r="J55" t="s">
        <v>21</v>
      </c>
      <c r="K55">
        <f>SMALL(K3:K52,2)</f>
        <v>7.4380165289256187E-2</v>
      </c>
      <c r="L55">
        <f t="shared" ref="L55:M55" si="11">SMALL(L3:L52,2)</f>
        <v>8.2644628099173556E-3</v>
      </c>
      <c r="M55">
        <f t="shared" si="11"/>
        <v>8.2644628099173556E-3</v>
      </c>
    </row>
    <row r="56" spans="1:13" x14ac:dyDescent="0.2">
      <c r="A56" s="1" t="s">
        <v>22</v>
      </c>
      <c r="B56" s="1" t="s">
        <v>12</v>
      </c>
      <c r="C56" s="1" t="s">
        <v>22</v>
      </c>
      <c r="J56" t="s">
        <v>23</v>
      </c>
      <c r="K56">
        <f>SMALL(K3:K52,3)</f>
        <v>0.1111111111111111</v>
      </c>
      <c r="L56">
        <f t="shared" ref="L56:M56" si="12">SMALL(L3:L52,3)</f>
        <v>8.2644628099173556E-3</v>
      </c>
      <c r="M56">
        <f t="shared" si="12"/>
        <v>0.1147842056932966</v>
      </c>
    </row>
    <row r="57" spans="1:13" x14ac:dyDescent="0.2">
      <c r="A57" s="1">
        <f>MAX(A3:A52)</f>
        <v>4</v>
      </c>
      <c r="B57" s="1" t="s">
        <v>12</v>
      </c>
      <c r="C57" s="1">
        <f t="shared" ref="C57" si="13">MAX(C3:C52)</f>
        <v>34</v>
      </c>
    </row>
    <row r="58" spans="1:13" x14ac:dyDescent="0.2">
      <c r="K58" t="s">
        <v>24</v>
      </c>
      <c r="L58" t="s">
        <v>24</v>
      </c>
      <c r="M58" t="s">
        <v>24</v>
      </c>
    </row>
    <row r="59" spans="1:13" x14ac:dyDescent="0.2">
      <c r="L5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2021-03-26T18:50:07Z</dcterms:created>
  <dcterms:modified xsi:type="dcterms:W3CDTF">2021-03-26T18:58:21Z</dcterms:modified>
</cp:coreProperties>
</file>