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-440" windowWidth="28800" windowHeight="18000"/>
  </bookViews>
  <sheets>
    <sheet name="装修清单" sheetId="1" r:id="rId1"/>
    <sheet name="地暖详单" sheetId="2" r:id="rId2"/>
    <sheet name="中央空调详单" sheetId="3" r:id="rId3"/>
    <sheet name="淘宝网购详单" sheetId="4" r:id="rId4"/>
  </sheets>
  <definedNames>
    <definedName name="_xlnm.Print_Area" localSheetId="1">地暖详单!$A$1:$L$87</definedName>
    <definedName name="_xlnm.Print_Area" localSheetId="0">装修清单!$A$1:$M$116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" l="1"/>
  <c r="L24" i="1"/>
  <c r="L34" i="1"/>
  <c r="L46" i="1"/>
  <c r="L50" i="1"/>
  <c r="L52" i="1"/>
  <c r="L65" i="1"/>
  <c r="L83" i="1"/>
  <c r="L100" i="1"/>
  <c r="L102" i="1"/>
  <c r="L114" i="1"/>
  <c r="L132" i="1"/>
  <c r="L133" i="1"/>
  <c r="B55" i="4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J22" i="1"/>
  <c r="K24" i="1"/>
  <c r="K27" i="1"/>
  <c r="K29" i="1"/>
  <c r="K30" i="1"/>
  <c r="K31" i="1"/>
  <c r="J34" i="1"/>
  <c r="K36" i="1"/>
  <c r="K37" i="1"/>
  <c r="K38" i="1"/>
  <c r="K39" i="1"/>
  <c r="K40" i="1"/>
  <c r="K41" i="1"/>
  <c r="K42" i="1"/>
  <c r="K45" i="1"/>
  <c r="K46" i="1"/>
  <c r="K47" i="1"/>
  <c r="K49" i="1"/>
  <c r="K50" i="1"/>
  <c r="K51" i="1"/>
  <c r="J52" i="1"/>
  <c r="K54" i="1"/>
  <c r="K55" i="1"/>
  <c r="K56" i="1"/>
  <c r="K57" i="1"/>
  <c r="K59" i="1"/>
  <c r="J65" i="1"/>
  <c r="K67" i="1"/>
  <c r="K73" i="1"/>
  <c r="K75" i="1"/>
  <c r="K76" i="1"/>
  <c r="K78" i="1"/>
  <c r="J83" i="1"/>
  <c r="K85" i="1"/>
  <c r="K86" i="1"/>
  <c r="K87" i="1"/>
  <c r="K88" i="1"/>
  <c r="K89" i="1"/>
  <c r="K90" i="1"/>
  <c r="K91" i="1"/>
  <c r="K92" i="1"/>
  <c r="J100" i="1"/>
  <c r="K102" i="1"/>
  <c r="K105" i="1"/>
  <c r="K108" i="1"/>
  <c r="K109" i="1"/>
  <c r="K110" i="1"/>
  <c r="K111" i="1"/>
  <c r="K112" i="1"/>
  <c r="J114" i="1"/>
  <c r="K116" i="1"/>
  <c r="K117" i="1"/>
  <c r="K118" i="1"/>
  <c r="K119" i="1"/>
  <c r="K120" i="1"/>
  <c r="K121" i="1"/>
  <c r="K122" i="1"/>
  <c r="J132" i="1"/>
  <c r="J133" i="1"/>
  <c r="G9" i="3"/>
  <c r="G21" i="3"/>
  <c r="G33" i="3"/>
  <c r="L9" i="2"/>
  <c r="L10" i="2"/>
  <c r="L11" i="2"/>
  <c r="L12" i="2"/>
  <c r="L13" i="2"/>
  <c r="L15" i="2"/>
  <c r="L16" i="2"/>
  <c r="L17" i="2"/>
  <c r="L18" i="2"/>
  <c r="L19" i="2"/>
  <c r="L20" i="2"/>
  <c r="N26" i="2"/>
  <c r="N27" i="2"/>
  <c r="N29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L62" i="2"/>
  <c r="N28" i="2"/>
  <c r="G63" i="2"/>
  <c r="L63" i="2"/>
  <c r="G64" i="2"/>
  <c r="L64" i="2"/>
  <c r="G65" i="2"/>
  <c r="L65" i="2"/>
  <c r="G66" i="2"/>
  <c r="L66" i="2"/>
  <c r="L67" i="2"/>
  <c r="L75" i="2"/>
  <c r="G76" i="2"/>
  <c r="L76" i="2"/>
  <c r="L77" i="2"/>
  <c r="L78" i="2"/>
  <c r="L80" i="2"/>
  <c r="L81" i="2"/>
  <c r="N30" i="2"/>
</calcChain>
</file>

<file path=xl/sharedStrings.xml><?xml version="1.0" encoding="utf-8"?>
<sst xmlns="http://schemas.openxmlformats.org/spreadsheetml/2006/main" count="793" uniqueCount="522">
  <si>
    <t>小计：</t>
  </si>
  <si>
    <t>总计：</t>
    <phoneticPr fontId="2" type="noConversion"/>
  </si>
  <si>
    <t>   </t>
    <phoneticPr fontId="2" type="noConversion"/>
  </si>
  <si>
    <t>总价：</t>
  </si>
  <si>
    <t>煤气管道加长470元、煤气开通/软管安装200元</t>
    <phoneticPr fontId="2" type="noConversion"/>
  </si>
  <si>
    <t>煤气改装费、安装费</t>
    <phoneticPr fontId="2" type="noConversion"/>
  </si>
  <si>
    <t>西站花木市场购买</t>
    <phoneticPr fontId="2" type="noConversion"/>
  </si>
  <si>
    <t>500元</t>
    <phoneticPr fontId="2" type="noConversion"/>
  </si>
  <si>
    <t>阳台鹅卵石</t>
    <phoneticPr fontId="2" type="noConversion"/>
  </si>
  <si>
    <t>1000元</t>
    <phoneticPr fontId="2" type="noConversion"/>
  </si>
  <si>
    <t>绿色植物</t>
    <phoneticPr fontId="2" type="noConversion"/>
  </si>
  <si>
    <t>玻璃胶</t>
    <phoneticPr fontId="2" type="noConversion"/>
  </si>
  <si>
    <t>客厅茶镜边框不锈钢包边</t>
    <phoneticPr fontId="2" type="noConversion"/>
  </si>
  <si>
    <t>客厅不锈钢包边材料费</t>
    <phoneticPr fontId="2" type="noConversion"/>
  </si>
  <si>
    <t>四幅，淘宝购买</t>
    <phoneticPr fontId="2" type="noConversion"/>
  </si>
  <si>
    <t>欧式有框装饰画</t>
    <phoneticPr fontId="2" type="noConversion"/>
  </si>
  <si>
    <t>包括烛台、花瓶、陶罐、电话机，部分特力屋购买，其余淘宝购买</t>
    <phoneticPr fontId="2" type="noConversion"/>
  </si>
  <si>
    <t>工艺品摆件</t>
    <phoneticPr fontId="2" type="noConversion"/>
  </si>
  <si>
    <t>23框+画芯，淘宝购买</t>
    <phoneticPr fontId="2" type="noConversion"/>
  </si>
  <si>
    <t>套</t>
    <phoneticPr fontId="2" type="noConversion"/>
  </si>
  <si>
    <t>照片墙</t>
    <phoneticPr fontId="2" type="noConversion"/>
  </si>
  <si>
    <t>Y</t>
    <phoneticPr fontId="2" type="noConversion"/>
  </si>
  <si>
    <t>双十一淘宝购买</t>
    <phoneticPr fontId="2" type="noConversion"/>
  </si>
  <si>
    <t>床上六件套</t>
    <phoneticPr fontId="2" type="noConversion"/>
  </si>
  <si>
    <r>
      <t>已打3</t>
    </r>
    <r>
      <rPr>
        <sz val="9"/>
        <rFont val="宋体"/>
        <charset val="134"/>
      </rPr>
      <t>5</t>
    </r>
    <r>
      <rPr>
        <sz val="9"/>
        <rFont val="宋体"/>
        <charset val="134"/>
      </rPr>
      <t>个，费用</t>
    </r>
    <r>
      <rPr>
        <sz val="9"/>
        <rFont val="宋体"/>
        <charset val="134"/>
      </rPr>
      <t>87</t>
    </r>
    <r>
      <rPr>
        <sz val="9"/>
        <rFont val="宋体"/>
        <charset val="134"/>
      </rPr>
      <t>0元</t>
    </r>
    <phoneticPr fontId="2" type="noConversion"/>
  </si>
  <si>
    <t>个</t>
    <phoneticPr fontId="2" type="noConversion"/>
  </si>
  <si>
    <t>打孔费</t>
    <phoneticPr fontId="2" type="noConversion"/>
  </si>
  <si>
    <t>敲墙垃圾费200元，垃圾外运费200元，楼道维护费250元（50元/层）</t>
    <phoneticPr fontId="2" type="noConversion"/>
  </si>
  <si>
    <t>敲墙垃圾费、垃圾外运费、楼道维护费</t>
    <phoneticPr fontId="2" type="noConversion"/>
  </si>
  <si>
    <t>已付</t>
    <phoneticPr fontId="2" type="noConversion"/>
  </si>
  <si>
    <t>敲墙审批代理费</t>
    <phoneticPr fontId="2" type="noConversion"/>
  </si>
  <si>
    <t>保险箱</t>
    <phoneticPr fontId="2" type="noConversion"/>
  </si>
  <si>
    <t>1次底漆，2次面漆，城团网线下团购，电话：4007518777</t>
    <phoneticPr fontId="2" type="noConversion"/>
  </si>
  <si>
    <t>桶</t>
    <phoneticPr fontId="2" type="noConversion"/>
  </si>
  <si>
    <t>大师漆</t>
    <phoneticPr fontId="2" type="noConversion"/>
  </si>
  <si>
    <t>合同127500元，后期增加10000元</t>
    <phoneticPr fontId="2" type="noConversion"/>
  </si>
  <si>
    <t>装修公司 硬装半包费</t>
    <phoneticPr fontId="2" type="noConversion"/>
  </si>
  <si>
    <t>装修公司 设计费</t>
    <phoneticPr fontId="2" type="noConversion"/>
  </si>
  <si>
    <t>其它</t>
    <phoneticPr fontId="2" type="noConversion"/>
  </si>
  <si>
    <t>八</t>
    <phoneticPr fontId="2" type="noConversion"/>
  </si>
  <si>
    <t>包括镜子、切边、拼贴费用</t>
    <phoneticPr fontId="2" type="noConversion"/>
  </si>
  <si>
    <t>客厅茶镜</t>
    <phoneticPr fontId="2" type="noConversion"/>
  </si>
  <si>
    <t>启明窗帘，电话：88172880</t>
    <phoneticPr fontId="2" type="noConversion"/>
  </si>
  <si>
    <t>软包</t>
    <phoneticPr fontId="2" type="noConversion"/>
  </si>
  <si>
    <t>中大壁纸，客厅电视机背景墙、一楼书房，城团网线下团购，电话：86992347</t>
    <phoneticPr fontId="2" type="noConversion"/>
  </si>
  <si>
    <t>㎡</t>
    <phoneticPr fontId="2" type="noConversion"/>
  </si>
  <si>
    <t>墙纸</t>
    <phoneticPr fontId="2" type="noConversion"/>
  </si>
  <si>
    <t>衣柜、鞋柜把手</t>
    <phoneticPr fontId="2" type="noConversion"/>
  </si>
  <si>
    <t>衣柜五金</t>
    <phoneticPr fontId="2" type="noConversion"/>
  </si>
  <si>
    <t>西蒙电器，32路强电箱，L号弱电箱，空开：10A4个、20A5个、16A10个，漏保40A2个，</t>
    <phoneticPr fontId="2" type="noConversion"/>
  </si>
  <si>
    <t>强弱电箱、空开、漏保</t>
    <phoneticPr fontId="2" type="noConversion"/>
  </si>
  <si>
    <t>西蒙电器，城团网线下团购，电话：85381198，下同</t>
    <phoneticPr fontId="2" type="noConversion"/>
  </si>
  <si>
    <t>开关、插座、筒灯、射灯、灯带</t>
    <phoneticPr fontId="2" type="noConversion"/>
  </si>
  <si>
    <t>3个台灯+1个镜前灯，淘宝双十一购买</t>
    <phoneticPr fontId="2" type="noConversion"/>
  </si>
  <si>
    <t>台灯、镜前灯</t>
    <phoneticPr fontId="2" type="noConversion"/>
  </si>
  <si>
    <t>走廊马灯250/只，阳台壁灯50/只，沈半路灯饰市场购买，电话：88027077</t>
    <phoneticPr fontId="2" type="noConversion"/>
  </si>
  <si>
    <t>走廊马灯、阳台壁灯及灯泡</t>
    <phoneticPr fontId="2" type="noConversion"/>
  </si>
  <si>
    <t>沈半路灯饰市场东方灯饰，包括主卧、父母房、客房、一/二楼书房、儿童房、中庭等主灯，城团网线下团购，电话：88011186</t>
    <phoneticPr fontId="2" type="noConversion"/>
  </si>
  <si>
    <t>盏</t>
    <phoneticPr fontId="2" type="noConversion"/>
  </si>
  <si>
    <t>房间主灯</t>
    <phoneticPr fontId="2" type="noConversion"/>
  </si>
  <si>
    <t>沈半路灯饰市场吉毫米迦，送灯源</t>
    <phoneticPr fontId="2" type="noConversion"/>
  </si>
  <si>
    <t>客厅壁灯</t>
    <phoneticPr fontId="2" type="noConversion"/>
  </si>
  <si>
    <t>餐厅水晶灯</t>
    <phoneticPr fontId="2" type="noConversion"/>
  </si>
  <si>
    <t>沈半路灯饰市场吉毫米迦，送灯源，沈半路灯饰市场购买，电话：88021369，下同</t>
    <phoneticPr fontId="2" type="noConversion"/>
  </si>
  <si>
    <t>客厅水晶灯</t>
    <phoneticPr fontId="2" type="noConversion"/>
  </si>
  <si>
    <t>灯具、墙纸、软包</t>
    <phoneticPr fontId="2" type="noConversion"/>
  </si>
  <si>
    <t>七</t>
    <phoneticPr fontId="2" type="noConversion"/>
  </si>
  <si>
    <t>淘宝购买</t>
    <phoneticPr fontId="2" type="noConversion"/>
  </si>
  <si>
    <t>台</t>
    <phoneticPr fontId="2" type="noConversion"/>
  </si>
  <si>
    <t>空气净化机</t>
    <phoneticPr fontId="2" type="noConversion"/>
  </si>
  <si>
    <t>XBOX体感套装</t>
    <phoneticPr fontId="2" type="noConversion"/>
  </si>
  <si>
    <t>飞利浦5.1 蓝光3D家庭影院</t>
    <phoneticPr fontId="2" type="noConversion"/>
  </si>
  <si>
    <t>聚划算团购</t>
    <phoneticPr fontId="2" type="noConversion"/>
  </si>
  <si>
    <t>飞利浦吸尘器</t>
    <phoneticPr fontId="2" type="noConversion"/>
  </si>
  <si>
    <t>飞利浦iphone音响</t>
    <phoneticPr fontId="2" type="noConversion"/>
  </si>
  <si>
    <t>索尼2.1蓝牙音响</t>
    <phoneticPr fontId="2" type="noConversion"/>
  </si>
  <si>
    <t>微波炉</t>
    <phoneticPr fontId="2" type="noConversion"/>
  </si>
  <si>
    <t>LG，国美国庆节购买</t>
    <phoneticPr fontId="2" type="noConversion"/>
  </si>
  <si>
    <t>双开门冰箱</t>
    <phoneticPr fontId="2" type="noConversion"/>
  </si>
  <si>
    <t>格力风管机1台3P，4台1.5P，杭州威灵电器，详单另附</t>
    <phoneticPr fontId="2" type="noConversion"/>
  </si>
  <si>
    <t>中央空调</t>
    <phoneticPr fontId="2" type="noConversion"/>
  </si>
  <si>
    <t>奥普浴霸，淘宝购买</t>
    <phoneticPr fontId="2" type="noConversion"/>
  </si>
  <si>
    <t>浴霸</t>
    <phoneticPr fontId="2" type="noConversion"/>
  </si>
  <si>
    <t>TCL46寸LED液晶菜单，快门式3D，支持联网、蓝光，双十一淘宝购买</t>
    <phoneticPr fontId="2" type="noConversion"/>
  </si>
  <si>
    <t>影音室</t>
    <phoneticPr fontId="2" type="noConversion"/>
  </si>
  <si>
    <t>TCL32寸LCD液晶彩电，国美国庆节购买</t>
    <phoneticPr fontId="2" type="noConversion"/>
  </si>
  <si>
    <t>电视机（父母房）</t>
    <phoneticPr fontId="2" type="noConversion"/>
  </si>
  <si>
    <r>
      <t>聚划算团购4</t>
    </r>
    <r>
      <rPr>
        <sz val="9"/>
        <rFont val="宋体"/>
        <charset val="134"/>
      </rPr>
      <t>2寸创维LCD液晶彩电</t>
    </r>
    <phoneticPr fontId="2" type="noConversion"/>
  </si>
  <si>
    <t>电视机（主卧）</t>
    <phoneticPr fontId="2" type="noConversion"/>
  </si>
  <si>
    <t>电视机（客厅）</t>
    <phoneticPr fontId="2" type="noConversion"/>
  </si>
  <si>
    <t>惠而浦7公斤滚筒洗衣机，国美国庆节购买</t>
    <phoneticPr fontId="2" type="noConversion"/>
  </si>
  <si>
    <t>洗衣机</t>
    <phoneticPr fontId="2" type="noConversion"/>
  </si>
  <si>
    <t>电器</t>
    <phoneticPr fontId="2" type="noConversion"/>
  </si>
  <si>
    <t>六</t>
    <phoneticPr fontId="2" type="noConversion"/>
  </si>
  <si>
    <t>客厅、主卧、书房、门厅、飘窗台共6块地毯，全部淘宝购买</t>
    <phoneticPr fontId="2" type="noConversion"/>
  </si>
  <si>
    <t>块</t>
    <phoneticPr fontId="2" type="noConversion"/>
  </si>
  <si>
    <t>地毯</t>
    <phoneticPr fontId="2" type="noConversion"/>
  </si>
  <si>
    <t>淘宝购买，含物流</t>
    <phoneticPr fontId="2" type="noConversion"/>
  </si>
  <si>
    <t>欧式穿衣镜</t>
    <phoneticPr fontId="2" type="noConversion"/>
  </si>
  <si>
    <t>特力屋购买</t>
    <phoneticPr fontId="2" type="noConversion"/>
  </si>
  <si>
    <t>张</t>
    <phoneticPr fontId="2" type="noConversion"/>
  </si>
  <si>
    <t>欧式穿鞋凳</t>
    <phoneticPr fontId="2" type="noConversion"/>
  </si>
  <si>
    <t>淘宝购买，黑色定做</t>
    <phoneticPr fontId="2" type="noConversion"/>
  </si>
  <si>
    <t>玄关柜</t>
    <phoneticPr fontId="2" type="noConversion"/>
  </si>
  <si>
    <t>书桌椅</t>
    <phoneticPr fontId="2" type="noConversion"/>
  </si>
  <si>
    <t>淘宝双十二购买</t>
    <phoneticPr fontId="2" type="noConversion"/>
  </si>
  <si>
    <t>客房床垫</t>
    <phoneticPr fontId="2" type="noConversion"/>
  </si>
  <si>
    <t>板式家具，易信家居</t>
    <phoneticPr fontId="2" type="noConversion"/>
  </si>
  <si>
    <t>客房：床、床头柜、三门大衣柜</t>
    <phoneticPr fontId="2" type="noConversion"/>
  </si>
  <si>
    <t>易信家居欧式实木</t>
    <phoneticPr fontId="2" type="noConversion"/>
  </si>
  <si>
    <t>欧式餐边柜</t>
    <phoneticPr fontId="2" type="noConversion"/>
  </si>
  <si>
    <t>淘宝网购买</t>
    <phoneticPr fontId="2" type="noConversion"/>
  </si>
  <si>
    <t>餐桌餐椅</t>
    <phoneticPr fontId="2" type="noConversion"/>
  </si>
  <si>
    <t>淘宝购买，放一楼书房</t>
    <phoneticPr fontId="2" type="noConversion"/>
  </si>
  <si>
    <t>欧式单人沙发</t>
    <phoneticPr fontId="2" type="noConversion"/>
  </si>
  <si>
    <t>淘宝购买，放主卧窗台</t>
    <phoneticPr fontId="2" type="noConversion"/>
  </si>
  <si>
    <t>欧式双人沙发</t>
    <phoneticPr fontId="2" type="noConversion"/>
  </si>
  <si>
    <t>沙发床</t>
    <phoneticPr fontId="2" type="noConversion"/>
  </si>
  <si>
    <t>聚划算团购，含物流费，一个放二楼书房，一个放父母房</t>
    <phoneticPr fontId="2" type="noConversion"/>
  </si>
  <si>
    <t>日式小三人沙发</t>
    <phoneticPr fontId="2" type="noConversion"/>
  </si>
  <si>
    <t>包括电视柜、陈设柜和边柜，淘宝购买，因物流破损需重做，还未到货</t>
    <phoneticPr fontId="2" type="noConversion"/>
  </si>
  <si>
    <t>电视柜组合</t>
    <phoneticPr fontId="2" type="noConversion"/>
  </si>
  <si>
    <t>含物流费，淘宝购买</t>
    <phoneticPr fontId="2" type="noConversion"/>
  </si>
  <si>
    <t>客厅沙发</t>
    <phoneticPr fontId="2" type="noConversion"/>
  </si>
  <si>
    <t>家具</t>
    <phoneticPr fontId="2" type="noConversion"/>
  </si>
  <si>
    <t>五</t>
    <phoneticPr fontId="2" type="noConversion"/>
  </si>
  <si>
    <t>刘氏楼梯，整套成品楼梯，欧洲榉木，电话：88021897</t>
    <phoneticPr fontId="2" type="noConversion"/>
  </si>
  <si>
    <t>楼梯</t>
    <phoneticPr fontId="2" type="noConversion"/>
  </si>
  <si>
    <t>户外桌椅（一桌两椅）</t>
    <phoneticPr fontId="2" type="noConversion"/>
  </si>
  <si>
    <t>户外桌椅（香蕉伞+一桌四椅）</t>
    <phoneticPr fontId="2" type="noConversion"/>
  </si>
  <si>
    <t>露台吊篮</t>
    <phoneticPr fontId="2" type="noConversion"/>
  </si>
  <si>
    <t>恒洁卫浴</t>
    <phoneticPr fontId="2" type="noConversion"/>
  </si>
  <si>
    <t>二楼洗衣柜</t>
    <phoneticPr fontId="2" type="noConversion"/>
  </si>
  <si>
    <t>一楼洗衣柜</t>
    <phoneticPr fontId="2" type="noConversion"/>
  </si>
  <si>
    <t>伸缩衣架（外飘）</t>
    <phoneticPr fontId="2" type="noConversion"/>
  </si>
  <si>
    <t xml:space="preserve"> </t>
    <phoneticPr fontId="2" type="noConversion"/>
  </si>
  <si>
    <t>升降衣架</t>
    <phoneticPr fontId="2" type="noConversion"/>
  </si>
  <si>
    <t>纱窗暂时未做，等夏天再做</t>
    <phoneticPr fontId="2" type="noConversion"/>
  </si>
  <si>
    <t>扇</t>
    <phoneticPr fontId="2" type="noConversion"/>
  </si>
  <si>
    <t>锁扣/铝合金隐形纱窗</t>
    <phoneticPr fontId="2" type="noConversion"/>
  </si>
  <si>
    <t>包括所有窗帘、天窗及3个电机、遥控器，启明窗帘，城团购线下团购，电话：88172880</t>
    <phoneticPr fontId="2" type="noConversion"/>
  </si>
  <si>
    <t>窗帘、罗马杆、轨道、电机</t>
    <phoneticPr fontId="2" type="noConversion"/>
  </si>
  <si>
    <t>包括一楼北边阳台、南边洗衣房、二楼东边阳光房</t>
    <phoneticPr fontId="2" type="noConversion"/>
  </si>
  <si>
    <t>封阳台、阳光房</t>
    <phoneticPr fontId="2" type="noConversion"/>
  </si>
  <si>
    <t>阳台、露台、窗帘、楼梯</t>
    <phoneticPr fontId="2" type="noConversion"/>
  </si>
  <si>
    <t>四</t>
    <phoneticPr fontId="2" type="noConversion"/>
  </si>
  <si>
    <t>毛巾架、浴巾架、马桶刷、纸巾环、角篮等，恒洁卫浴</t>
    <phoneticPr fontId="2" type="noConversion"/>
  </si>
  <si>
    <r>
      <t>浴室五金类</t>
    </r>
    <r>
      <rPr>
        <b/>
        <sz val="14"/>
        <color indexed="63"/>
        <rFont val="Verdana"/>
        <family val="2"/>
      </rPr>
      <t xml:space="preserve"> </t>
    </r>
    <phoneticPr fontId="2" type="noConversion"/>
  </si>
  <si>
    <t>从良工供应商购买</t>
    <phoneticPr fontId="2" type="noConversion"/>
  </si>
  <si>
    <t>米</t>
    <phoneticPr fontId="2" type="noConversion"/>
  </si>
  <si>
    <t>挡水条</t>
    <phoneticPr fontId="2" type="noConversion"/>
  </si>
  <si>
    <t>浪鲸不锈钢地漏</t>
    <phoneticPr fontId="2" type="noConversion"/>
  </si>
  <si>
    <t>地漏</t>
    <phoneticPr fontId="2" type="noConversion"/>
  </si>
  <si>
    <r>
      <t>1</t>
    </r>
    <r>
      <rPr>
        <sz val="9"/>
        <rFont val="宋体"/>
        <charset val="134"/>
      </rPr>
      <t>6-19</t>
    </r>
    <phoneticPr fontId="2" type="noConversion"/>
  </si>
  <si>
    <t>三角阀、生料带</t>
    <phoneticPr fontId="2" type="noConversion"/>
  </si>
  <si>
    <t>洗衣机龙头</t>
    <phoneticPr fontId="2" type="noConversion"/>
  </si>
  <si>
    <t>欧式白葡萄木，爱家橱柜定做，电话：88846573</t>
    <phoneticPr fontId="2" type="noConversion"/>
  </si>
  <si>
    <t>整体橱柜</t>
    <phoneticPr fontId="2" type="noConversion"/>
  </si>
  <si>
    <t>华扬热水系列20支管，城团网线下团购，电话：18958131308</t>
    <phoneticPr fontId="2" type="noConversion"/>
  </si>
  <si>
    <t>太阳能热水器</t>
    <phoneticPr fontId="2" type="noConversion"/>
  </si>
  <si>
    <t>楼下马桶</t>
    <phoneticPr fontId="2" type="noConversion"/>
  </si>
  <si>
    <t>浪鲸购买</t>
    <phoneticPr fontId="2" type="noConversion"/>
  </si>
  <si>
    <t>楼上马桶</t>
    <phoneticPr fontId="2" type="noConversion"/>
  </si>
  <si>
    <t>花洒</t>
    <phoneticPr fontId="2" type="noConversion"/>
  </si>
  <si>
    <t>恒洁卫浴，泰国橡木</t>
    <phoneticPr fontId="2" type="noConversion"/>
  </si>
  <si>
    <t>二楼浴室柜</t>
    <phoneticPr fontId="2" type="noConversion"/>
  </si>
  <si>
    <t>一楼浴室柜</t>
    <phoneticPr fontId="2" type="noConversion"/>
  </si>
  <si>
    <t>防科勒龙头2个，280元/个</t>
    <phoneticPr fontId="2" type="noConversion"/>
  </si>
  <si>
    <t>水龙头</t>
    <phoneticPr fontId="2" type="noConversion"/>
  </si>
  <si>
    <t>浪鲸双人按摩浴缸1.5*1.5，电话：56881219，下同</t>
    <phoneticPr fontId="2" type="noConversion"/>
  </si>
  <si>
    <t>浴缸</t>
    <phoneticPr fontId="2" type="noConversion"/>
  </si>
  <si>
    <t>恒洁卫浴，城团购线下团购，电话：89907336，下同</t>
    <phoneticPr fontId="2" type="noConversion"/>
  </si>
  <si>
    <t>水槽套装（含龙头）</t>
    <phoneticPr fontId="2" type="noConversion"/>
  </si>
  <si>
    <t>消毒柜、油烟机、灶具</t>
    <phoneticPr fontId="2" type="noConversion"/>
  </si>
  <si>
    <t>厨房电器</t>
    <phoneticPr fontId="2" type="noConversion"/>
  </si>
  <si>
    <t>厨房、卫生间</t>
    <phoneticPr fontId="2" type="noConversion"/>
  </si>
  <si>
    <t>三</t>
    <phoneticPr fontId="2" type="noConversion"/>
  </si>
  <si>
    <r>
      <t>省二轻装饰市场购买，电话：1</t>
    </r>
    <r>
      <rPr>
        <sz val="9"/>
        <rFont val="宋体"/>
        <charset val="134"/>
      </rPr>
      <t>3221047335</t>
    </r>
    <phoneticPr fontId="2" type="noConversion"/>
  </si>
  <si>
    <t>㎡</t>
  </si>
  <si>
    <t>父母房走入式衣柜折叠门</t>
    <phoneticPr fontId="2" type="noConversion"/>
  </si>
  <si>
    <t>厨房折叠门</t>
    <phoneticPr fontId="2" type="noConversion"/>
  </si>
  <si>
    <r>
      <t>索玛丽玻璃移门，城团网线下团购，电话：8</t>
    </r>
    <r>
      <rPr>
        <sz val="9"/>
        <rFont val="宋体"/>
        <charset val="134"/>
      </rPr>
      <t>8028876</t>
    </r>
    <phoneticPr fontId="2" type="noConversion"/>
  </si>
  <si>
    <t>书房移门</t>
    <phoneticPr fontId="2" type="noConversion"/>
  </si>
  <si>
    <t>衣柜移门</t>
    <phoneticPr fontId="2" type="noConversion"/>
  </si>
  <si>
    <t>淋浴房玻璃移门</t>
    <phoneticPr fontId="2" type="noConversion"/>
  </si>
  <si>
    <r>
      <t>步阳安全门，96尺寸，双快锁，电话：</t>
    </r>
    <r>
      <rPr>
        <sz val="9"/>
        <rFont val="宋体"/>
        <charset val="134"/>
      </rPr>
      <t>86961597</t>
    </r>
    <phoneticPr fontId="2" type="noConversion"/>
  </si>
  <si>
    <t>防盗门</t>
    <phoneticPr fontId="2" type="noConversion"/>
  </si>
  <si>
    <t>门锁135/把，子母合页25/副，门吸22元/个，宏丰家居城顺辉五金购买，电话：89087060</t>
    <phoneticPr fontId="2" type="noConversion"/>
  </si>
  <si>
    <t>门五金件</t>
    <phoneticPr fontId="2" type="noConversion"/>
  </si>
  <si>
    <t>客厅1.8CM厚度雕花密度板,</t>
    <phoneticPr fontId="2" type="noConversion"/>
  </si>
  <si>
    <t>雕花密度板</t>
    <phoneticPr fontId="2" type="noConversion"/>
  </si>
  <si>
    <t>大门、厨房折叠门、书房移门的门套，与木门配套</t>
    <phoneticPr fontId="2" type="noConversion"/>
  </si>
  <si>
    <t>门套线</t>
    <phoneticPr fontId="2" type="noConversion"/>
  </si>
  <si>
    <t>木门、移门、折叠门、门套线、门五金</t>
    <phoneticPr fontId="2" type="noConversion"/>
  </si>
  <si>
    <t>二</t>
  </si>
  <si>
    <t>2.5CM樟子松，电话：15868829260（汪经理）</t>
    <phoneticPr fontId="2" type="noConversion"/>
  </si>
  <si>
    <t>露台防腐木</t>
    <phoneticPr fontId="2" type="noConversion"/>
  </si>
  <si>
    <t>啡网纹大理石</t>
    <phoneticPr fontId="2" type="noConversion"/>
  </si>
  <si>
    <t>大理石（飘窗石、门槛石）</t>
    <phoneticPr fontId="2" type="noConversion"/>
  </si>
  <si>
    <t>欧林如海处购买</t>
    <phoneticPr fontId="2" type="noConversion"/>
  </si>
  <si>
    <t>地暖专用垫</t>
    <phoneticPr fontId="2" type="noConversion"/>
  </si>
  <si>
    <t>除厨房外，楼上楼下各个房间包括客厅餐厅走廊都铺设，杭州协胜电器，详单另附</t>
    <phoneticPr fontId="2" type="noConversion"/>
  </si>
  <si>
    <t>地暖</t>
    <phoneticPr fontId="2" type="noConversion"/>
  </si>
  <si>
    <t>欧林如海同色踢脚线</t>
    <phoneticPr fontId="2" type="noConversion"/>
  </si>
  <si>
    <t>踢脚线</t>
    <phoneticPr fontId="2" type="noConversion"/>
  </si>
  <si>
    <t>一楼3房间+二楼，欧林如海米色全防水对纹仿古压花强化地板，电话：88318650</t>
    <phoneticPr fontId="2" type="noConversion"/>
  </si>
  <si>
    <t>复合地板</t>
    <phoneticPr fontId="2" type="noConversion"/>
  </si>
  <si>
    <t>30*30，2.5元/片</t>
    <phoneticPr fontId="2" type="noConversion"/>
  </si>
  <si>
    <t>阳台地面砖</t>
    <phoneticPr fontId="2" type="noConversion"/>
  </si>
  <si>
    <t>30*30，上下卫生间花色不同，上6.21元/片，下5.76元/片</t>
    <phoneticPr fontId="2" type="noConversion"/>
  </si>
  <si>
    <t>卫生间地面砖</t>
    <phoneticPr fontId="2" type="noConversion"/>
  </si>
  <si>
    <t>上下卫生间各一组，90+396</t>
    <phoneticPr fontId="2" type="noConversion"/>
  </si>
  <si>
    <t>卫生间花片2组</t>
    <phoneticPr fontId="2" type="noConversion"/>
  </si>
  <si>
    <t>上面卫生间花色不同，30*45，9.09元/片</t>
    <phoneticPr fontId="2" type="noConversion"/>
  </si>
  <si>
    <t>卫生间墙面砖</t>
    <phoneticPr fontId="2" type="noConversion"/>
  </si>
  <si>
    <r>
      <t>用餐厅深色地砖铺，6</t>
    </r>
    <r>
      <rPr>
        <sz val="9"/>
        <rFont val="宋体"/>
        <charset val="134"/>
      </rPr>
      <t>0*60,30.6元/片</t>
    </r>
    <phoneticPr fontId="2" type="noConversion"/>
  </si>
  <si>
    <t>厨房地面砖</t>
    <phoneticPr fontId="2" type="noConversion"/>
  </si>
  <si>
    <t>30*30，8元/片</t>
    <phoneticPr fontId="2" type="noConversion"/>
  </si>
  <si>
    <t>厨房墙面砖</t>
    <phoneticPr fontId="2" type="noConversion"/>
  </si>
  <si>
    <t>餐厅+客厅+一楼走廊地砖拼花切割费</t>
    <phoneticPr fontId="2" type="noConversion"/>
  </si>
  <si>
    <t>地砖拼花切割费</t>
    <phoneticPr fontId="2" type="noConversion"/>
  </si>
  <si>
    <t>地砖：餐厅+客厅+一楼走廊</t>
    <phoneticPr fontId="2" type="noConversion"/>
  </si>
  <si>
    <t>地板、地砖、地热</t>
    <phoneticPr fontId="2" type="noConversion"/>
  </si>
  <si>
    <t>推荐</t>
    <phoneticPr fontId="2" type="noConversion"/>
  </si>
  <si>
    <t>一</t>
  </si>
  <si>
    <t>结算</t>
  </si>
  <si>
    <t>预算</t>
  </si>
  <si>
    <t>预算</t>
    <phoneticPr fontId="2" type="noConversion"/>
  </si>
  <si>
    <t>说明</t>
    <phoneticPr fontId="2" type="noConversion"/>
  </si>
  <si>
    <t>总价合计</t>
    <phoneticPr fontId="2" type="noConversion"/>
  </si>
  <si>
    <t>单项工程价</t>
    <phoneticPr fontId="2" type="noConversion"/>
  </si>
  <si>
    <t>工程量</t>
  </si>
  <si>
    <t>单位</t>
  </si>
  <si>
    <t>项目</t>
    <phoneticPr fontId="2" type="noConversion"/>
  </si>
  <si>
    <t>序号</t>
  </si>
  <si>
    <t>工程名称：爵士风情雅兰苑跃层；面积：189.35㎡</t>
    <phoneticPr fontId="2" type="noConversion"/>
  </si>
  <si>
    <r>
      <t xml:space="preserve">
1</t>
    </r>
    <r>
      <rPr>
        <sz val="10"/>
        <rFont val="宋体"/>
        <charset val="134"/>
      </rPr>
      <t>、地暖盘管的保护部分混凝土为：</t>
    </r>
    <r>
      <rPr>
        <sz val="10"/>
        <rFont val="Times New Roman"/>
        <family val="1"/>
      </rPr>
      <t>30-50MM</t>
    </r>
    <r>
      <rPr>
        <sz val="10"/>
        <rFont val="宋体"/>
        <charset val="134"/>
      </rPr>
      <t xml:space="preserve">厚（从保温苯板上计算）；该部分的混凝土材料购买、施工由装潢公司完成。
</t>
    </r>
    <r>
      <rPr>
        <sz val="10"/>
        <rFont val="Times New Roman"/>
        <family val="1"/>
      </rPr>
      <t>2</t>
    </r>
    <r>
      <rPr>
        <sz val="10"/>
        <rFont val="宋体"/>
        <charset val="134"/>
      </rPr>
      <t>、一个采暖炉配置一套进排气管；标准长度为</t>
    </r>
    <r>
      <rPr>
        <sz val="10"/>
        <rFont val="Times New Roman"/>
        <family val="1"/>
      </rPr>
      <t>1</t>
    </r>
    <r>
      <rPr>
        <sz val="10"/>
        <rFont val="宋体"/>
        <charset val="134"/>
      </rPr>
      <t xml:space="preserve">米和一个弯头（如需加长则另行收费）
</t>
    </r>
    <r>
      <rPr>
        <sz val="10"/>
        <rFont val="Times New Roman"/>
        <family val="1"/>
      </rPr>
      <t>3</t>
    </r>
    <r>
      <rPr>
        <sz val="10"/>
        <rFont val="宋体"/>
        <charset val="134"/>
      </rPr>
      <t>、地暖铺设方法严格按欧盟标准，即依次为保温隔热层、防潮及反射层、钢丝网、地热盘管、四道工序，</t>
    </r>
    <r>
      <rPr>
        <sz val="10"/>
        <rFont val="Times New Roman"/>
        <family val="1"/>
      </rPr>
      <t xml:space="preserve">     </t>
    </r>
    <r>
      <rPr>
        <sz val="10"/>
        <rFont val="宋体"/>
        <charset val="134"/>
      </rPr>
      <t>依照中华人民共和国行业标准—地面辐射供暖技术规程</t>
    </r>
    <r>
      <rPr>
        <sz val="10"/>
        <rFont val="Times New Roman"/>
        <family val="1"/>
      </rPr>
      <t>JGJ142-2004</t>
    </r>
    <r>
      <rPr>
        <sz val="10"/>
        <rFont val="宋体"/>
        <charset val="134"/>
      </rPr>
      <t>、</t>
    </r>
    <r>
      <rPr>
        <sz val="10"/>
        <rFont val="Times New Roman"/>
        <family val="1"/>
      </rPr>
      <t>J365-2004</t>
    </r>
    <r>
      <rPr>
        <sz val="10"/>
        <rFont val="宋体"/>
        <charset val="134"/>
      </rPr>
      <t xml:space="preserve">进行施工；
</t>
    </r>
    <r>
      <rPr>
        <sz val="10"/>
        <rFont val="Times New Roman"/>
        <family val="1"/>
      </rPr>
      <t>4</t>
    </r>
    <r>
      <rPr>
        <sz val="10"/>
        <rFont val="宋体"/>
        <charset val="134"/>
      </rPr>
      <t>、盘管间距为</t>
    </r>
    <r>
      <rPr>
        <sz val="10"/>
        <rFont val="Times New Roman"/>
        <family val="1"/>
      </rPr>
      <t>16CM-20CM</t>
    </r>
    <r>
      <rPr>
        <sz val="10"/>
        <rFont val="宋体"/>
        <charset val="134"/>
      </rPr>
      <t xml:space="preserve">；
</t>
    </r>
    <r>
      <rPr>
        <sz val="10"/>
        <rFont val="Times New Roman"/>
        <family val="1"/>
      </rPr>
      <t>5</t>
    </r>
    <r>
      <rPr>
        <sz val="10"/>
        <rFont val="宋体"/>
        <charset val="134"/>
      </rPr>
      <t xml:space="preserve">、此系统足够供应日常的生活用水；
</t>
    </r>
    <r>
      <rPr>
        <sz val="10"/>
        <rFont val="Times New Roman"/>
        <family val="1"/>
      </rPr>
      <t>6</t>
    </r>
    <r>
      <rPr>
        <sz val="10"/>
        <rFont val="宋体"/>
        <charset val="134"/>
      </rPr>
      <t xml:space="preserve">、以上费用不包括混凝土和装饰层（地板或地砖）；
</t>
    </r>
    <r>
      <rPr>
        <sz val="10"/>
        <rFont val="宋体"/>
        <charset val="134"/>
      </rPr>
      <t xml:space="preserve">
</t>
    </r>
    <r>
      <rPr>
        <sz val="10"/>
        <rFont val="Times New Roman"/>
        <family val="1"/>
      </rPr>
      <t/>
    </r>
    <phoneticPr fontId="2" type="noConversion"/>
  </si>
  <si>
    <t>附
注</t>
    <phoneticPr fontId="2" type="noConversion"/>
  </si>
  <si>
    <r>
      <t xml:space="preserve">折后优惠价：大写:贰万陆仟捌佰元整（￥:26800.00 ）  </t>
    </r>
    <r>
      <rPr>
        <b/>
        <u/>
        <sz val="11"/>
        <color indexed="10"/>
        <rFont val="宋体"/>
        <family val="3"/>
        <charset val="134"/>
      </rPr>
      <t>注：最终确定合同价为23000元。</t>
    </r>
    <phoneticPr fontId="2" type="noConversion"/>
  </si>
  <si>
    <t>大写:叁万玖仟玖佰陆拾叁元整（￥:39963.00  ）</t>
    <phoneticPr fontId="2" type="noConversion"/>
  </si>
  <si>
    <r>
      <t>系统总价</t>
    </r>
    <r>
      <rPr>
        <b/>
        <sz val="11"/>
        <color indexed="10"/>
        <rFont val="Times New Roman"/>
        <family val="1"/>
      </rPr>
      <t xml:space="preserve"> SUM OF THE SYSTEMS </t>
    </r>
    <r>
      <rPr>
        <b/>
        <sz val="11"/>
        <color indexed="10"/>
        <rFont val="宋体"/>
        <charset val="134"/>
      </rPr>
      <t>（不含税）</t>
    </r>
    <r>
      <rPr>
        <b/>
        <sz val="11"/>
        <color indexed="10"/>
        <rFont val="Times New Roman"/>
        <family val="1"/>
      </rPr>
      <t>:</t>
    </r>
    <phoneticPr fontId="2" type="noConversion"/>
  </si>
  <si>
    <t>小计  TOTAL</t>
    <phoneticPr fontId="2" type="noConversion"/>
  </si>
  <si>
    <t>路</t>
    <phoneticPr fontId="2" type="noConversion"/>
  </si>
  <si>
    <t>安装调试费</t>
    <phoneticPr fontId="2" type="noConversion"/>
  </si>
  <si>
    <t>地暖温控线（材料+人工+线管)</t>
    <phoneticPr fontId="2" type="noConversion"/>
  </si>
  <si>
    <t>根</t>
    <phoneticPr fontId="2" type="noConversion"/>
  </si>
  <si>
    <t>6分</t>
    <phoneticPr fontId="2" type="noConversion"/>
  </si>
  <si>
    <t>波纹管</t>
    <phoneticPr fontId="2" type="noConversion"/>
  </si>
  <si>
    <t>烟管弯头</t>
    <phoneticPr fontId="2" type="noConversion"/>
  </si>
  <si>
    <t>加长烟管</t>
    <phoneticPr fontId="2" type="noConversion"/>
  </si>
  <si>
    <t>保温管+绑带+扎带</t>
    <phoneticPr fontId="2" type="noConversion"/>
  </si>
  <si>
    <t>只</t>
    <phoneticPr fontId="2" type="noConversion"/>
  </si>
  <si>
    <t>压力表</t>
    <phoneticPr fontId="2" type="noConversion"/>
  </si>
  <si>
    <t>活接过滤球阀</t>
    <phoneticPr fontId="2" type="noConversion"/>
  </si>
  <si>
    <t>活接球阀</t>
    <phoneticPr fontId="2" type="noConversion"/>
  </si>
  <si>
    <t>外丝活接</t>
    <phoneticPr fontId="2" type="noConversion"/>
  </si>
  <si>
    <t>内丝直接</t>
    <phoneticPr fontId="2" type="noConversion"/>
  </si>
  <si>
    <t>外丝</t>
    <phoneticPr fontId="2" type="noConversion"/>
  </si>
  <si>
    <t>过桥</t>
    <phoneticPr fontId="2" type="noConversion"/>
  </si>
  <si>
    <t>直接</t>
    <phoneticPr fontId="2" type="noConversion"/>
  </si>
  <si>
    <r>
      <t>或者主管总价*</t>
    </r>
    <r>
      <rPr>
        <sz val="9"/>
        <rFont val="宋体"/>
        <charset val="134"/>
      </rPr>
      <t>20%</t>
    </r>
    <phoneticPr fontId="2" type="noConversion"/>
  </si>
  <si>
    <t>弯头</t>
    <phoneticPr fontId="2" type="noConversion"/>
  </si>
  <si>
    <r>
      <t>M</t>
    </r>
    <r>
      <rPr>
        <sz val="9"/>
        <rFont val="宋体"/>
        <charset val="134"/>
      </rPr>
      <t>2</t>
    </r>
    <phoneticPr fontId="2" type="noConversion"/>
  </si>
  <si>
    <t>地暖专用钢丝网</t>
    <phoneticPr fontId="2" type="noConversion"/>
  </si>
  <si>
    <t>地暖专用卡钉</t>
    <phoneticPr fontId="2" type="noConversion"/>
  </si>
  <si>
    <t>地暖专用反射膜</t>
    <phoneticPr fontId="2" type="noConversion"/>
  </si>
  <si>
    <t>挤塑板</t>
    <phoneticPr fontId="2" type="noConversion"/>
  </si>
  <si>
    <t>地暖专用保温板</t>
    <phoneticPr fontId="2" type="noConversion"/>
  </si>
  <si>
    <t>皮尔萨PPR</t>
    <phoneticPr fontId="2" type="noConversion"/>
  </si>
  <si>
    <t>地暖主管</t>
    <phoneticPr fontId="2" type="noConversion"/>
  </si>
  <si>
    <t>金额</t>
    <phoneticPr fontId="2" type="noConversion"/>
  </si>
  <si>
    <t>单价</t>
  </si>
  <si>
    <t>数量</t>
    <phoneticPr fontId="2" type="noConversion"/>
  </si>
  <si>
    <t>项目名称</t>
    <phoneticPr fontId="2" type="noConversion"/>
  </si>
  <si>
    <t>锅炉与地暖分水器之间主管项目材料及辅助材料清单  ( DESCRIPTION  OF  THE MATERIAL BETWEEN BOILER AND MANIFOLD )</t>
    <phoneticPr fontId="2" type="noConversion"/>
  </si>
  <si>
    <t>9路7控</t>
    <phoneticPr fontId="2" type="noConversion"/>
  </si>
  <si>
    <t>1路1控</t>
    <phoneticPr fontId="2" type="noConversion"/>
  </si>
  <si>
    <t>书房+休闲区</t>
    <phoneticPr fontId="2" type="noConversion"/>
  </si>
  <si>
    <t>1路1控</t>
  </si>
  <si>
    <t>儿童房</t>
    <phoneticPr fontId="2" type="noConversion"/>
  </si>
  <si>
    <t>衣库过道+洗手间</t>
    <phoneticPr fontId="2" type="noConversion"/>
  </si>
  <si>
    <t>2路1控</t>
    <phoneticPr fontId="2" type="noConversion"/>
  </si>
  <si>
    <t>主卧</t>
    <phoneticPr fontId="2" type="noConversion"/>
  </si>
  <si>
    <t>二楼</t>
    <phoneticPr fontId="2" type="noConversion"/>
  </si>
  <si>
    <t>父母卧室</t>
    <phoneticPr fontId="2" type="noConversion"/>
  </si>
  <si>
    <t>客房</t>
    <phoneticPr fontId="2" type="noConversion"/>
  </si>
  <si>
    <t>中庭</t>
    <phoneticPr fontId="2" type="noConversion"/>
  </si>
  <si>
    <t>卫生间</t>
    <phoneticPr fontId="2" type="noConversion"/>
  </si>
  <si>
    <t>客厅+餐厅</t>
    <phoneticPr fontId="2" type="noConversion"/>
  </si>
  <si>
    <t>一楼</t>
    <phoneticPr fontId="2" type="noConversion"/>
  </si>
  <si>
    <t>乔治费歇尔100元/平方</t>
    <phoneticPr fontId="2" type="noConversion"/>
  </si>
  <si>
    <t>尤尼克(100/平方)</t>
    <phoneticPr fontId="2" type="noConversion"/>
  </si>
  <si>
    <t>瑞好(100元/平方)</t>
    <phoneticPr fontId="2" type="noConversion"/>
  </si>
  <si>
    <t>地暖专用PERT材质</t>
    <phoneticPr fontId="2" type="noConversion"/>
  </si>
  <si>
    <r>
      <t>平方米</t>
    </r>
    <r>
      <rPr>
        <sz val="10"/>
        <rFont val="Times New Roman"/>
        <family val="1"/>
      </rPr>
      <t xml:space="preserve">  m2</t>
    </r>
    <phoneticPr fontId="2" type="noConversion"/>
  </si>
  <si>
    <r>
      <t>施工费</t>
    </r>
    <r>
      <rPr>
        <sz val="10"/>
        <rFont val="Times New Roman"/>
        <family val="1"/>
      </rPr>
      <t xml:space="preserve">     EXPENSE OF INSTALLATION</t>
    </r>
    <phoneticPr fontId="2" type="noConversion"/>
  </si>
  <si>
    <r>
      <t>卷</t>
    </r>
    <r>
      <rPr>
        <sz val="10"/>
        <rFont val="Times New Roman"/>
        <family val="1"/>
      </rPr>
      <t xml:space="preserve">             coil</t>
    </r>
    <phoneticPr fontId="2" type="noConversion"/>
  </si>
  <si>
    <r>
      <t>橡塑管包扎带</t>
    </r>
    <r>
      <rPr>
        <sz val="10"/>
        <rFont val="Times New Roman"/>
        <family val="1"/>
      </rPr>
      <t xml:space="preserve">  FIXING MATERIAL FOR INSULATION PIPING </t>
    </r>
    <phoneticPr fontId="2" type="noConversion"/>
  </si>
  <si>
    <r>
      <t>包</t>
    </r>
    <r>
      <rPr>
        <sz val="10"/>
        <rFont val="Times New Roman"/>
        <family val="1"/>
      </rPr>
      <t xml:space="preserve">           bag</t>
    </r>
    <phoneticPr fontId="2" type="noConversion"/>
  </si>
  <si>
    <r>
      <t>捆扎带</t>
    </r>
    <r>
      <rPr>
        <sz val="10"/>
        <rFont val="Times New Roman"/>
        <family val="1"/>
      </rPr>
      <t xml:space="preserve">    PACK TAPE</t>
    </r>
    <phoneticPr fontId="2" type="noConversion"/>
  </si>
  <si>
    <r>
      <t>圈</t>
    </r>
    <r>
      <rPr>
        <sz val="10"/>
        <rFont val="Times New Roman"/>
        <family val="1"/>
      </rPr>
      <t xml:space="preserve">            coil</t>
    </r>
    <phoneticPr fontId="2" type="noConversion"/>
  </si>
  <si>
    <r>
      <t>透明胶带</t>
    </r>
    <r>
      <rPr>
        <sz val="10"/>
        <rFont val="Times New Roman"/>
        <family val="1"/>
      </rPr>
      <t xml:space="preserve">   TRANSPARENT ADHESIVE TAPE</t>
    </r>
    <phoneticPr fontId="2" type="noConversion"/>
  </si>
  <si>
    <r>
      <t>米</t>
    </r>
    <r>
      <rPr>
        <sz val="10"/>
        <rFont val="Times New Roman"/>
        <family val="1"/>
      </rPr>
      <t xml:space="preserve">               m</t>
    </r>
    <phoneticPr fontId="2" type="noConversion"/>
  </si>
  <si>
    <r>
      <t>边界保温条</t>
    </r>
    <r>
      <rPr>
        <sz val="10"/>
        <rFont val="Times New Roman"/>
        <family val="1"/>
      </rPr>
      <t xml:space="preserve">    FOR LATERAL WALL INSULATION </t>
    </r>
    <phoneticPr fontId="2" type="noConversion"/>
  </si>
  <si>
    <r>
      <t>反射膜</t>
    </r>
    <r>
      <rPr>
        <sz val="10"/>
        <rFont val="Times New Roman"/>
        <family val="1"/>
      </rPr>
      <t xml:space="preserve">    ALUMINUM FOIL FOR KEEPING HEATING BY REFLECTION</t>
    </r>
    <phoneticPr fontId="2" type="noConversion"/>
  </si>
  <si>
    <r>
      <t>钢丝网</t>
    </r>
    <r>
      <rPr>
        <sz val="10"/>
        <rFont val="Times New Roman"/>
        <family val="1"/>
      </rPr>
      <t xml:space="preserve">  STEEL NET (1</t>
    </r>
    <r>
      <rPr>
        <sz val="10"/>
        <rFont val="宋体"/>
        <charset val="134"/>
      </rPr>
      <t>层</t>
    </r>
    <r>
      <rPr>
        <sz val="10"/>
        <rFont val="Times New Roman"/>
        <family val="1"/>
      </rPr>
      <t xml:space="preserve">  One Layer)</t>
    </r>
    <phoneticPr fontId="2" type="noConversion"/>
  </si>
  <si>
    <t>2cm</t>
    <phoneticPr fontId="2" type="noConversion"/>
  </si>
  <si>
    <r>
      <t>聚苯乙烯保温苯板</t>
    </r>
    <r>
      <rPr>
        <sz val="10"/>
        <rFont val="Times New Roman"/>
        <family val="1"/>
      </rPr>
      <t xml:space="preserve">   INSULATIONIN   BlADE</t>
    </r>
    <phoneticPr fontId="2" type="noConversion"/>
  </si>
  <si>
    <r>
      <t>米</t>
    </r>
    <r>
      <rPr>
        <sz val="10"/>
        <rFont val="Times New Roman"/>
        <family val="1"/>
      </rPr>
      <t xml:space="preserve">             m</t>
    </r>
    <phoneticPr fontId="2" type="noConversion"/>
  </si>
  <si>
    <t>De20</t>
    <phoneticPr fontId="2" type="noConversion"/>
  </si>
  <si>
    <r>
      <t>波纹保护套管</t>
    </r>
    <r>
      <rPr>
        <sz val="10"/>
        <rFont val="Times New Roman"/>
        <family val="1"/>
      </rPr>
      <t xml:space="preserve">   PROTECTION PIPE MADE FROM PE </t>
    </r>
    <phoneticPr fontId="2" type="noConversion"/>
  </si>
  <si>
    <r>
      <t>米</t>
    </r>
    <r>
      <rPr>
        <sz val="10"/>
        <rFont val="Times New Roman"/>
        <family val="1"/>
      </rPr>
      <t xml:space="preserve">                 m</t>
    </r>
    <phoneticPr fontId="2" type="noConversion"/>
  </si>
  <si>
    <t>De12×16</t>
    <phoneticPr fontId="2" type="noConversion"/>
  </si>
  <si>
    <r>
      <t>乔治费歇尔聚乙烯管</t>
    </r>
    <r>
      <rPr>
        <sz val="10"/>
        <rFont val="Times New Roman"/>
        <family val="1"/>
      </rPr>
      <t xml:space="preserve">  GEORG FISCHER +GF+ PE-RT</t>
    </r>
    <r>
      <rPr>
        <sz val="10"/>
        <rFont val="宋体"/>
        <charset val="134"/>
      </rPr>
      <t>（盘管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）</t>
    </r>
    <phoneticPr fontId="2" type="noConversion"/>
  </si>
  <si>
    <t>单价</t>
    <phoneticPr fontId="2" type="noConversion"/>
  </si>
  <si>
    <t>单位</t>
    <phoneticPr fontId="2" type="noConversion"/>
  </si>
  <si>
    <t>面积</t>
    <phoneticPr fontId="2" type="noConversion"/>
  </si>
  <si>
    <t>温控区域</t>
    <phoneticPr fontId="2" type="noConversion"/>
  </si>
  <si>
    <t>采暖区域及管材</t>
    <phoneticPr fontId="2" type="noConversion"/>
  </si>
  <si>
    <t>序号</t>
    <phoneticPr fontId="2" type="noConversion"/>
  </si>
  <si>
    <r>
      <t>地面采暖材料项目（</t>
    </r>
    <r>
      <rPr>
        <b/>
        <sz val="10"/>
        <rFont val="Times New Roman"/>
        <family val="1"/>
      </rPr>
      <t>DESCRIPTION OF THE LOOP AND ACCESSORIAL MATERIAL</t>
    </r>
    <r>
      <rPr>
        <b/>
        <sz val="10"/>
        <rFont val="宋体"/>
        <charset val="134"/>
      </rPr>
      <t>）</t>
    </r>
    <phoneticPr fontId="2" type="noConversion"/>
  </si>
  <si>
    <t>BNT-06H-15SE(F)</t>
    <phoneticPr fontId="2" type="noConversion"/>
  </si>
  <si>
    <t>开能/奔泰</t>
    <phoneticPr fontId="2" type="noConversion"/>
  </si>
  <si>
    <t>中央软水机</t>
    <phoneticPr fontId="2" type="noConversion"/>
  </si>
  <si>
    <t>BNT-6000</t>
    <phoneticPr fontId="2" type="noConversion"/>
  </si>
  <si>
    <t>中央净水机</t>
    <phoneticPr fontId="2" type="noConversion"/>
  </si>
  <si>
    <t>海林/北京</t>
    <phoneticPr fontId="2" type="noConversion"/>
  </si>
  <si>
    <t>混水系统</t>
    <phoneticPr fontId="2" type="noConversion"/>
  </si>
  <si>
    <t>格兰富</t>
    <phoneticPr fontId="2" type="noConversion"/>
  </si>
  <si>
    <t>增压水泵</t>
    <phoneticPr fontId="2" type="noConversion"/>
  </si>
  <si>
    <t>智能生活水循环系统</t>
    <phoneticPr fontId="2" type="noConversion"/>
  </si>
  <si>
    <t>地暖温控器(液晶显示)</t>
    <phoneticPr fontId="2" type="noConversion"/>
  </si>
  <si>
    <t>柯耐弗/美国</t>
    <phoneticPr fontId="2" type="noConversion"/>
  </si>
  <si>
    <t>电动执行器(温控电磁阀)</t>
    <phoneticPr fontId="2" type="noConversion"/>
  </si>
  <si>
    <t>1216(自动)</t>
    <phoneticPr fontId="2" type="noConversion"/>
  </si>
  <si>
    <t>纯铜分水器</t>
    <phoneticPr fontId="2" type="noConversion"/>
  </si>
  <si>
    <t>（锅炉部分为实价无任何折扣）</t>
    <phoneticPr fontId="2" type="noConversion"/>
  </si>
  <si>
    <t>欧洲之星35千瓦</t>
    <phoneticPr fontId="2" type="noConversion"/>
  </si>
  <si>
    <r>
      <t xml:space="preserve">BOSCH </t>
    </r>
    <r>
      <rPr>
        <sz val="10"/>
        <rFont val="宋体"/>
        <charset val="134"/>
      </rPr>
      <t>德国</t>
    </r>
    <phoneticPr fontId="2" type="noConversion"/>
  </si>
  <si>
    <t>欧洲之星28千瓦</t>
    <phoneticPr fontId="2" type="noConversion"/>
  </si>
  <si>
    <t>欧洲之星24千瓦</t>
    <phoneticPr fontId="2" type="noConversion"/>
  </si>
  <si>
    <t>欧洲精英24千瓦</t>
    <phoneticPr fontId="2" type="noConversion"/>
  </si>
  <si>
    <t>燃气壁挂两用炉（原装进口）</t>
    <phoneticPr fontId="2" type="noConversion"/>
  </si>
  <si>
    <r>
      <t xml:space="preserve">
金额</t>
    </r>
    <r>
      <rPr>
        <sz val="10"/>
        <rFont val="Times New Roman"/>
        <family val="1"/>
      </rPr>
      <t xml:space="preserve">
</t>
    </r>
    <phoneticPr fontId="2" type="noConversion"/>
  </si>
  <si>
    <t>型  号</t>
    <phoneticPr fontId="2" type="noConversion"/>
  </si>
  <si>
    <t>品  牌</t>
    <phoneticPr fontId="2" type="noConversion"/>
  </si>
  <si>
    <t>产品名称</t>
    <phoneticPr fontId="2" type="noConversion"/>
  </si>
  <si>
    <r>
      <t>主机及配件项目</t>
    </r>
    <r>
      <rPr>
        <b/>
        <sz val="10"/>
        <rFont val="Times New Roman"/>
        <family val="1"/>
      </rPr>
      <t xml:space="preserve">   </t>
    </r>
    <r>
      <rPr>
        <b/>
        <sz val="10"/>
        <rFont val="宋体"/>
        <charset val="134"/>
      </rPr>
      <t>（</t>
    </r>
    <r>
      <rPr>
        <b/>
        <sz val="10"/>
        <rFont val="Times New Roman"/>
        <family val="1"/>
      </rPr>
      <t>BOILER AND ACCESSORIES</t>
    </r>
    <r>
      <rPr>
        <b/>
        <sz val="10"/>
        <rFont val="宋体"/>
        <charset val="134"/>
      </rPr>
      <t>）</t>
    </r>
    <phoneticPr fontId="2" type="noConversion"/>
  </si>
  <si>
    <t>地址ADDRESS：爵士风情                                         报价日期DATE：2011-3-23</t>
    <phoneticPr fontId="2" type="noConversion"/>
  </si>
  <si>
    <t>客户CUSTOMER：                                            我方联络人RESPONSIDLE:杨胤13588423301</t>
    <phoneticPr fontId="2" type="noConversion"/>
  </si>
  <si>
    <r>
      <t>地面辐射采暖及供水系统报价方案</t>
    </r>
    <r>
      <rPr>
        <b/>
        <sz val="18"/>
        <rFont val="Times New Roman"/>
        <family val="1"/>
      </rPr>
      <t xml:space="preserve">      </t>
    </r>
    <r>
      <rPr>
        <sz val="16"/>
        <rFont val="宋体"/>
        <family val="3"/>
        <charset val="134"/>
      </rPr>
      <t/>
    </r>
    <phoneticPr fontId="2" type="noConversion"/>
  </si>
  <si>
    <t xml:space="preserve">                                           </t>
    <phoneticPr fontId="2" type="noConversion"/>
  </si>
  <si>
    <t>注：最后选的是格力一拖一风管机的方案，安装完后算上多加的铜管等材料，总价是21150元。</t>
    <phoneticPr fontId="2" type="noConversion"/>
  </si>
  <si>
    <t>联系：18958013012金</t>
    <phoneticPr fontId="2" type="noConversion"/>
  </si>
  <si>
    <t>杭州威灵电器有限公司</t>
    <phoneticPr fontId="2" type="noConversion"/>
  </si>
  <si>
    <t>2、本方案不含空调室外机水泥平台或特殊支架费用。</t>
    <phoneticPr fontId="2" type="noConversion"/>
  </si>
  <si>
    <t>1、本方案不含空调配电部分材料人工费，空调供电部分由客户方负责，我方提供技术规格。</t>
    <phoneticPr fontId="2" type="noConversion"/>
  </si>
  <si>
    <t>备注：</t>
    <phoneticPr fontId="2" type="noConversion"/>
  </si>
  <si>
    <t>备注：每台含6米管子，加长另收</t>
    <phoneticPr fontId="2" type="noConversion"/>
  </si>
  <si>
    <t>（包括安装费，铜管，出回风口,检修口，其他材料）</t>
    <phoneticPr fontId="2" type="noConversion"/>
  </si>
  <si>
    <t>安装材料费用</t>
    <phoneticPr fontId="2" type="noConversion"/>
  </si>
  <si>
    <t>1.5匹</t>
    <phoneticPr fontId="2" type="noConversion"/>
  </si>
  <si>
    <t>FGR3.5/B</t>
    <phoneticPr fontId="2" type="noConversion"/>
  </si>
  <si>
    <t>二楼主卧</t>
    <phoneticPr fontId="2" type="noConversion"/>
  </si>
  <si>
    <t>6P</t>
    <phoneticPr fontId="2" type="noConversion"/>
  </si>
  <si>
    <t>GMV-J150W4/D</t>
    <phoneticPr fontId="2" type="noConversion"/>
  </si>
  <si>
    <t>主 机</t>
    <phoneticPr fontId="2" type="noConversion"/>
  </si>
  <si>
    <t>1.5P</t>
    <phoneticPr fontId="2" type="noConversion"/>
  </si>
  <si>
    <t>GMV-J35P/DL</t>
    <phoneticPr fontId="2" type="noConversion"/>
  </si>
  <si>
    <t>书房</t>
    <phoneticPr fontId="2" type="noConversion"/>
  </si>
  <si>
    <t>父母房</t>
    <phoneticPr fontId="2" type="noConversion"/>
  </si>
  <si>
    <t>1P</t>
    <phoneticPr fontId="2" type="noConversion"/>
  </si>
  <si>
    <t>GMV-J25P/DL</t>
    <phoneticPr fontId="2" type="noConversion"/>
  </si>
  <si>
    <t>餐厅</t>
    <phoneticPr fontId="2" type="noConversion"/>
  </si>
  <si>
    <t>小3P</t>
    <phoneticPr fontId="2" type="noConversion"/>
  </si>
  <si>
    <t>GMV-J65P/DL</t>
    <phoneticPr fontId="2" type="noConversion"/>
  </si>
  <si>
    <t>客厅</t>
    <phoneticPr fontId="2" type="noConversion"/>
  </si>
  <si>
    <t>金额</t>
    <phoneticPr fontId="2" type="noConversion"/>
  </si>
  <si>
    <t>单价</t>
    <phoneticPr fontId="2" type="noConversion"/>
  </si>
  <si>
    <t>数量</t>
    <phoneticPr fontId="2" type="noConversion"/>
  </si>
  <si>
    <t>设备冷量</t>
    <phoneticPr fontId="2" type="noConversion"/>
  </si>
  <si>
    <t>室内机型号</t>
    <phoneticPr fontId="2" type="noConversion"/>
  </si>
  <si>
    <t>面 积</t>
    <phoneticPr fontId="2" type="noConversion"/>
  </si>
  <si>
    <t>房 间</t>
    <phoneticPr fontId="2" type="noConversion"/>
  </si>
  <si>
    <t>智能多联机组</t>
    <phoneticPr fontId="2" type="noConversion"/>
  </si>
  <si>
    <t>空调配置方案价格（三）</t>
    <phoneticPr fontId="2" type="noConversion"/>
  </si>
  <si>
    <t>格力</t>
    <phoneticPr fontId="2" type="noConversion"/>
  </si>
  <si>
    <t>品牌:</t>
    <phoneticPr fontId="2" type="noConversion"/>
  </si>
  <si>
    <t>合计</t>
    <phoneticPr fontId="2" type="noConversion"/>
  </si>
  <si>
    <t>6匹</t>
    <phoneticPr fontId="2" type="noConversion"/>
  </si>
  <si>
    <t>GMV-Pd160W/Na</t>
    <phoneticPr fontId="2" type="noConversion"/>
  </si>
  <si>
    <t>GMV-R32P/Na</t>
    <phoneticPr fontId="2" type="noConversion"/>
  </si>
  <si>
    <t>大1匹</t>
    <phoneticPr fontId="2" type="noConversion"/>
  </si>
  <si>
    <t>GMV-R25P/Na</t>
    <phoneticPr fontId="2" type="noConversion"/>
  </si>
  <si>
    <t>GMV-R36P/Na</t>
    <phoneticPr fontId="2" type="noConversion"/>
  </si>
  <si>
    <t>1匹</t>
    <phoneticPr fontId="2" type="noConversion"/>
  </si>
  <si>
    <t>2匹</t>
    <phoneticPr fontId="2" type="noConversion"/>
  </si>
  <si>
    <t>GMV-R63P/Na</t>
    <phoneticPr fontId="2" type="noConversion"/>
  </si>
  <si>
    <t>直流变频多联机</t>
    <phoneticPr fontId="2" type="noConversion"/>
  </si>
  <si>
    <t>空调配置方案价格（二）</t>
    <phoneticPr fontId="2" type="noConversion"/>
  </si>
  <si>
    <t>FGR2.6/B</t>
    <phoneticPr fontId="2" type="noConversion"/>
  </si>
  <si>
    <t>小3匹</t>
    <phoneticPr fontId="2" type="noConversion"/>
  </si>
  <si>
    <t>FGR6.5/B</t>
    <phoneticPr fontId="2" type="noConversion"/>
  </si>
  <si>
    <t>一拖一风管机</t>
    <phoneticPr fontId="2" type="noConversion"/>
  </si>
  <si>
    <t>空调配置方案价格（一）</t>
    <phoneticPr fontId="2" type="noConversion"/>
  </si>
  <si>
    <t>http://item.beta.taobao.com/item.htm?id=12932823761</t>
  </si>
  <si>
    <t>欧式装饰画四幅</t>
    <phoneticPr fontId="2" type="noConversion"/>
  </si>
  <si>
    <t>http://item.beta.taobao.com/item.htm?spm=110-FjX-2dAuq.3My7-1QM54.4-47EYfO&amp;id=9751312558</t>
  </si>
  <si>
    <t>XBOX体感套餐</t>
    <phoneticPr fontId="2" type="noConversion"/>
  </si>
  <si>
    <t>http://detail.tmall.com/item.htm?id=10856116840</t>
  </si>
  <si>
    <t>摩瑞尔离子舱</t>
    <phoneticPr fontId="2" type="noConversion"/>
  </si>
  <si>
    <t>http://detail.tmall.com/item.htm?id=2960885502</t>
  </si>
  <si>
    <t>摩瑞尔离子塔</t>
    <phoneticPr fontId="2" type="noConversion"/>
  </si>
  <si>
    <t>http://detail.tmall.com/item.htm?id=13304871215</t>
  </si>
  <si>
    <t>简欧穿衣镜</t>
    <phoneticPr fontId="2" type="noConversion"/>
  </si>
  <si>
    <t>http://item.beta.taobao.com/item.htm?id=8054811107</t>
  </si>
  <si>
    <t>宜家代购平织地毯</t>
    <phoneticPr fontId="2" type="noConversion"/>
  </si>
  <si>
    <t>http://item.beta.taobao.com/item.htm?id=13868616932</t>
  </si>
  <si>
    <t>圣诞麋鹿烛台摆件</t>
    <phoneticPr fontId="2" type="noConversion"/>
  </si>
  <si>
    <t>http://item.beta.taobao.com/item.htm?id=9354383242</t>
  </si>
  <si>
    <t>欧式仿古电话机</t>
    <phoneticPr fontId="2" type="noConversion"/>
  </si>
  <si>
    <t>http://item.beta.taobao.com/item.htm?id=9377319034</t>
  </si>
  <si>
    <t>欧式美女烛台</t>
    <phoneticPr fontId="2" type="noConversion"/>
  </si>
  <si>
    <t>http://item.beta.taobao.com/item.htm?id=8274389350</t>
  </si>
  <si>
    <t>主卧地毯2*3米</t>
    <phoneticPr fontId="2" type="noConversion"/>
  </si>
  <si>
    <t>http://item.beta.taobao.com/item.htm?id=7038141466</t>
  </si>
  <si>
    <t>客厅地毯1.6*2.3米</t>
    <phoneticPr fontId="2" type="noConversion"/>
  </si>
  <si>
    <t>http://item.tmall.com/item.htm?id=10381675294</t>
  </si>
  <si>
    <t>23框照片墙</t>
    <phoneticPr fontId="2" type="noConversion"/>
  </si>
  <si>
    <t>http://item.beta.taobao.com/item.htm?id=13139420059</t>
  </si>
  <si>
    <t>玄关柜</t>
    <phoneticPr fontId="2" type="noConversion"/>
  </si>
  <si>
    <t>http://item.taobao.com/item.htm?c_b=1&amp;id=13694795245</t>
  </si>
  <si>
    <t>床垫</t>
    <phoneticPr fontId="2" type="noConversion"/>
  </si>
  <si>
    <t>http://item.beta.taobao.com/item.htm?id=13754048378</t>
  </si>
  <si>
    <t>书房地毯</t>
    <phoneticPr fontId="2" type="noConversion"/>
  </si>
  <si>
    <t>http://item.beta.taobao.com/item.htm?id=9794635547</t>
  </si>
  <si>
    <t>飘窗垫2</t>
  </si>
  <si>
    <t>http://item.beta.taobao.com/item.htm?id=13080612408</t>
  </si>
  <si>
    <t>飘窗垫1</t>
    <phoneticPr fontId="2" type="noConversion"/>
  </si>
  <si>
    <t>http://item.beta.taobao.com/item.htm?id=8453819851</t>
  </si>
  <si>
    <t>欧式台灯2</t>
  </si>
  <si>
    <t>http://item.beta.taobao.com/item.htm?id=10601227633</t>
  </si>
  <si>
    <t>欧式台灯1</t>
    <phoneticPr fontId="2" type="noConversion"/>
  </si>
  <si>
    <t>http://item.taobao.com/item.htm?id=4594035143</t>
  </si>
  <si>
    <t>简约镜前灯</t>
    <phoneticPr fontId="2" type="noConversion"/>
  </si>
  <si>
    <t>http://item.beta.taobao.com/item.htm?id=12476614427</t>
  </si>
  <si>
    <t>全铜刮胡镜6寸</t>
    <phoneticPr fontId="2" type="noConversion"/>
  </si>
  <si>
    <t>http://item.beta.taobao.com/item.htm?id=12494031175</t>
  </si>
  <si>
    <t>防水卷纸架</t>
    <phoneticPr fontId="2" type="noConversion"/>
  </si>
  <si>
    <t>http://detail.tmall.com/item.htm?id=12768067182</t>
  </si>
  <si>
    <t>户外桌椅（一桌两椅）</t>
    <phoneticPr fontId="2" type="noConversion"/>
  </si>
  <si>
    <t>http://detail.tmall.com/item.htm?id=13092876576</t>
  </si>
  <si>
    <t>户外桌椅（香蕉伞+一桌四椅）</t>
    <phoneticPr fontId="2" type="noConversion"/>
  </si>
  <si>
    <t>http://detail.tmall.com/item.htm?id=13007864732</t>
  </si>
  <si>
    <t>鸟巢吊篮</t>
    <phoneticPr fontId="2" type="noConversion"/>
  </si>
  <si>
    <t>http://detail.tmall.com/item.htm?id=13019447490</t>
  </si>
  <si>
    <t>TCL 46寸3D蓝光LED彩电</t>
    <phoneticPr fontId="2" type="noConversion"/>
  </si>
  <si>
    <t>http://item.tmall.com/item.htm?id=13119913862</t>
  </si>
  <si>
    <t>床上用品六件套2</t>
  </si>
  <si>
    <t>http://item.tmall.com/item.htm?id=12312003936</t>
  </si>
  <si>
    <t>床上用品六件套1</t>
    <phoneticPr fontId="2" type="noConversion"/>
  </si>
  <si>
    <t>http://detail.tmall.com/item.htm?id=10144509321</t>
  </si>
  <si>
    <t>欧式单人沙发</t>
    <phoneticPr fontId="2" type="noConversion"/>
  </si>
  <si>
    <t>http://item.tmall.com/item.htm?id=12549254824</t>
  </si>
  <si>
    <t>欧式双人沙发</t>
    <phoneticPr fontId="2" type="noConversion"/>
  </si>
  <si>
    <t>http://item.taobao.com/item.htm?id=13205371719</t>
  </si>
  <si>
    <t>沙发床</t>
    <phoneticPr fontId="2" type="noConversion"/>
  </si>
  <si>
    <t>http://detail.tmall.com/item.htm?id=9102749002</t>
  </si>
  <si>
    <t>日式小三人沙发</t>
    <phoneticPr fontId="2" type="noConversion"/>
  </si>
  <si>
    <t>http://detail.tmall.com/item.htm?id=12475286175</t>
  </si>
  <si>
    <t>奥汀堡书桌椅2</t>
  </si>
  <si>
    <t>http://trade.taobao.com/trade/detail/tradeSnap.htm?tradeID=106702470993097</t>
  </si>
  <si>
    <t>奥汀堡书桌椅1</t>
    <phoneticPr fontId="2" type="noConversion"/>
  </si>
  <si>
    <t>http://trade.taobao.com/trade/detail/tradeSnap.htm?tradeID=105001254793097</t>
  </si>
  <si>
    <t>奥汀堡餐桌椅（一桌六椅）</t>
    <phoneticPr fontId="2" type="noConversion"/>
  </si>
  <si>
    <t>http://detail.tmall.com/item.htm?id=13029674392</t>
  </si>
  <si>
    <t>奥汀堡边柜</t>
    <phoneticPr fontId="2" type="noConversion"/>
  </si>
  <si>
    <t>http://detail.tmall.com/item.htm?id=12716743402</t>
  </si>
  <si>
    <t>奥汀堡陈设柜</t>
    <phoneticPr fontId="2" type="noConversion"/>
  </si>
  <si>
    <t>http://detail.tmall.com/item.htm?id=13864220768</t>
  </si>
  <si>
    <t>奥汀堡电视柜</t>
    <phoneticPr fontId="2" type="noConversion"/>
  </si>
  <si>
    <t>http://detail.tmall.com/item.htm?id=13162015195</t>
  </si>
  <si>
    <t>格兰仕微波炉</t>
    <phoneticPr fontId="2" type="noConversion"/>
  </si>
  <si>
    <t>http://detail.tmall.com/item.htm?id=7464412546</t>
  </si>
  <si>
    <t>客厅沙发（直位+贵妃位+单人位）</t>
    <phoneticPr fontId="2" type="noConversion"/>
  </si>
  <si>
    <t>http://item.beta.taobao.com/item.htm?id=3377688440</t>
  </si>
  <si>
    <t>奥普浴霸2</t>
    <phoneticPr fontId="2" type="noConversion"/>
  </si>
  <si>
    <t>奥普浴霸1</t>
    <phoneticPr fontId="2" type="noConversion"/>
  </si>
  <si>
    <t>http://detail.tmall.com/item.htm?id=12776224465</t>
  </si>
  <si>
    <t>创维42寸LCD液晶彩电</t>
    <phoneticPr fontId="2" type="noConversion"/>
  </si>
  <si>
    <t>http://item.beta.taobao.com/item.htm?id=3490121147</t>
  </si>
  <si>
    <t>飞利浦5.1蓝光3D家庭影院</t>
    <phoneticPr fontId="2" type="noConversion"/>
  </si>
  <si>
    <t>http://detail.tmall.com/item.htm?id=2252626730</t>
  </si>
  <si>
    <t>飞利浦吸尘器</t>
    <phoneticPr fontId="2" type="noConversion"/>
  </si>
  <si>
    <t>http://detail.tmall.com/item.htm?id=7922481058&amp;prt=1328627139126&amp;prc=1</t>
  </si>
  <si>
    <t>飞利浦苹果DOCK音响</t>
    <phoneticPr fontId="2" type="noConversion"/>
  </si>
  <si>
    <t>http://detail.tmall.com/item.htm?id=7697949755</t>
  </si>
  <si>
    <t>索尼2.1蓝牙音响</t>
    <phoneticPr fontId="2" type="noConversion"/>
  </si>
  <si>
    <t>链接中有的商品已下架，有的价格已调整，具体可联系商家确认</t>
    <phoneticPr fontId="2" type="noConversion"/>
  </si>
  <si>
    <t>按购买时间排列</t>
    <phoneticPr fontId="2" type="noConversion"/>
  </si>
  <si>
    <t>地址</t>
    <phoneticPr fontId="2" type="noConversion"/>
  </si>
  <si>
    <t>价格</t>
    <phoneticPr fontId="2" type="noConversion"/>
  </si>
  <si>
    <t>品名</t>
    <phoneticPr fontId="2" type="noConversion"/>
  </si>
  <si>
    <r>
      <t>预算38</t>
    </r>
    <r>
      <rPr>
        <sz val="9"/>
        <color rgb="FFFF0000"/>
        <rFont val="宋体"/>
        <charset val="134"/>
      </rPr>
      <t>8</t>
    </r>
    <r>
      <rPr>
        <sz val="9"/>
        <color rgb="FFFF0000"/>
        <rFont val="宋体"/>
        <charset val="134"/>
      </rPr>
      <t>725元，结算443292元，预算外增加支出5</t>
    </r>
    <r>
      <rPr>
        <sz val="9"/>
        <color rgb="FFFF0000"/>
        <rFont val="宋体"/>
        <charset val="134"/>
      </rPr>
      <t>4</t>
    </r>
    <r>
      <rPr>
        <sz val="9"/>
        <color rgb="FFFF0000"/>
        <rFont val="宋体"/>
        <charset val="134"/>
      </rPr>
      <t>567元。</t>
    </r>
    <phoneticPr fontId="2" type="noConversion"/>
  </si>
  <si>
    <r>
      <t>省二轻装饰市场购买，电话：1</t>
    </r>
    <r>
      <rPr>
        <sz val="9"/>
        <rFont val="宋体"/>
        <charset val="134"/>
      </rPr>
      <t>3221047335</t>
    </r>
    <phoneticPr fontId="2" type="noConversion"/>
  </si>
  <si>
    <r>
      <t>易信家居欧式全实木，床垫1680，化妆桌椅1600，其余8000</t>
    </r>
    <r>
      <rPr>
        <sz val="9"/>
        <rFont val="宋体"/>
        <charset val="134"/>
      </rPr>
      <t>，城团网线下团购。电话：28803273，下同</t>
    </r>
    <phoneticPr fontId="2" type="noConversion"/>
  </si>
  <si>
    <t>主卧：床、床垫、床头柜、四门大衣柜、电视柜、化妆桌椅</t>
    <phoneticPr fontId="2" type="noConversion"/>
  </si>
  <si>
    <t>房间、卫生间木门（含门套）</t>
    <phoneticPr fontId="2" type="noConversion"/>
  </si>
  <si>
    <t>实木复合门，沈半路夹板市场购买，电话：88013896</t>
    <phoneticPr fontId="2" type="noConversion"/>
  </si>
  <si>
    <r>
      <t>设计师：汪逸君；电话：1</t>
    </r>
    <r>
      <rPr>
        <sz val="9"/>
        <rFont val="宋体"/>
        <charset val="134"/>
      </rPr>
      <t>3605812208</t>
    </r>
    <phoneticPr fontId="2" type="noConversion"/>
  </si>
  <si>
    <t>欧式静音挂钟</t>
    <phoneticPr fontId="3" type="noConversion"/>
  </si>
  <si>
    <t>http://detail.tmall.com/item.htm?id=10883769770</t>
    <phoneticPr fontId="3" type="noConversion"/>
  </si>
  <si>
    <t>欧式铁艺壁挂花架（中号）</t>
    <phoneticPr fontId="3" type="noConversion"/>
  </si>
  <si>
    <t>http://item.taobao.com/item.htm?id=9858877933</t>
    <phoneticPr fontId="3" type="noConversion"/>
  </si>
  <si>
    <t>http://item.taobao.com/item.htm?id=9916411777</t>
    <phoneticPr fontId="3" type="noConversion"/>
  </si>
  <si>
    <t>阳台栏杆壁挂式花架（小号）</t>
    <phoneticPr fontId="3" type="noConversion"/>
  </si>
  <si>
    <t>欧式铁艺壁挂式花篮</t>
    <phoneticPr fontId="3" type="noConversion"/>
  </si>
  <si>
    <t>http://item.taobao.com/item.htm?id=4111829721</t>
    <phoneticPr fontId="3" type="noConversion"/>
  </si>
  <si>
    <t>欧式铁艺鸟笼（大号）</t>
    <phoneticPr fontId="3" type="noConversion"/>
  </si>
  <si>
    <t>http://item.taobao.com/item.htm?id=12262463554</t>
    <phoneticPr fontId="3" type="noConversion"/>
  </si>
  <si>
    <r>
      <t>餐厅+客厅+一楼走廊，60*60，30.6元/片，欧派印象瓷砖（下同），城团网线下团购，电话：8</t>
    </r>
    <r>
      <rPr>
        <sz val="9"/>
        <rFont val="宋体"/>
        <charset val="134"/>
      </rPr>
      <t>1606816</t>
    </r>
    <phoneticPr fontId="2" type="noConversion"/>
  </si>
  <si>
    <t xml:space="preserve">              爵士风情装修预算表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</si>
</sst>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_ * #,##0.00_ ;_ * \-#,##0.00_ ;_ * &quot;-&quot;??_ ;_ @_ "/>
    <numFmt numFmtId="177" formatCode="_ &quot;￥&quot;* #,##0_ ;_ &quot;￥&quot;* \-#,##0_ ;_ &quot;￥&quot;* &quot;-&quot;_ ;_ @_ "/>
    <numFmt numFmtId="178" formatCode="_ &quot;￥&quot;* #,##0.00_ ;_ &quot;￥&quot;* \-#,##0.00_ ;_ &quot;￥&quot;* &quot;-&quot;??_ ;_ @_ "/>
    <numFmt numFmtId="179" formatCode="0.00_);[Red]\(0.00\)"/>
    <numFmt numFmtId="180" formatCode="0.0_);[Red]\(0.0\)"/>
    <numFmt numFmtId="181" formatCode="0.00_ "/>
    <numFmt numFmtId="182" formatCode="0.0_ "/>
    <numFmt numFmtId="183" formatCode="_ * #,##0_ ;_ * \-#,##0_ ;_ * &quot;-&quot;??_ ;_ @_ "/>
  </numFmts>
  <fonts count="53" x14ac:knownFonts="1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sz val="9"/>
      <name val="宋体"/>
      <family val="2"/>
      <charset val="134"/>
      <scheme val="minor"/>
    </font>
    <font>
      <b/>
      <sz val="9"/>
      <color rgb="FFFF0000"/>
      <name val="宋体"/>
      <charset val="134"/>
    </font>
    <font>
      <sz val="9"/>
      <color rgb="FFFF0000"/>
      <name val="宋体"/>
      <charset val="134"/>
    </font>
    <font>
      <b/>
      <sz val="9"/>
      <color rgb="FF0070C0"/>
      <name val="宋体"/>
      <charset val="134"/>
    </font>
    <font>
      <sz val="9"/>
      <color rgb="FF0070C0"/>
      <name val="宋体"/>
      <charset val="134"/>
    </font>
    <font>
      <b/>
      <sz val="9"/>
      <name val="宋体"/>
      <charset val="134"/>
    </font>
    <font>
      <b/>
      <sz val="14"/>
      <color indexed="63"/>
      <name val="Verdana"/>
      <family val="2"/>
    </font>
    <font>
      <sz val="9"/>
      <color theme="1"/>
      <name val="宋体"/>
      <charset val="134"/>
    </font>
    <font>
      <b/>
      <sz val="10"/>
      <name val="宋体"/>
      <charset val="134"/>
    </font>
    <font>
      <sz val="20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Times New Roman"/>
      <family val="1"/>
    </font>
    <font>
      <sz val="10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b/>
      <sz val="11"/>
      <color indexed="10"/>
      <name val="Times New Roman"/>
      <family val="1"/>
    </font>
    <font>
      <b/>
      <sz val="10"/>
      <name val="黑体"/>
      <charset val="134"/>
    </font>
    <font>
      <b/>
      <sz val="10"/>
      <name val="Times New Roman"/>
      <family val="1"/>
    </font>
    <font>
      <sz val="12"/>
      <name val="仿宋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8"/>
      <name val="Times New Roman"/>
      <family val="1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b/>
      <sz val="2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2"/>
      <name val="方正行楷简体"/>
      <charset val="134"/>
    </font>
    <font>
      <sz val="14"/>
      <color indexed="12"/>
      <name val="宋体"/>
      <family val="3"/>
      <charset val="134"/>
    </font>
    <font>
      <b/>
      <sz val="16"/>
      <name val="宋体"/>
      <family val="3"/>
      <charset val="134"/>
    </font>
    <font>
      <sz val="16"/>
      <name val="方正行楷简体"/>
      <charset val="134"/>
    </font>
    <font>
      <b/>
      <sz val="14"/>
      <color indexed="12"/>
      <name val="方正行楷简体"/>
      <charset val="134"/>
    </font>
    <font>
      <b/>
      <sz val="12"/>
      <color indexed="12"/>
      <name val="宋体"/>
      <family val="3"/>
      <charset val="134"/>
    </font>
    <font>
      <b/>
      <sz val="14"/>
      <name val="宋体"/>
      <family val="3"/>
      <charset val="134"/>
    </font>
    <font>
      <sz val="11"/>
      <color rgb="FF0070C0"/>
      <name val="宋体"/>
      <family val="3"/>
      <charset val="134"/>
      <scheme val="minor"/>
    </font>
    <font>
      <sz val="11"/>
      <color rgb="FFFF0000"/>
      <name val="黑体"/>
      <family val="3"/>
      <charset val="134"/>
    </font>
    <font>
      <sz val="11"/>
      <color theme="1"/>
      <name val="黑体"/>
      <family val="3"/>
      <charset val="134"/>
    </font>
    <font>
      <sz val="9"/>
      <name val="宋体"/>
      <family val="3"/>
      <charset val="134"/>
    </font>
    <font>
      <b/>
      <u/>
      <sz val="11"/>
      <color indexed="10"/>
      <name val="宋体"/>
      <family val="3"/>
      <charset val="134"/>
    </font>
    <font>
      <sz val="9"/>
      <color rgb="FFFF0000"/>
      <name val="宋体"/>
      <family val="3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color theme="1"/>
      <name val="宋体"/>
      <family val="3"/>
      <charset val="134"/>
    </font>
    <font>
      <u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" fillId="0" borderId="0"/>
    <xf numFmtId="0" fontId="1" fillId="0" borderId="0"/>
    <xf numFmtId="0" fontId="13" fillId="0" borderId="0">
      <alignment vertical="center"/>
    </xf>
    <xf numFmtId="0" fontId="1" fillId="0" borderId="0">
      <alignment vertical="center"/>
    </xf>
    <xf numFmtId="0" fontId="1" fillId="0" borderId="0"/>
    <xf numFmtId="178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top"/>
      <protection locked="0"/>
    </xf>
  </cellStyleXfs>
  <cellXfs count="291">
    <xf numFmtId="0" fontId="0" fillId="0" borderId="0" xfId="0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 wrapText="1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right" vertical="center"/>
    </xf>
    <xf numFmtId="0" fontId="4" fillId="0" borderId="0" xfId="1" applyFont="1" applyAlignment="1">
      <alignment vertical="center"/>
    </xf>
    <xf numFmtId="0" fontId="2" fillId="2" borderId="0" xfId="1" applyFont="1" applyFill="1" applyAlignment="1">
      <alignment vertical="center"/>
    </xf>
    <xf numFmtId="179" fontId="4" fillId="0" borderId="2" xfId="1" applyNumberFormat="1" applyFont="1" applyBorder="1" applyAlignment="1">
      <alignment horizontal="left" vertical="center"/>
    </xf>
    <xf numFmtId="180" fontId="7" fillId="0" borderId="1" xfId="1" applyNumberFormat="1" applyFont="1" applyBorder="1" applyAlignment="1">
      <alignment horizontal="right" vertical="center"/>
    </xf>
    <xf numFmtId="0" fontId="7" fillId="0" borderId="1" xfId="1" applyFont="1" applyFill="1" applyBorder="1" applyAlignment="1" applyProtection="1">
      <alignment horizontal="right" vertical="center"/>
      <protection locked="0"/>
    </xf>
    <xf numFmtId="0" fontId="6" fillId="3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Fill="1" applyBorder="1" applyAlignment="1" applyProtection="1">
      <alignment horizontal="right" vertical="center"/>
      <protection locked="0"/>
    </xf>
    <xf numFmtId="179" fontId="2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vertical="center"/>
    </xf>
    <xf numFmtId="0" fontId="4" fillId="0" borderId="1" xfId="1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0" fontId="2" fillId="0" borderId="1" xfId="1" applyNumberFormat="1" applyFont="1" applyBorder="1" applyAlignment="1">
      <alignment vertical="center" wrapText="1"/>
    </xf>
    <xf numFmtId="179" fontId="4" fillId="0" borderId="2" xfId="1" applyNumberFormat="1" applyFont="1" applyBorder="1" applyAlignment="1">
      <alignment horizontal="center" vertical="center"/>
    </xf>
    <xf numFmtId="180" fontId="2" fillId="0" borderId="1" xfId="1" applyNumberFormat="1" applyFont="1" applyBorder="1" applyAlignment="1">
      <alignment horizontal="right" vertical="center" wrapText="1"/>
    </xf>
    <xf numFmtId="0" fontId="2" fillId="0" borderId="1" xfId="1" applyFont="1" applyFill="1" applyBorder="1" applyAlignment="1" applyProtection="1">
      <alignment horizontal="right" vertical="center" wrapText="1"/>
      <protection locked="0"/>
    </xf>
    <xf numFmtId="0" fontId="8" fillId="4" borderId="1" xfId="1" applyFont="1" applyFill="1" applyBorder="1" applyAlignment="1" applyProtection="1">
      <alignment horizontal="right" vertical="center" wrapText="1"/>
      <protection locked="0"/>
    </xf>
    <xf numFmtId="179" fontId="2" fillId="0" borderId="1" xfId="1" applyNumberFormat="1" applyFont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 wrapText="1"/>
    </xf>
    <xf numFmtId="0" fontId="8" fillId="0" borderId="1" xfId="1" applyNumberFormat="1" applyFont="1" applyBorder="1" applyAlignment="1">
      <alignment vertical="center" wrapText="1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3" borderId="1" xfId="1" applyNumberFormat="1" applyFont="1" applyFill="1" applyBorder="1" applyAlignment="1">
      <alignment vertical="center" wrapText="1"/>
    </xf>
    <xf numFmtId="181" fontId="4" fillId="3" borderId="1" xfId="1" applyNumberFormat="1" applyFont="1" applyFill="1" applyBorder="1" applyAlignment="1">
      <alignment horizontal="center" vertical="center" wrapText="1"/>
    </xf>
    <xf numFmtId="179" fontId="2" fillId="3" borderId="1" xfId="1" applyNumberFormat="1" applyFont="1" applyFill="1" applyBorder="1" applyAlignment="1">
      <alignment horizontal="center" vertical="center" wrapText="1"/>
    </xf>
    <xf numFmtId="181" fontId="2" fillId="3" borderId="1" xfId="1" applyNumberFormat="1" applyFont="1" applyFill="1" applyBorder="1" applyAlignment="1">
      <alignment horizontal="center" vertical="center" wrapText="1"/>
    </xf>
    <xf numFmtId="180" fontId="2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NumberFormat="1" applyFont="1" applyFill="1" applyBorder="1" applyAlignment="1">
      <alignment horizontal="center" vertical="center" wrapText="1"/>
    </xf>
    <xf numFmtId="181" fontId="2" fillId="3" borderId="2" xfId="1" applyNumberFormat="1" applyFont="1" applyFill="1" applyBorder="1" applyAlignment="1">
      <alignment horizontal="center" vertical="center" wrapText="1"/>
    </xf>
    <xf numFmtId="182" fontId="4" fillId="3" borderId="1" xfId="1" applyNumberFormat="1" applyFont="1" applyFill="1" applyBorder="1" applyAlignment="1">
      <alignment horizontal="center" vertical="center" wrapText="1"/>
    </xf>
    <xf numFmtId="182" fontId="2" fillId="3" borderId="1" xfId="1" applyNumberFormat="1" applyFont="1" applyFill="1" applyBorder="1" applyAlignment="1">
      <alignment horizontal="center" vertical="center" wrapText="1"/>
    </xf>
    <xf numFmtId="0" fontId="2" fillId="5" borderId="0" xfId="1" applyFont="1" applyFill="1" applyAlignment="1">
      <alignment vertical="center"/>
    </xf>
    <xf numFmtId="0" fontId="4" fillId="5" borderId="1" xfId="1" applyFont="1" applyFill="1" applyBorder="1" applyAlignment="1" applyProtection="1">
      <alignment horizontal="left" vertical="center"/>
      <protection locked="0"/>
    </xf>
    <xf numFmtId="0" fontId="2" fillId="5" borderId="1" xfId="1" applyFont="1" applyFill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181" fontId="4" fillId="0" borderId="1" xfId="1" applyNumberFormat="1" applyFont="1" applyBorder="1" applyAlignment="1">
      <alignment horizontal="center" vertical="center" wrapText="1"/>
    </xf>
    <xf numFmtId="181" fontId="2" fillId="0" borderId="1" xfId="1" applyNumberFormat="1" applyFont="1" applyBorder="1" applyAlignment="1">
      <alignment horizontal="center" vertical="center" wrapText="1"/>
    </xf>
    <xf numFmtId="180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left" vertical="center" wrapText="1"/>
      <protection locked="0"/>
    </xf>
    <xf numFmtId="0" fontId="8" fillId="5" borderId="1" xfId="1" applyFont="1" applyFill="1" applyBorder="1" applyAlignment="1" applyProtection="1">
      <alignment horizontal="left" vertical="center" wrapText="1"/>
      <protection locked="0"/>
    </xf>
    <xf numFmtId="179" fontId="2" fillId="3" borderId="3" xfId="1" applyNumberFormat="1" applyFont="1" applyFill="1" applyBorder="1" applyAlignment="1">
      <alignment horizontal="center" vertical="center" wrapText="1"/>
    </xf>
    <xf numFmtId="181" fontId="4" fillId="3" borderId="1" xfId="1" applyNumberFormat="1" applyFont="1" applyFill="1" applyBorder="1" applyAlignment="1" applyProtection="1">
      <alignment horizontal="center" vertical="center" wrapText="1" shrinkToFit="1"/>
    </xf>
    <xf numFmtId="181" fontId="2" fillId="3" borderId="1" xfId="1" applyNumberFormat="1" applyFont="1" applyFill="1" applyBorder="1" applyAlignment="1" applyProtection="1">
      <alignment horizontal="center" vertical="center" wrapText="1" shrinkToFit="1"/>
    </xf>
    <xf numFmtId="0" fontId="8" fillId="5" borderId="1" xfId="1" applyFont="1" applyFill="1" applyBorder="1" applyAlignment="1" applyProtection="1">
      <alignment horizontal="left" vertical="center"/>
      <protection locked="0"/>
    </xf>
    <xf numFmtId="0" fontId="2" fillId="0" borderId="1" xfId="1" applyNumberFormat="1" applyFont="1" applyBorder="1" applyAlignment="1">
      <alignment vertical="center"/>
    </xf>
    <xf numFmtId="180" fontId="2" fillId="0" borderId="1" xfId="1" applyNumberFormat="1" applyFont="1" applyBorder="1" applyAlignment="1">
      <alignment horizontal="right" vertical="center"/>
    </xf>
    <xf numFmtId="181" fontId="4" fillId="3" borderId="2" xfId="1" applyNumberFormat="1" applyFont="1" applyFill="1" applyBorder="1" applyAlignment="1" applyProtection="1">
      <alignment horizontal="center" vertical="center" wrapText="1" shrinkToFit="1"/>
    </xf>
    <xf numFmtId="181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81" fontId="4" fillId="3" borderId="2" xfId="1" applyNumberFormat="1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vertical="center" wrapText="1"/>
    </xf>
    <xf numFmtId="179" fontId="4" fillId="3" borderId="1" xfId="1" applyNumberFormat="1" applyFont="1" applyFill="1" applyBorder="1" applyAlignment="1">
      <alignment horizontal="center" vertical="center" wrapText="1"/>
    </xf>
    <xf numFmtId="181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3" borderId="1" xfId="1" quotePrefix="1" applyFont="1" applyFill="1" applyBorder="1" applyAlignment="1" applyProtection="1">
      <alignment horizontal="center" vertical="center"/>
      <protection locked="0"/>
    </xf>
    <xf numFmtId="40" fontId="2" fillId="3" borderId="1" xfId="1" applyNumberFormat="1" applyFont="1" applyFill="1" applyBorder="1" applyAlignment="1">
      <alignment horizontal="center" vertical="center" wrapText="1"/>
    </xf>
    <xf numFmtId="181" fontId="2" fillId="0" borderId="2" xfId="1" applyNumberFormat="1" applyFont="1" applyBorder="1" applyAlignment="1">
      <alignment horizontal="center" vertical="center" wrapText="1"/>
    </xf>
    <xf numFmtId="40" fontId="2" fillId="0" borderId="1" xfId="1" applyNumberFormat="1" applyFont="1" applyBorder="1" applyAlignment="1">
      <alignment horizontal="center" vertical="center" wrapText="1"/>
    </xf>
    <xf numFmtId="0" fontId="4" fillId="3" borderId="1" xfId="1" quotePrefix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Fill="1" applyBorder="1" applyAlignment="1" applyProtection="1">
      <alignment horizontal="center" vertical="center" wrapText="1" shrinkToFit="1"/>
    </xf>
    <xf numFmtId="179" fontId="4" fillId="0" borderId="1" xfId="1" applyNumberFormat="1" applyFont="1" applyBorder="1" applyAlignment="1">
      <alignment horizontal="center" vertical="center" wrapText="1"/>
    </xf>
    <xf numFmtId="0" fontId="10" fillId="3" borderId="1" xfId="1" applyNumberFormat="1" applyFont="1" applyFill="1" applyBorder="1" applyAlignment="1">
      <alignment vertical="center" wrapText="1"/>
    </xf>
    <xf numFmtId="179" fontId="10" fillId="3" borderId="1" xfId="1" applyNumberFormat="1" applyFont="1" applyFill="1" applyBorder="1" applyAlignment="1">
      <alignment horizontal="center" vertical="center" wrapText="1"/>
    </xf>
    <xf numFmtId="181" fontId="10" fillId="3" borderId="1" xfId="1" applyNumberFormat="1" applyFont="1" applyFill="1" applyBorder="1" applyAlignment="1" applyProtection="1">
      <alignment horizontal="center" vertical="center" wrapText="1" shrinkToFit="1"/>
    </xf>
    <xf numFmtId="180" fontId="10" fillId="3" borderId="1" xfId="1" applyNumberFormat="1" applyFont="1" applyFill="1" applyBorder="1" applyAlignment="1">
      <alignment horizontal="center" vertical="center" wrapText="1"/>
    </xf>
    <xf numFmtId="181" fontId="10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1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right" vertical="center"/>
      <protection locked="0"/>
    </xf>
    <xf numFmtId="0" fontId="4" fillId="0" borderId="4" xfId="1" applyFont="1" applyFill="1" applyBorder="1" applyAlignment="1" applyProtection="1">
      <alignment horizontal="center" vertical="center" shrinkToFit="1"/>
      <protection locked="0"/>
    </xf>
    <xf numFmtId="0" fontId="2" fillId="6" borderId="4" xfId="1" applyFont="1" applyFill="1" applyBorder="1" applyAlignment="1" applyProtection="1">
      <alignment horizontal="center" vertical="center" shrinkToFit="1"/>
      <protection locked="0"/>
    </xf>
    <xf numFmtId="0" fontId="2" fillId="0" borderId="1" xfId="1" applyFont="1" applyFill="1" applyBorder="1" applyAlignment="1" applyProtection="1">
      <alignment horizontal="center" vertical="center" shrinkToFit="1"/>
      <protection locked="0"/>
    </xf>
    <xf numFmtId="0" fontId="2" fillId="6" borderId="1" xfId="1" applyFont="1" applyFill="1" applyBorder="1" applyAlignment="1" applyProtection="1">
      <alignment horizontal="center" vertical="center" shrinkToFit="1"/>
      <protection locked="0"/>
    </xf>
    <xf numFmtId="0" fontId="13" fillId="0" borderId="0" xfId="3">
      <alignment vertical="center"/>
    </xf>
    <xf numFmtId="0" fontId="13" fillId="0" borderId="0" xfId="3" applyAlignment="1">
      <alignment horizontal="center" vertical="center"/>
    </xf>
    <xf numFmtId="0" fontId="13" fillId="0" borderId="0" xfId="3" applyNumberFormat="1">
      <alignment vertical="center"/>
    </xf>
    <xf numFmtId="0" fontId="13" fillId="0" borderId="0" xfId="3" applyNumberFormat="1" applyAlignment="1">
      <alignment horizontal="center" vertical="center"/>
    </xf>
    <xf numFmtId="0" fontId="11" fillId="0" borderId="1" xfId="3" applyNumberFormat="1" applyFont="1" applyBorder="1" applyAlignment="1">
      <alignment horizontal="center" vertical="center" wrapText="1"/>
    </xf>
    <xf numFmtId="0" fontId="17" fillId="0" borderId="0" xfId="3" applyFont="1">
      <alignment vertical="center"/>
    </xf>
    <xf numFmtId="0" fontId="17" fillId="0" borderId="0" xfId="3" applyFont="1" applyBorder="1">
      <alignment vertical="center"/>
    </xf>
    <xf numFmtId="0" fontId="18" fillId="0" borderId="1" xfId="3" applyNumberFormat="1" applyFont="1" applyBorder="1" applyAlignment="1">
      <alignment horizontal="left" vertical="center" wrapText="1"/>
    </xf>
    <xf numFmtId="0" fontId="13" fillId="0" borderId="0" xfId="3" applyBorder="1">
      <alignment vertical="center"/>
    </xf>
    <xf numFmtId="0" fontId="11" fillId="0" borderId="1" xfId="8" applyNumberFormat="1" applyFont="1" applyBorder="1" applyAlignment="1">
      <alignment horizontal="center" vertical="center" wrapText="1"/>
    </xf>
    <xf numFmtId="0" fontId="2" fillId="0" borderId="1" xfId="3" applyNumberFormat="1" applyFont="1" applyBorder="1" applyAlignment="1">
      <alignment horizontal="center" vertical="center"/>
    </xf>
    <xf numFmtId="0" fontId="16" fillId="0" borderId="1" xfId="3" applyNumberFormat="1" applyFont="1" applyFill="1" applyBorder="1" applyAlignment="1">
      <alignment horizontal="center" vertical="center" wrapText="1"/>
    </xf>
    <xf numFmtId="0" fontId="2" fillId="0" borderId="1" xfId="3" applyNumberFormat="1" applyFont="1" applyBorder="1" applyAlignment="1">
      <alignment horizontal="center" vertical="center" wrapText="1"/>
    </xf>
    <xf numFmtId="0" fontId="16" fillId="0" borderId="1" xfId="3" applyNumberFormat="1" applyFont="1" applyBorder="1" applyAlignment="1">
      <alignment horizontal="left" vertical="center" wrapText="1"/>
    </xf>
    <xf numFmtId="0" fontId="15" fillId="0" borderId="1" xfId="8" applyNumberFormat="1" applyFont="1" applyBorder="1" applyAlignment="1">
      <alignment horizontal="center" vertical="center" wrapText="1"/>
    </xf>
    <xf numFmtId="0" fontId="13" fillId="0" borderId="1" xfId="3" applyNumberFormat="1" applyBorder="1" applyAlignment="1">
      <alignment horizontal="center" vertical="center"/>
    </xf>
    <xf numFmtId="0" fontId="13" fillId="0" borderId="1" xfId="3" applyBorder="1" applyAlignment="1">
      <alignment vertical="center"/>
    </xf>
    <xf numFmtId="0" fontId="16" fillId="0" borderId="1" xfId="3" applyNumberFormat="1" applyFont="1" applyBorder="1" applyAlignment="1">
      <alignment vertical="center" wrapText="1"/>
    </xf>
    <xf numFmtId="178" fontId="16" fillId="0" borderId="1" xfId="6" applyFont="1" applyBorder="1" applyAlignment="1">
      <alignment vertical="center" wrapText="1"/>
    </xf>
    <xf numFmtId="0" fontId="2" fillId="0" borderId="1" xfId="3" applyNumberFormat="1" applyFont="1" applyBorder="1" applyAlignment="1">
      <alignment vertical="center" wrapText="1"/>
    </xf>
    <xf numFmtId="178" fontId="16" fillId="0" borderId="1" xfId="6" applyFont="1" applyBorder="1" applyAlignment="1">
      <alignment horizontal="center" vertical="center" wrapText="1"/>
    </xf>
    <xf numFmtId="0" fontId="16" fillId="0" borderId="1" xfId="3" applyNumberFormat="1" applyFont="1" applyBorder="1" applyAlignment="1">
      <alignment horizontal="center" vertical="center" wrapText="1"/>
    </xf>
    <xf numFmtId="0" fontId="20" fillId="0" borderId="1" xfId="8" applyNumberFormat="1" applyFont="1" applyFill="1" applyBorder="1" applyAlignment="1">
      <alignment horizontal="center" vertical="center" wrapText="1"/>
    </xf>
    <xf numFmtId="0" fontId="8" fillId="0" borderId="1" xfId="3" applyNumberFormat="1" applyFont="1" applyBorder="1" applyAlignment="1">
      <alignment horizontal="center" vertical="center" wrapText="1"/>
    </xf>
    <xf numFmtId="0" fontId="2" fillId="0" borderId="0" xfId="3" applyFont="1" applyBorder="1" applyAlignment="1">
      <alignment horizontal="right" vertical="center" wrapText="1"/>
    </xf>
    <xf numFmtId="0" fontId="21" fillId="0" borderId="1" xfId="8" applyNumberFormat="1" applyFont="1" applyBorder="1" applyAlignment="1">
      <alignment horizontal="center" vertical="center" wrapText="1"/>
    </xf>
    <xf numFmtId="0" fontId="11" fillId="0" borderId="1" xfId="8" applyNumberFormat="1" applyFont="1" applyBorder="1" applyAlignment="1">
      <alignment vertical="center" wrapText="1"/>
    </xf>
    <xf numFmtId="0" fontId="1" fillId="0" borderId="1" xfId="3" applyNumberFormat="1" applyFont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16" fillId="0" borderId="0" xfId="5" applyFont="1"/>
    <xf numFmtId="0" fontId="22" fillId="0" borderId="0" xfId="3" applyFont="1" applyBorder="1" applyAlignment="1">
      <alignment horizontal="center" vertical="top" wrapText="1"/>
    </xf>
    <xf numFmtId="0" fontId="22" fillId="0" borderId="0" xfId="3" applyFont="1" applyBorder="1" applyAlignment="1">
      <alignment horizontal="center" wrapText="1"/>
    </xf>
    <xf numFmtId="0" fontId="16" fillId="0" borderId="0" xfId="8" applyNumberFormat="1" applyFont="1" applyFill="1" applyBorder="1" applyAlignment="1">
      <alignment horizontal="center" vertical="center" wrapText="1"/>
    </xf>
    <xf numFmtId="0" fontId="1" fillId="0" borderId="0" xfId="3" applyNumberFormat="1" applyFont="1" applyBorder="1" applyAlignment="1">
      <alignment vertical="center" wrapText="1"/>
    </xf>
    <xf numFmtId="0" fontId="16" fillId="0" borderId="1" xfId="8" applyNumberFormat="1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13" fillId="0" borderId="0" xfId="3" applyFill="1" applyBorder="1" applyAlignment="1">
      <alignment horizontal="center" vertical="center"/>
    </xf>
    <xf numFmtId="0" fontId="16" fillId="0" borderId="0" xfId="5" applyFont="1" applyBorder="1"/>
    <xf numFmtId="0" fontId="16" fillId="0" borderId="1" xfId="8" applyNumberFormat="1" applyFont="1" applyFill="1" applyBorder="1" applyAlignment="1">
      <alignment horizontal="center" vertical="center" wrapText="1"/>
    </xf>
    <xf numFmtId="0" fontId="23" fillId="0" borderId="1" xfId="8" applyNumberFormat="1" applyFont="1" applyFill="1" applyBorder="1" applyAlignment="1">
      <alignment horizontal="center" vertical="center" wrapText="1"/>
    </xf>
    <xf numFmtId="0" fontId="23" fillId="0" borderId="1" xfId="8" applyNumberFormat="1" applyFont="1" applyBorder="1" applyAlignment="1">
      <alignment horizontal="center" vertical="center" wrapText="1"/>
    </xf>
    <xf numFmtId="0" fontId="16" fillId="0" borderId="0" xfId="8" applyNumberFormat="1" applyFont="1" applyBorder="1" applyAlignment="1">
      <alignment horizontal="center" vertical="center" wrapText="1"/>
    </xf>
    <xf numFmtId="0" fontId="13" fillId="0" borderId="0" xfId="3" applyFill="1" applyAlignment="1">
      <alignment horizontal="center" vertical="center"/>
    </xf>
    <xf numFmtId="0" fontId="8" fillId="0" borderId="1" xfId="3" applyNumberFormat="1" applyFont="1" applyFill="1" applyBorder="1" applyAlignment="1">
      <alignment horizontal="center" vertical="center" wrapText="1"/>
    </xf>
    <xf numFmtId="0" fontId="8" fillId="0" borderId="0" xfId="3" applyNumberFormat="1" applyFont="1" applyFill="1" applyBorder="1" applyAlignment="1">
      <alignment horizontal="center" vertical="center" wrapText="1"/>
    </xf>
    <xf numFmtId="183" fontId="16" fillId="0" borderId="0" xfId="8" applyNumberFormat="1" applyFont="1" applyBorder="1" applyAlignment="1">
      <alignment vertical="center" wrapText="1"/>
    </xf>
    <xf numFmtId="0" fontId="11" fillId="0" borderId="1" xfId="3" applyNumberFormat="1" applyFont="1" applyBorder="1" applyAlignment="1">
      <alignment horizontal="center" vertical="center"/>
    </xf>
    <xf numFmtId="0" fontId="24" fillId="0" borderId="0" xfId="3" applyFont="1">
      <alignment vertical="center"/>
    </xf>
    <xf numFmtId="0" fontId="25" fillId="0" borderId="1" xfId="3" applyFont="1" applyBorder="1" applyAlignment="1">
      <alignment horizontal="center" vertical="center"/>
    </xf>
    <xf numFmtId="0" fontId="13" fillId="0" borderId="1" xfId="3" applyBorder="1" applyAlignment="1">
      <alignment horizontal="justify" vertical="center" wrapText="1"/>
    </xf>
    <xf numFmtId="0" fontId="13" fillId="0" borderId="1" xfId="3" applyBorder="1" applyAlignment="1">
      <alignment horizontal="center" vertical="center" wrapText="1"/>
    </xf>
    <xf numFmtId="0" fontId="16" fillId="0" borderId="7" xfId="3" applyNumberFormat="1" applyFont="1" applyBorder="1" applyAlignment="1">
      <alignment vertical="center" wrapText="1"/>
    </xf>
    <xf numFmtId="0" fontId="16" fillId="0" borderId="7" xfId="8" applyNumberFormat="1" applyFont="1" applyBorder="1" applyAlignment="1">
      <alignment vertical="center" wrapText="1"/>
    </xf>
    <xf numFmtId="0" fontId="17" fillId="0" borderId="1" xfId="3" applyFont="1" applyBorder="1" applyAlignment="1">
      <alignment vertical="center"/>
    </xf>
    <xf numFmtId="0" fontId="13" fillId="0" borderId="1" xfId="3" applyBorder="1" applyAlignment="1">
      <alignment horizontal="center" vertical="center"/>
    </xf>
    <xf numFmtId="0" fontId="26" fillId="0" borderId="1" xfId="3" applyNumberFormat="1" applyFont="1" applyBorder="1" applyAlignment="1">
      <alignment horizontal="center" vertical="center" wrapText="1"/>
    </xf>
    <xf numFmtId="0" fontId="8" fillId="0" borderId="1" xfId="3" applyNumberFormat="1" applyFont="1" applyBorder="1" applyAlignment="1">
      <alignment horizontal="center" vertical="center"/>
    </xf>
    <xf numFmtId="0" fontId="13" fillId="0" borderId="1" xfId="3" applyNumberFormat="1" applyBorder="1" applyAlignment="1">
      <alignment horizontal="center" vertical="center" wrapText="1"/>
    </xf>
    <xf numFmtId="0" fontId="1" fillId="0" borderId="0" xfId="4">
      <alignment vertical="center"/>
    </xf>
    <xf numFmtId="0" fontId="1" fillId="0" borderId="0" xfId="4" applyAlignment="1">
      <alignment horizontal="center" vertical="center"/>
    </xf>
    <xf numFmtId="0" fontId="31" fillId="0" borderId="0" xfId="4" applyFont="1" applyAlignment="1">
      <alignment horizontal="left" vertical="center"/>
    </xf>
    <xf numFmtId="0" fontId="1" fillId="0" borderId="0" xfId="4" applyFont="1" applyAlignment="1">
      <alignment horizontal="center" vertical="center"/>
    </xf>
    <xf numFmtId="0" fontId="32" fillId="0" borderId="0" xfId="4" applyFont="1" applyAlignment="1">
      <alignment horizontal="left" vertical="center"/>
    </xf>
    <xf numFmtId="181" fontId="33" fillId="0" borderId="1" xfId="4" applyNumberFormat="1" applyFont="1" applyBorder="1">
      <alignment vertical="center"/>
    </xf>
    <xf numFmtId="181" fontId="33" fillId="0" borderId="1" xfId="4" applyNumberFormat="1" applyFont="1" applyFill="1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33" fillId="0" borderId="1" xfId="4" applyFont="1" applyBorder="1" applyAlignment="1">
      <alignment horizontal="center" vertical="center"/>
    </xf>
    <xf numFmtId="181" fontId="33" fillId="0" borderId="1" xfId="4" applyNumberFormat="1" applyFont="1" applyBorder="1" applyAlignment="1">
      <alignment horizontal="center" vertical="center"/>
    </xf>
    <xf numFmtId="0" fontId="33" fillId="0" borderId="1" xfId="4" applyFont="1" applyBorder="1">
      <alignment vertical="center"/>
    </xf>
    <xf numFmtId="0" fontId="35" fillId="0" borderId="1" xfId="4" applyFont="1" applyBorder="1" applyAlignment="1">
      <alignment horizontal="center" vertical="center"/>
    </xf>
    <xf numFmtId="0" fontId="33" fillId="0" borderId="4" xfId="4" applyFont="1" applyBorder="1" applyAlignment="1">
      <alignment horizontal="center" vertical="center"/>
    </xf>
    <xf numFmtId="0" fontId="36" fillId="0" borderId="1" xfId="4" applyFont="1" applyFill="1" applyBorder="1" applyAlignment="1">
      <alignment horizontal="center" vertical="center"/>
    </xf>
    <xf numFmtId="181" fontId="36" fillId="0" borderId="1" xfId="4" applyNumberFormat="1" applyFont="1" applyBorder="1" applyAlignment="1">
      <alignment horizontal="center" vertical="center"/>
    </xf>
    <xf numFmtId="0" fontId="36" fillId="0" borderId="1" xfId="4" applyFont="1" applyBorder="1" applyAlignment="1">
      <alignment horizontal="center" vertical="center"/>
    </xf>
    <xf numFmtId="0" fontId="38" fillId="0" borderId="0" xfId="4" applyFont="1" applyAlignment="1">
      <alignment horizontal="center" vertical="center"/>
    </xf>
    <xf numFmtId="0" fontId="39" fillId="0" borderId="0" xfId="4" applyFont="1" applyAlignment="1">
      <alignment horizontal="center" vertical="center"/>
    </xf>
    <xf numFmtId="181" fontId="40" fillId="0" borderId="0" xfId="4" applyNumberFormat="1" applyFont="1" applyFill="1" applyBorder="1" applyAlignment="1">
      <alignment horizontal="center" vertical="center"/>
    </xf>
    <xf numFmtId="0" fontId="1" fillId="0" borderId="0" xfId="4" applyBorder="1" applyAlignment="1">
      <alignment horizontal="center" vertical="center"/>
    </xf>
    <xf numFmtId="0" fontId="33" fillId="0" borderId="0" xfId="4" applyFont="1" applyBorder="1" applyAlignment="1">
      <alignment vertical="center"/>
    </xf>
    <xf numFmtId="0" fontId="40" fillId="0" borderId="0" xfId="4" applyFont="1" applyBorder="1" applyAlignment="1">
      <alignment horizontal="center" vertical="center"/>
    </xf>
    <xf numFmtId="181" fontId="40" fillId="0" borderId="1" xfId="4" applyNumberFormat="1" applyFont="1" applyFill="1" applyBorder="1" applyAlignment="1">
      <alignment horizontal="center" vertical="center"/>
    </xf>
    <xf numFmtId="0" fontId="1" fillId="0" borderId="1" xfId="4" applyBorder="1" applyAlignment="1">
      <alignment horizontal="center" vertical="center"/>
    </xf>
    <xf numFmtId="0" fontId="33" fillId="0" borderId="1" xfId="4" applyFont="1" applyBorder="1" applyAlignment="1">
      <alignment vertical="center"/>
    </xf>
    <xf numFmtId="0" fontId="40" fillId="0" borderId="1" xfId="4" applyFont="1" applyBorder="1" applyAlignment="1">
      <alignment horizontal="center" vertical="center"/>
    </xf>
    <xf numFmtId="181" fontId="33" fillId="0" borderId="0" xfId="4" applyNumberFormat="1" applyFont="1" applyFill="1" applyBorder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1" fillId="0" borderId="7" xfId="4" applyBorder="1" applyAlignment="1">
      <alignment horizontal="center" vertical="center"/>
    </xf>
    <xf numFmtId="181" fontId="33" fillId="0" borderId="7" xfId="4" applyNumberFormat="1" applyFont="1" applyFill="1" applyBorder="1" applyAlignment="1">
      <alignment horizontal="center" vertical="center"/>
    </xf>
    <xf numFmtId="0" fontId="1" fillId="0" borderId="1" xfId="4" applyBorder="1">
      <alignment vertical="center"/>
    </xf>
    <xf numFmtId="0" fontId="41" fillId="0" borderId="1" xfId="4" applyFont="1" applyBorder="1">
      <alignment vertical="center"/>
    </xf>
    <xf numFmtId="0" fontId="42" fillId="0" borderId="1" xfId="4" applyFont="1" applyBorder="1">
      <alignment vertical="center"/>
    </xf>
    <xf numFmtId="0" fontId="43" fillId="0" borderId="1" xfId="4" applyFont="1" applyBorder="1">
      <alignment vertical="center"/>
    </xf>
    <xf numFmtId="0" fontId="46" fillId="0" borderId="1" xfId="1" applyNumberFormat="1" applyFont="1" applyBorder="1" applyAlignment="1">
      <alignment vertical="center"/>
    </xf>
    <xf numFmtId="0" fontId="44" fillId="3" borderId="1" xfId="1" applyNumberFormat="1" applyFont="1" applyFill="1" applyBorder="1" applyAlignment="1">
      <alignment vertical="center" wrapText="1"/>
    </xf>
    <xf numFmtId="0" fontId="44" fillId="0" borderId="1" xfId="1" applyNumberFormat="1" applyFont="1" applyBorder="1" applyAlignment="1">
      <alignment vertical="center" wrapText="1"/>
    </xf>
    <xf numFmtId="0" fontId="48" fillId="0" borderId="1" xfId="4" applyFont="1" applyBorder="1">
      <alignment vertical="center"/>
    </xf>
    <xf numFmtId="0" fontId="50" fillId="0" borderId="1" xfId="4" applyFont="1" applyBorder="1">
      <alignment vertical="center"/>
    </xf>
    <xf numFmtId="0" fontId="51" fillId="0" borderId="1" xfId="9" applyFont="1" applyBorder="1" applyAlignment="1" applyProtection="1">
      <alignment vertical="center"/>
    </xf>
    <xf numFmtId="0" fontId="52" fillId="0" borderId="1" xfId="4" applyFont="1" applyBorder="1">
      <alignment vertical="center"/>
    </xf>
    <xf numFmtId="0" fontId="50" fillId="0" borderId="0" xfId="4" applyFont="1">
      <alignment vertical="center"/>
    </xf>
    <xf numFmtId="179" fontId="6" fillId="0" borderId="2" xfId="1" applyNumberFormat="1" applyFont="1" applyBorder="1" applyAlignment="1">
      <alignment horizontal="right" vertical="center"/>
    </xf>
    <xf numFmtId="179" fontId="6" fillId="0" borderId="3" xfId="1" applyNumberFormat="1" applyFont="1" applyBorder="1" applyAlignment="1">
      <alignment horizontal="right" vertical="center"/>
    </xf>
    <xf numFmtId="179" fontId="8" fillId="0" borderId="2" xfId="1" applyNumberFormat="1" applyFont="1" applyBorder="1" applyAlignment="1">
      <alignment horizontal="right" vertical="center"/>
    </xf>
    <xf numFmtId="179" fontId="8" fillId="0" borderId="3" xfId="1" applyNumberFormat="1" applyFont="1" applyBorder="1" applyAlignment="1">
      <alignment horizontal="right" vertical="center"/>
    </xf>
    <xf numFmtId="0" fontId="44" fillId="0" borderId="7" xfId="1" applyFont="1" applyBorder="1" applyAlignment="1" applyProtection="1">
      <alignment horizontal="center" vertical="center" wrapText="1"/>
      <protection locked="0"/>
    </xf>
    <xf numFmtId="0" fontId="2" fillId="0" borderId="4" xfId="1" applyFont="1" applyBorder="1" applyAlignment="1" applyProtection="1">
      <alignment horizontal="center" vertical="center" wrapText="1"/>
      <protection locked="0"/>
    </xf>
    <xf numFmtId="0" fontId="8" fillId="5" borderId="1" xfId="1" applyFont="1" applyFill="1" applyBorder="1" applyAlignment="1" applyProtection="1">
      <alignment horizontal="left" vertical="center" wrapText="1"/>
      <protection locked="0"/>
    </xf>
    <xf numFmtId="0" fontId="2" fillId="0" borderId="10" xfId="1" applyFont="1" applyBorder="1" applyAlignment="1" applyProtection="1">
      <alignment horizontal="center" vertical="center"/>
      <protection locked="0"/>
    </xf>
    <xf numFmtId="0" fontId="2" fillId="0" borderId="9" xfId="1" applyFont="1" applyBorder="1" applyAlignment="1" applyProtection="1">
      <alignment horizontal="center" vertical="center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5" xfId="1" applyFont="1" applyBorder="1" applyAlignment="1" applyProtection="1">
      <alignment horizontal="center" vertical="center"/>
      <protection locked="0"/>
    </xf>
    <xf numFmtId="0" fontId="47" fillId="0" borderId="1" xfId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center"/>
      <protection locked="0"/>
    </xf>
    <xf numFmtId="0" fontId="11" fillId="0" borderId="1" xfId="1" applyFont="1" applyBorder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0" fontId="2" fillId="0" borderId="8" xfId="1" applyFont="1" applyBorder="1" applyAlignment="1" applyProtection="1">
      <alignment horizontal="center" vertical="center" shrinkToFi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8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6" fillId="0" borderId="1" xfId="3" applyNumberFormat="1" applyFont="1" applyBorder="1" applyAlignment="1">
      <alignment horizontal="left" vertical="center" wrapText="1"/>
    </xf>
    <xf numFmtId="0" fontId="18" fillId="0" borderId="1" xfId="3" applyNumberFormat="1" applyFont="1" applyBorder="1" applyAlignment="1">
      <alignment horizontal="left" vertical="center" wrapText="1"/>
    </xf>
    <xf numFmtId="0" fontId="16" fillId="0" borderId="1" xfId="3" applyNumberFormat="1" applyFont="1" applyFill="1" applyBorder="1" applyAlignment="1">
      <alignment horizontal="center" vertical="center" wrapText="1"/>
    </xf>
    <xf numFmtId="0" fontId="18" fillId="0" borderId="2" xfId="3" applyNumberFormat="1" applyFont="1" applyBorder="1" applyAlignment="1">
      <alignment horizontal="left" vertical="center" wrapText="1"/>
    </xf>
    <xf numFmtId="0" fontId="18" fillId="0" borderId="8" xfId="3" applyNumberFormat="1" applyFont="1" applyBorder="1" applyAlignment="1">
      <alignment horizontal="left" vertical="center" wrapText="1"/>
    </xf>
    <xf numFmtId="0" fontId="18" fillId="0" borderId="3" xfId="3" applyNumberFormat="1" applyFont="1" applyBorder="1" applyAlignment="1">
      <alignment horizontal="left" vertical="center" wrapText="1"/>
    </xf>
    <xf numFmtId="0" fontId="16" fillId="0" borderId="1" xfId="3" applyNumberFormat="1" applyFont="1" applyBorder="1" applyAlignment="1">
      <alignment horizontal="center" vertical="center" wrapText="1"/>
    </xf>
    <xf numFmtId="0" fontId="13" fillId="0" borderId="2" xfId="3" applyNumberFormat="1" applyBorder="1" applyAlignment="1">
      <alignment horizontal="center" vertical="center"/>
    </xf>
    <xf numFmtId="0" fontId="13" fillId="0" borderId="8" xfId="3" applyNumberFormat="1" applyBorder="1" applyAlignment="1">
      <alignment horizontal="center" vertical="center"/>
    </xf>
    <xf numFmtId="0" fontId="13" fillId="0" borderId="3" xfId="3" applyNumberFormat="1" applyBorder="1" applyAlignment="1">
      <alignment horizontal="center" vertical="center"/>
    </xf>
    <xf numFmtId="0" fontId="1" fillId="0" borderId="2" xfId="3" applyNumberFormat="1" applyFont="1" applyBorder="1" applyAlignment="1">
      <alignment horizontal="center" vertical="center" wrapText="1"/>
    </xf>
    <xf numFmtId="0" fontId="1" fillId="0" borderId="3" xfId="3" applyNumberFormat="1" applyFont="1" applyBorder="1" applyAlignment="1">
      <alignment horizontal="center" vertical="center" wrapText="1"/>
    </xf>
    <xf numFmtId="0" fontId="13" fillId="0" borderId="1" xfId="3" applyBorder="1" applyAlignment="1">
      <alignment horizontal="center" vertical="center"/>
    </xf>
    <xf numFmtId="0" fontId="2" fillId="0" borderId="7" xfId="3" applyNumberFormat="1" applyFont="1" applyBorder="1" applyAlignment="1">
      <alignment horizontal="center" vertical="center"/>
    </xf>
    <xf numFmtId="0" fontId="2" fillId="0" borderId="11" xfId="3" applyNumberFormat="1" applyFont="1" applyBorder="1" applyAlignment="1">
      <alignment horizontal="center" vertical="center"/>
    </xf>
    <xf numFmtId="0" fontId="2" fillId="0" borderId="4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 wrapText="1"/>
    </xf>
    <xf numFmtId="0" fontId="11" fillId="0" borderId="1" xfId="8" applyNumberFormat="1" applyFont="1" applyBorder="1" applyAlignment="1">
      <alignment horizontal="center" vertical="center" wrapText="1"/>
    </xf>
    <xf numFmtId="0" fontId="8" fillId="0" borderId="1" xfId="3" applyNumberFormat="1" applyFont="1" applyBorder="1" applyAlignment="1">
      <alignment horizontal="center" vertical="center" wrapText="1"/>
    </xf>
    <xf numFmtId="0" fontId="11" fillId="0" borderId="2" xfId="8" applyNumberFormat="1" applyFont="1" applyBorder="1" applyAlignment="1">
      <alignment horizontal="center" vertical="center" wrapText="1"/>
    </xf>
    <xf numFmtId="0" fontId="11" fillId="0" borderId="3" xfId="8" applyNumberFormat="1" applyFont="1" applyBorder="1" applyAlignment="1">
      <alignment horizontal="center" vertical="center" wrapText="1"/>
    </xf>
    <xf numFmtId="0" fontId="11" fillId="0" borderId="8" xfId="8" applyNumberFormat="1" applyFont="1" applyBorder="1" applyAlignment="1">
      <alignment horizontal="center" vertical="center" wrapText="1"/>
    </xf>
    <xf numFmtId="0" fontId="15" fillId="0" borderId="1" xfId="3" applyNumberFormat="1" applyFont="1" applyBorder="1" applyAlignment="1">
      <alignment horizontal="left" vertical="center" wrapText="1"/>
    </xf>
    <xf numFmtId="0" fontId="16" fillId="0" borderId="1" xfId="8" applyNumberFormat="1" applyFont="1" applyBorder="1" applyAlignment="1">
      <alignment horizontal="center" vertical="center" wrapText="1"/>
    </xf>
    <xf numFmtId="0" fontId="23" fillId="0" borderId="2" xfId="8" applyNumberFormat="1" applyFont="1" applyBorder="1" applyAlignment="1">
      <alignment horizontal="center" vertical="center" wrapText="1"/>
    </xf>
    <xf numFmtId="0" fontId="23" fillId="0" borderId="3" xfId="8" applyNumberFormat="1" applyFont="1" applyBorder="1" applyAlignment="1">
      <alignment horizontal="center" vertical="center" wrapText="1"/>
    </xf>
    <xf numFmtId="0" fontId="16" fillId="0" borderId="2" xfId="3" applyFont="1" applyBorder="1" applyAlignment="1">
      <alignment horizontal="left" vertical="center" wrapText="1"/>
    </xf>
    <xf numFmtId="0" fontId="16" fillId="0" borderId="3" xfId="3" applyFont="1" applyBorder="1" applyAlignment="1">
      <alignment horizontal="left" vertical="center" wrapText="1"/>
    </xf>
    <xf numFmtId="0" fontId="16" fillId="0" borderId="1" xfId="3" applyFont="1" applyBorder="1" applyAlignment="1">
      <alignment horizontal="left" vertical="center" wrapText="1"/>
    </xf>
    <xf numFmtId="0" fontId="13" fillId="0" borderId="1" xfId="3" applyBorder="1" applyAlignment="1">
      <alignment horizontal="left" vertical="center" wrapText="1"/>
    </xf>
    <xf numFmtId="0" fontId="16" fillId="0" borderId="2" xfId="8" applyNumberFormat="1" applyFont="1" applyBorder="1" applyAlignment="1">
      <alignment horizontal="center" vertical="center" wrapText="1"/>
    </xf>
    <xf numFmtId="0" fontId="16" fillId="0" borderId="3" xfId="8" applyNumberFormat="1" applyFont="1" applyBorder="1" applyAlignment="1">
      <alignment horizontal="center" vertical="center" wrapText="1"/>
    </xf>
    <xf numFmtId="0" fontId="15" fillId="0" borderId="1" xfId="8" applyNumberFormat="1" applyFont="1" applyBorder="1" applyAlignment="1">
      <alignment horizontal="center" vertical="center" wrapText="1"/>
    </xf>
    <xf numFmtId="0" fontId="16" fillId="0" borderId="1" xfId="8" applyNumberFormat="1" applyFont="1" applyBorder="1" applyAlignment="1">
      <alignment vertical="center" wrapText="1"/>
    </xf>
    <xf numFmtId="0" fontId="16" fillId="0" borderId="1" xfId="8" applyNumberFormat="1" applyFont="1" applyFill="1" applyBorder="1" applyAlignment="1">
      <alignment horizontal="left" vertical="center" wrapText="1"/>
    </xf>
    <xf numFmtId="0" fontId="16" fillId="0" borderId="1" xfId="8" applyNumberFormat="1" applyFont="1" applyBorder="1" applyAlignment="1">
      <alignment horizontal="left" vertical="center" wrapText="1"/>
    </xf>
    <xf numFmtId="0" fontId="8" fillId="7" borderId="1" xfId="8" applyNumberFormat="1" applyFont="1" applyFill="1" applyBorder="1" applyAlignment="1">
      <alignment horizontal="left" vertical="center" wrapText="1"/>
    </xf>
    <xf numFmtId="0" fontId="8" fillId="0" borderId="1" xfId="3" applyNumberFormat="1" applyFont="1" applyBorder="1" applyAlignment="1">
      <alignment horizontal="center" vertical="center"/>
    </xf>
    <xf numFmtId="0" fontId="16" fillId="0" borderId="2" xfId="3" applyNumberFormat="1" applyFont="1" applyBorder="1" applyAlignment="1">
      <alignment horizontal="center" vertical="center" wrapText="1"/>
    </xf>
    <xf numFmtId="0" fontId="16" fillId="0" borderId="3" xfId="3" applyNumberFormat="1" applyFont="1" applyBorder="1" applyAlignment="1">
      <alignment horizontal="center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0" fontId="16" fillId="0" borderId="8" xfId="3" applyNumberFormat="1" applyFont="1" applyBorder="1" applyAlignment="1">
      <alignment horizontal="center" vertical="center" wrapText="1"/>
    </xf>
    <xf numFmtId="0" fontId="17" fillId="0" borderId="2" xfId="3" applyFont="1" applyBorder="1" applyAlignment="1">
      <alignment horizontal="center" vertical="center"/>
    </xf>
    <xf numFmtId="0" fontId="17" fillId="0" borderId="8" xfId="3" applyFont="1" applyBorder="1" applyAlignment="1">
      <alignment horizontal="center" vertical="center"/>
    </xf>
    <xf numFmtId="0" fontId="16" fillId="0" borderId="1" xfId="3" applyNumberFormat="1" applyFont="1" applyBorder="1" applyAlignment="1">
      <alignment vertical="center"/>
    </xf>
    <xf numFmtId="0" fontId="13" fillId="0" borderId="1" xfId="3" applyBorder="1" applyAlignment="1">
      <alignment vertical="center"/>
    </xf>
    <xf numFmtId="0" fontId="30" fillId="0" borderId="1" xfId="3" applyFont="1" applyBorder="1" applyAlignment="1">
      <alignment horizontal="center" vertical="center"/>
    </xf>
    <xf numFmtId="0" fontId="16" fillId="0" borderId="1" xfId="3" applyFont="1" applyBorder="1" applyAlignment="1">
      <alignment horizontal="left" vertical="center"/>
    </xf>
    <xf numFmtId="0" fontId="15" fillId="0" borderId="1" xfId="3" applyFont="1" applyBorder="1" applyAlignment="1">
      <alignment horizontal="left" vertical="center"/>
    </xf>
    <xf numFmtId="0" fontId="28" fillId="0" borderId="1" xfId="3" applyFont="1" applyBorder="1" applyAlignment="1">
      <alignment horizontal="center" vertical="center"/>
    </xf>
    <xf numFmtId="0" fontId="27" fillId="0" borderId="1" xfId="3" applyFont="1" applyBorder="1" applyAlignment="1">
      <alignment horizontal="center" vertical="center"/>
    </xf>
    <xf numFmtId="0" fontId="11" fillId="0" borderId="1" xfId="3" applyFont="1" applyBorder="1" applyAlignment="1">
      <alignment horizontal="left" vertical="center"/>
    </xf>
    <xf numFmtId="0" fontId="16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2" xfId="3" applyNumberFormat="1" applyFont="1" applyBorder="1" applyAlignment="1">
      <alignment horizontal="center" vertical="center"/>
    </xf>
    <xf numFmtId="0" fontId="2" fillId="0" borderId="8" xfId="3" applyNumberFormat="1" applyFont="1" applyBorder="1" applyAlignment="1">
      <alignment horizontal="center" vertical="center"/>
    </xf>
    <xf numFmtId="0" fontId="2" fillId="0" borderId="3" xfId="3" applyNumberFormat="1" applyFont="1" applyBorder="1" applyAlignment="1">
      <alignment horizontal="center" vertical="center"/>
    </xf>
    <xf numFmtId="0" fontId="16" fillId="0" borderId="0" xfId="3" applyNumberFormat="1" applyFont="1" applyBorder="1" applyAlignment="1">
      <alignment horizontal="left" vertical="center" wrapText="1"/>
    </xf>
    <xf numFmtId="0" fontId="13" fillId="0" borderId="1" xfId="3" applyBorder="1" applyAlignment="1">
      <alignment vertical="center" wrapText="1"/>
    </xf>
    <xf numFmtId="0" fontId="1" fillId="0" borderId="1" xfId="3" applyNumberFormat="1" applyFont="1" applyBorder="1" applyAlignment="1">
      <alignment horizontal="center" vertical="center" wrapText="1"/>
    </xf>
    <xf numFmtId="178" fontId="16" fillId="0" borderId="1" xfId="6" applyFont="1" applyBorder="1" applyAlignment="1">
      <alignment horizontal="center" vertical="center" wrapText="1"/>
    </xf>
    <xf numFmtId="0" fontId="2" fillId="0" borderId="1" xfId="3" applyNumberFormat="1" applyFont="1" applyBorder="1" applyAlignment="1">
      <alignment vertical="center" wrapText="1"/>
    </xf>
    <xf numFmtId="0" fontId="16" fillId="0" borderId="10" xfId="3" applyNumberFormat="1" applyFont="1" applyFill="1" applyBorder="1" applyAlignment="1">
      <alignment horizontal="center" vertical="center" wrapText="1"/>
    </xf>
    <xf numFmtId="0" fontId="16" fillId="0" borderId="9" xfId="3" applyNumberFormat="1" applyFont="1" applyFill="1" applyBorder="1" applyAlignment="1">
      <alignment horizontal="center" vertical="center" wrapText="1"/>
    </xf>
    <xf numFmtId="0" fontId="16" fillId="0" borderId="6" xfId="3" applyNumberFormat="1" applyFont="1" applyFill="1" applyBorder="1" applyAlignment="1">
      <alignment horizontal="center" vertical="center" wrapText="1"/>
    </xf>
    <xf numFmtId="0" fontId="16" fillId="0" borderId="5" xfId="3" applyNumberFormat="1" applyFont="1" applyFill="1" applyBorder="1" applyAlignment="1">
      <alignment horizontal="center" vertical="center" wrapText="1"/>
    </xf>
    <xf numFmtId="0" fontId="16" fillId="0" borderId="2" xfId="3" applyNumberFormat="1" applyFont="1" applyFill="1" applyBorder="1" applyAlignment="1">
      <alignment horizontal="center" vertical="center" wrapText="1"/>
    </xf>
    <xf numFmtId="0" fontId="16" fillId="0" borderId="3" xfId="3" applyNumberFormat="1" applyFont="1" applyFill="1" applyBorder="1" applyAlignment="1">
      <alignment horizontal="center" vertical="center" wrapText="1"/>
    </xf>
    <xf numFmtId="0" fontId="16" fillId="0" borderId="13" xfId="3" applyNumberFormat="1" applyFont="1" applyFill="1" applyBorder="1" applyAlignment="1">
      <alignment horizontal="center" vertical="center" wrapText="1"/>
    </xf>
    <xf numFmtId="0" fontId="16" fillId="0" borderId="12" xfId="3" applyNumberFormat="1" applyFont="1" applyFill="1" applyBorder="1" applyAlignment="1">
      <alignment horizontal="center" vertical="center" wrapText="1"/>
    </xf>
    <xf numFmtId="0" fontId="16" fillId="0" borderId="2" xfId="5" applyFont="1" applyBorder="1" applyAlignment="1">
      <alignment horizontal="center"/>
    </xf>
    <xf numFmtId="0" fontId="16" fillId="0" borderId="3" xfId="5" applyFont="1" applyBorder="1" applyAlignment="1">
      <alignment horizontal="center"/>
    </xf>
    <xf numFmtId="0" fontId="16" fillId="0" borderId="2" xfId="3" applyFont="1" applyBorder="1" applyAlignment="1">
      <alignment horizontal="center" vertical="center" wrapText="1"/>
    </xf>
    <xf numFmtId="0" fontId="16" fillId="0" borderId="3" xfId="3" applyFont="1" applyBorder="1" applyAlignment="1">
      <alignment horizontal="center" vertical="center" wrapText="1"/>
    </xf>
    <xf numFmtId="177" fontId="16" fillId="0" borderId="2" xfId="7" applyFont="1" applyBorder="1" applyAlignment="1">
      <alignment horizontal="left" vertical="center" wrapText="1"/>
    </xf>
    <xf numFmtId="177" fontId="16" fillId="0" borderId="3" xfId="7" applyFont="1" applyBorder="1" applyAlignment="1">
      <alignment horizontal="left" vertical="center" wrapText="1"/>
    </xf>
    <xf numFmtId="0" fontId="37" fillId="0" borderId="14" xfId="4" applyFont="1" applyBorder="1" applyAlignment="1">
      <alignment horizontal="center" vertical="center"/>
    </xf>
    <xf numFmtId="0" fontId="34" fillId="0" borderId="2" xfId="4" applyFont="1" applyBorder="1" applyAlignment="1">
      <alignment horizontal="center" vertical="center"/>
    </xf>
    <xf numFmtId="0" fontId="34" fillId="0" borderId="15" xfId="4" applyFont="1" applyBorder="1" applyAlignment="1">
      <alignment horizontal="center" vertical="center"/>
    </xf>
    <xf numFmtId="0" fontId="34" fillId="0" borderId="9" xfId="4" applyFont="1" applyBorder="1" applyAlignment="1">
      <alignment horizontal="center" vertical="center"/>
    </xf>
    <xf numFmtId="0" fontId="1" fillId="0" borderId="2" xfId="4" applyBorder="1" applyAlignment="1">
      <alignment horizontal="center" vertical="center"/>
    </xf>
    <xf numFmtId="0" fontId="1" fillId="0" borderId="8" xfId="4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34" fillId="0" borderId="8" xfId="4" applyFont="1" applyBorder="1" applyAlignment="1">
      <alignment horizontal="center" vertical="center"/>
    </xf>
    <xf numFmtId="0" fontId="34" fillId="0" borderId="3" xfId="4" applyFont="1" applyBorder="1" applyAlignment="1">
      <alignment horizontal="center" vertical="center"/>
    </xf>
    <xf numFmtId="0" fontId="34" fillId="0" borderId="0" xfId="4" applyFont="1" applyBorder="1" applyAlignment="1">
      <alignment horizontal="left" vertical="center"/>
    </xf>
    <xf numFmtId="0" fontId="34" fillId="0" borderId="14" xfId="4" applyFont="1" applyBorder="1" applyAlignment="1">
      <alignment horizontal="left" vertical="center"/>
    </xf>
    <xf numFmtId="14" fontId="32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right" vertical="center"/>
    </xf>
    <xf numFmtId="0" fontId="1" fillId="0" borderId="0" xfId="4" applyAlignment="1">
      <alignment horizontal="left" vertical="center"/>
    </xf>
  </cellXfs>
  <cellStyles count="10">
    <cellStyle name="0,0_x000d__x000a_NA_x000d__x000a_" xfId="2"/>
    <cellStyle name="常规 2" xfId="3"/>
    <cellStyle name="常规 3" xfId="4"/>
    <cellStyle name="常规_060307 2" xfId="5"/>
    <cellStyle name="常规_Sheet1" xfId="1"/>
    <cellStyle name="超链接" xfId="9" builtinId="8"/>
    <cellStyle name="货币 2" xfId="6"/>
    <cellStyle name="货币[0] 2" xfId="7"/>
    <cellStyle name="普通" xfId="0" builtinId="0"/>
    <cellStyle name="千位分隔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1</xdr:col>
      <xdr:colOff>1019175</xdr:colOff>
      <xdr:row>0</xdr:row>
      <xdr:rowOff>400050</xdr:rowOff>
    </xdr:to>
    <xdr:pic>
      <xdr:nvPicPr>
        <xdr:cNvPr id="2" name="Picture 1" descr="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19050"/>
          <a:ext cx="12668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0</xdr:row>
      <xdr:rowOff>19050</xdr:rowOff>
    </xdr:from>
    <xdr:to>
      <xdr:col>1</xdr:col>
      <xdr:colOff>1019175</xdr:colOff>
      <xdr:row>0</xdr:row>
      <xdr:rowOff>400050</xdr:rowOff>
    </xdr:to>
    <xdr:pic>
      <xdr:nvPicPr>
        <xdr:cNvPr id="3" name="Picture 2" descr="1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19050"/>
          <a:ext cx="126682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id=9916411777" TargetMode="External"/><Relationship Id="rId4" Type="http://schemas.openxmlformats.org/officeDocument/2006/relationships/hyperlink" Target="http://item.taobao.com/item.htm?id=4111829721" TargetMode="External"/><Relationship Id="rId5" Type="http://schemas.openxmlformats.org/officeDocument/2006/relationships/hyperlink" Target="http://item.taobao.com/item.htm?id=12262463554" TargetMode="External"/><Relationship Id="rId1" Type="http://schemas.openxmlformats.org/officeDocument/2006/relationships/hyperlink" Target="http://detail.tmall.com/item.htm?id=10883769770" TargetMode="External"/><Relationship Id="rId2" Type="http://schemas.openxmlformats.org/officeDocument/2006/relationships/hyperlink" Target="http://item.taobao.com/item.htm?id=98588779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33"/>
  <sheetViews>
    <sheetView tabSelected="1" zoomScaleSheetLayoutView="100" workbookViewId="0">
      <pane xSplit="3" ySplit="6" topLeftCell="D7" activePane="bottomRight" state="frozen"/>
      <selection pane="topRight" activeCell="C1" sqref="C1"/>
      <selection pane="bottomLeft" activeCell="A7" sqref="A7"/>
      <selection pane="bottomRight" activeCell="G83" sqref="G83"/>
    </sheetView>
  </sheetViews>
  <sheetFormatPr baseColWidth="10" defaultColWidth="8.83203125" defaultRowHeight="12" x14ac:dyDescent="0"/>
  <cols>
    <col min="1" max="1" width="3.6640625" style="3" customWidth="1"/>
    <col min="2" max="2" width="3.6640625" style="5" customWidth="1"/>
    <col min="3" max="3" width="33" style="3" customWidth="1"/>
    <col min="4" max="4" width="4.1640625" style="3" customWidth="1"/>
    <col min="5" max="6" width="6.6640625" style="3" customWidth="1"/>
    <col min="7" max="7" width="8.5" style="3" bestFit="1" customWidth="1"/>
    <col min="8" max="8" width="7.5" style="3" customWidth="1"/>
    <col min="9" max="9" width="9.1640625" style="3" customWidth="1"/>
    <col min="10" max="10" width="8.1640625" style="3" customWidth="1"/>
    <col min="11" max="11" width="8.6640625" style="4" customWidth="1"/>
    <col min="12" max="12" width="9.6640625" style="3" customWidth="1"/>
    <col min="13" max="13" width="59.33203125" style="2" customWidth="1"/>
    <col min="14" max="16384" width="8.83203125" style="1"/>
  </cols>
  <sheetData>
    <row r="1" spans="1:253">
      <c r="A1" s="191" t="s">
        <v>521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</row>
    <row r="2" spans="1:253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</row>
    <row r="3" spans="1:253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</row>
    <row r="4" spans="1:253" ht="13">
      <c r="A4" s="193" t="s">
        <v>235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</row>
    <row r="5" spans="1:253" ht="16.5" customHeight="1">
      <c r="A5" s="194" t="s">
        <v>234</v>
      </c>
      <c r="B5" s="187" t="s">
        <v>233</v>
      </c>
      <c r="C5" s="188"/>
      <c r="D5" s="194" t="s">
        <v>232</v>
      </c>
      <c r="E5" s="197" t="s">
        <v>231</v>
      </c>
      <c r="F5" s="197"/>
      <c r="G5" s="198" t="s">
        <v>230</v>
      </c>
      <c r="H5" s="199"/>
      <c r="I5" s="199"/>
      <c r="J5" s="200"/>
      <c r="K5" s="195" t="s">
        <v>229</v>
      </c>
      <c r="L5" s="196"/>
      <c r="M5" s="184" t="s">
        <v>228</v>
      </c>
    </row>
    <row r="6" spans="1:253" ht="17.25" customHeight="1">
      <c r="A6" s="194"/>
      <c r="B6" s="189"/>
      <c r="C6" s="190"/>
      <c r="D6" s="194"/>
      <c r="E6" s="79" t="s">
        <v>227</v>
      </c>
      <c r="F6" s="78" t="s">
        <v>225</v>
      </c>
      <c r="G6" s="79" t="s">
        <v>227</v>
      </c>
      <c r="H6" s="78" t="s">
        <v>225</v>
      </c>
      <c r="I6" s="79" t="s">
        <v>227</v>
      </c>
      <c r="J6" s="78" t="s">
        <v>225</v>
      </c>
      <c r="K6" s="77" t="s">
        <v>226</v>
      </c>
      <c r="L6" s="76" t="s">
        <v>225</v>
      </c>
      <c r="M6" s="185"/>
    </row>
    <row r="7" spans="1:253" s="37" customFormat="1" ht="18" customHeight="1">
      <c r="A7" s="39" t="s">
        <v>224</v>
      </c>
      <c r="B7" s="38" t="s">
        <v>223</v>
      </c>
      <c r="C7" s="51" t="s">
        <v>222</v>
      </c>
      <c r="D7" s="39"/>
      <c r="E7" s="39"/>
      <c r="F7" s="39"/>
      <c r="G7" s="39"/>
      <c r="H7" s="39"/>
      <c r="I7" s="39"/>
      <c r="J7" s="39"/>
      <c r="K7" s="75"/>
      <c r="L7" s="39"/>
      <c r="M7" s="3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</row>
    <row r="8" spans="1:253" ht="24">
      <c r="A8" s="26">
        <v>1</v>
      </c>
      <c r="B8" s="25" t="s">
        <v>21</v>
      </c>
      <c r="C8" s="27" t="s">
        <v>221</v>
      </c>
      <c r="D8" s="33" t="s">
        <v>45</v>
      </c>
      <c r="E8" s="29">
        <v>45</v>
      </c>
      <c r="F8" s="29"/>
      <c r="G8" s="55">
        <v>100</v>
      </c>
      <c r="H8" s="55">
        <v>2</v>
      </c>
      <c r="I8" s="31">
        <v>7</v>
      </c>
      <c r="J8" s="50">
        <v>85</v>
      </c>
      <c r="K8" s="29">
        <f t="shared" ref="K8:K18" si="0">SUM(E8*G8)</f>
        <v>4500</v>
      </c>
      <c r="L8" s="49">
        <v>4804.2</v>
      </c>
      <c r="M8" s="173" t="s">
        <v>520</v>
      </c>
    </row>
    <row r="9" spans="1:253">
      <c r="A9" s="26">
        <v>2</v>
      </c>
      <c r="B9" s="25"/>
      <c r="C9" s="27" t="s">
        <v>220</v>
      </c>
      <c r="D9" s="33" t="s">
        <v>45</v>
      </c>
      <c r="E9" s="29">
        <v>1</v>
      </c>
      <c r="F9" s="29"/>
      <c r="G9" s="55">
        <v>1000</v>
      </c>
      <c r="H9" s="55"/>
      <c r="I9" s="31"/>
      <c r="J9" s="50"/>
      <c r="K9" s="29">
        <f t="shared" si="0"/>
        <v>1000</v>
      </c>
      <c r="L9" s="49">
        <v>443</v>
      </c>
      <c r="M9" s="27" t="s">
        <v>219</v>
      </c>
    </row>
    <row r="10" spans="1:253">
      <c r="A10" s="26">
        <v>3</v>
      </c>
      <c r="B10" s="25"/>
      <c r="C10" s="27" t="s">
        <v>218</v>
      </c>
      <c r="D10" s="33" t="s">
        <v>178</v>
      </c>
      <c r="E10" s="29">
        <v>24</v>
      </c>
      <c r="F10" s="29"/>
      <c r="G10" s="55">
        <v>60</v>
      </c>
      <c r="H10" s="55">
        <v>2</v>
      </c>
      <c r="I10" s="31">
        <v>7</v>
      </c>
      <c r="J10" s="50">
        <v>88.8</v>
      </c>
      <c r="K10" s="29">
        <f t="shared" si="0"/>
        <v>1440</v>
      </c>
      <c r="L10" s="49">
        <v>1464</v>
      </c>
      <c r="M10" s="27" t="s">
        <v>217</v>
      </c>
    </row>
    <row r="11" spans="1:253">
      <c r="A11" s="26">
        <v>4</v>
      </c>
      <c r="B11" s="25"/>
      <c r="C11" s="27" t="s">
        <v>216</v>
      </c>
      <c r="D11" s="33" t="s">
        <v>178</v>
      </c>
      <c r="E11" s="29">
        <v>5</v>
      </c>
      <c r="F11" s="29"/>
      <c r="G11" s="55">
        <v>70</v>
      </c>
      <c r="H11" s="55">
        <v>2</v>
      </c>
      <c r="I11" s="61">
        <v>7</v>
      </c>
      <c r="J11" s="50">
        <v>85</v>
      </c>
      <c r="K11" s="29">
        <f t="shared" si="0"/>
        <v>350</v>
      </c>
      <c r="L11" s="49">
        <v>459</v>
      </c>
      <c r="M11" s="27" t="s">
        <v>215</v>
      </c>
    </row>
    <row r="12" spans="1:253">
      <c r="A12" s="26">
        <v>5</v>
      </c>
      <c r="B12" s="25"/>
      <c r="C12" s="27" t="s">
        <v>214</v>
      </c>
      <c r="D12" s="33" t="s">
        <v>178</v>
      </c>
      <c r="E12" s="29">
        <v>45</v>
      </c>
      <c r="F12" s="29"/>
      <c r="G12" s="55">
        <v>65</v>
      </c>
      <c r="H12" s="55"/>
      <c r="I12" s="61"/>
      <c r="J12" s="50">
        <v>67</v>
      </c>
      <c r="K12" s="29">
        <f t="shared" si="0"/>
        <v>2925</v>
      </c>
      <c r="L12" s="49">
        <v>2954</v>
      </c>
      <c r="M12" s="27" t="s">
        <v>213</v>
      </c>
    </row>
    <row r="13" spans="1:253">
      <c r="A13" s="26">
        <v>6</v>
      </c>
      <c r="B13" s="25"/>
      <c r="C13" s="27" t="s">
        <v>212</v>
      </c>
      <c r="D13" s="33"/>
      <c r="E13" s="29">
        <v>1</v>
      </c>
      <c r="F13" s="29"/>
      <c r="G13" s="55">
        <v>500</v>
      </c>
      <c r="H13" s="55"/>
      <c r="I13" s="61"/>
      <c r="J13" s="50">
        <v>486</v>
      </c>
      <c r="K13" s="29">
        <f t="shared" si="0"/>
        <v>500</v>
      </c>
      <c r="L13" s="49">
        <v>486</v>
      </c>
      <c r="M13" s="27" t="s">
        <v>211</v>
      </c>
    </row>
    <row r="14" spans="1:253">
      <c r="A14" s="26">
        <v>7</v>
      </c>
      <c r="B14" s="25"/>
      <c r="C14" s="27" t="s">
        <v>210</v>
      </c>
      <c r="D14" s="33" t="s">
        <v>45</v>
      </c>
      <c r="E14" s="29">
        <v>9</v>
      </c>
      <c r="F14" s="29"/>
      <c r="G14" s="55">
        <v>65</v>
      </c>
      <c r="H14" s="55"/>
      <c r="I14" s="61"/>
      <c r="J14" s="50">
        <v>67</v>
      </c>
      <c r="K14" s="29">
        <f t="shared" si="0"/>
        <v>585</v>
      </c>
      <c r="L14" s="49">
        <v>792.7</v>
      </c>
      <c r="M14" s="27" t="s">
        <v>209</v>
      </c>
    </row>
    <row r="15" spans="1:253">
      <c r="A15" s="26">
        <v>8</v>
      </c>
      <c r="B15" s="25"/>
      <c r="C15" s="27" t="s">
        <v>208</v>
      </c>
      <c r="D15" s="33" t="s">
        <v>178</v>
      </c>
      <c r="E15" s="29">
        <v>15</v>
      </c>
      <c r="F15" s="29"/>
      <c r="G15" s="55">
        <v>35</v>
      </c>
      <c r="H15" s="55"/>
      <c r="I15" s="61"/>
      <c r="J15" s="50">
        <v>28</v>
      </c>
      <c r="K15" s="29">
        <f t="shared" si="0"/>
        <v>525</v>
      </c>
      <c r="L15" s="28">
        <v>385</v>
      </c>
      <c r="M15" s="27" t="s">
        <v>207</v>
      </c>
    </row>
    <row r="16" spans="1:253">
      <c r="A16" s="26">
        <v>9</v>
      </c>
      <c r="B16" s="25" t="s">
        <v>21</v>
      </c>
      <c r="C16" s="27" t="s">
        <v>206</v>
      </c>
      <c r="D16" s="33" t="s">
        <v>178</v>
      </c>
      <c r="E16" s="29">
        <v>80</v>
      </c>
      <c r="F16" s="29">
        <v>92.6</v>
      </c>
      <c r="G16" s="55">
        <v>100</v>
      </c>
      <c r="H16" s="55"/>
      <c r="I16" s="61"/>
      <c r="J16" s="30">
        <v>120</v>
      </c>
      <c r="K16" s="29">
        <f t="shared" si="0"/>
        <v>8000</v>
      </c>
      <c r="L16" s="28">
        <v>11120</v>
      </c>
      <c r="M16" s="27" t="s">
        <v>205</v>
      </c>
    </row>
    <row r="17" spans="1:253">
      <c r="A17" s="26">
        <v>10</v>
      </c>
      <c r="B17" s="25"/>
      <c r="C17" s="27" t="s">
        <v>204</v>
      </c>
      <c r="D17" s="33" t="s">
        <v>149</v>
      </c>
      <c r="E17" s="29">
        <v>50</v>
      </c>
      <c r="F17" s="29">
        <v>96</v>
      </c>
      <c r="G17" s="55">
        <v>15</v>
      </c>
      <c r="H17" s="55"/>
      <c r="I17" s="31"/>
      <c r="J17" s="50">
        <v>15</v>
      </c>
      <c r="K17" s="29">
        <f t="shared" si="0"/>
        <v>750</v>
      </c>
      <c r="L17" s="28">
        <v>1440</v>
      </c>
      <c r="M17" s="27" t="s">
        <v>203</v>
      </c>
    </row>
    <row r="18" spans="1:253">
      <c r="A18" s="26">
        <v>11</v>
      </c>
      <c r="B18" s="25" t="s">
        <v>21</v>
      </c>
      <c r="C18" s="27" t="s">
        <v>202</v>
      </c>
      <c r="D18" s="33" t="s">
        <v>19</v>
      </c>
      <c r="E18" s="29">
        <v>1</v>
      </c>
      <c r="F18" s="29"/>
      <c r="G18" s="55">
        <v>20000</v>
      </c>
      <c r="H18" s="55"/>
      <c r="I18" s="31"/>
      <c r="J18" s="30">
        <v>23000</v>
      </c>
      <c r="K18" s="29">
        <f t="shared" si="0"/>
        <v>20000</v>
      </c>
      <c r="L18" s="28">
        <v>23000</v>
      </c>
      <c r="M18" s="27" t="s">
        <v>201</v>
      </c>
    </row>
    <row r="19" spans="1:253">
      <c r="A19" s="26">
        <v>12</v>
      </c>
      <c r="B19" s="25"/>
      <c r="C19" s="27" t="s">
        <v>200</v>
      </c>
      <c r="D19" s="33"/>
      <c r="E19" s="29"/>
      <c r="F19" s="29"/>
      <c r="G19" s="55"/>
      <c r="H19" s="55"/>
      <c r="I19" s="31"/>
      <c r="J19" s="50"/>
      <c r="K19" s="29">
        <v>0</v>
      </c>
      <c r="L19" s="28">
        <v>1000</v>
      </c>
      <c r="M19" s="27" t="s">
        <v>199</v>
      </c>
    </row>
    <row r="20" spans="1:253">
      <c r="A20" s="26">
        <v>13</v>
      </c>
      <c r="B20" s="25"/>
      <c r="C20" s="69" t="s">
        <v>198</v>
      </c>
      <c r="D20" s="74" t="s">
        <v>178</v>
      </c>
      <c r="E20" s="70">
        <v>3</v>
      </c>
      <c r="F20" s="71"/>
      <c r="G20" s="73">
        <v>250</v>
      </c>
      <c r="H20" s="73">
        <v>2</v>
      </c>
      <c r="I20" s="72">
        <v>7</v>
      </c>
      <c r="J20" s="71"/>
      <c r="K20" s="70">
        <f>SUM(E20*G20)</f>
        <v>750</v>
      </c>
      <c r="L20" s="28">
        <v>5800</v>
      </c>
      <c r="M20" s="69" t="s">
        <v>197</v>
      </c>
    </row>
    <row r="21" spans="1:253">
      <c r="A21" s="26">
        <v>14</v>
      </c>
      <c r="B21" s="25" t="s">
        <v>21</v>
      </c>
      <c r="C21" s="27" t="s">
        <v>196</v>
      </c>
      <c r="D21" s="33" t="s">
        <v>45</v>
      </c>
      <c r="E21" s="29">
        <v>20</v>
      </c>
      <c r="F21" s="55"/>
      <c r="G21" s="55">
        <v>200</v>
      </c>
      <c r="H21" s="55">
        <v>2.5</v>
      </c>
      <c r="I21" s="61">
        <v>6.5</v>
      </c>
      <c r="J21" s="61"/>
      <c r="K21" s="29">
        <f>SUM(E21*G21)</f>
        <v>4000</v>
      </c>
      <c r="L21" s="49">
        <v>4400</v>
      </c>
      <c r="M21" s="27" t="s">
        <v>195</v>
      </c>
    </row>
    <row r="22" spans="1:253" ht="18" customHeight="1">
      <c r="A22" s="40"/>
      <c r="B22" s="15"/>
      <c r="C22" s="14"/>
      <c r="D22" s="13"/>
      <c r="E22" s="12"/>
      <c r="F22" s="11"/>
      <c r="G22" s="21" t="s">
        <v>0</v>
      </c>
      <c r="H22" s="11"/>
      <c r="I22" s="53" t="s">
        <v>0</v>
      </c>
      <c r="J22" s="182">
        <f>SUM(K8:K21)</f>
        <v>45325</v>
      </c>
      <c r="K22" s="183"/>
      <c r="L22" s="18">
        <f>SUM(L8:L21)</f>
        <v>58547.9</v>
      </c>
      <c r="M22" s="14"/>
    </row>
    <row r="23" spans="1:253" s="37" customFormat="1" ht="18" customHeight="1">
      <c r="A23" s="39" t="s">
        <v>194</v>
      </c>
      <c r="B23" s="38"/>
      <c r="C23" s="51" t="s">
        <v>193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</row>
    <row r="24" spans="1:253">
      <c r="A24" s="66">
        <v>1</v>
      </c>
      <c r="B24" s="65" t="s">
        <v>21</v>
      </c>
      <c r="C24" s="174" t="s">
        <v>507</v>
      </c>
      <c r="D24" s="45" t="s">
        <v>138</v>
      </c>
      <c r="E24" s="22">
        <v>9</v>
      </c>
      <c r="F24" s="22">
        <v>8</v>
      </c>
      <c r="G24" s="59">
        <v>1500</v>
      </c>
      <c r="H24" s="59">
        <v>2.5</v>
      </c>
      <c r="I24" s="63">
        <v>6.5</v>
      </c>
      <c r="J24" s="22">
        <v>1200</v>
      </c>
      <c r="K24" s="22">
        <f>SUM(E24*G24)</f>
        <v>13500</v>
      </c>
      <c r="L24" s="68">
        <f>F24*J24</f>
        <v>9600</v>
      </c>
      <c r="M24" s="174" t="s">
        <v>508</v>
      </c>
    </row>
    <row r="25" spans="1:253">
      <c r="A25" s="66">
        <v>2</v>
      </c>
      <c r="B25" s="65"/>
      <c r="C25" s="17" t="s">
        <v>192</v>
      </c>
      <c r="D25" s="45" t="s">
        <v>149</v>
      </c>
      <c r="E25" s="22"/>
      <c r="F25" s="22"/>
      <c r="G25" s="59"/>
      <c r="H25" s="59"/>
      <c r="I25" s="63"/>
      <c r="J25" s="22"/>
      <c r="K25" s="22">
        <v>2000</v>
      </c>
      <c r="L25" s="68">
        <v>2040</v>
      </c>
      <c r="M25" s="17" t="s">
        <v>191</v>
      </c>
    </row>
    <row r="26" spans="1:253">
      <c r="A26" s="66">
        <v>3</v>
      </c>
      <c r="B26" s="65"/>
      <c r="C26" s="17" t="s">
        <v>190</v>
      </c>
      <c r="D26" s="33" t="s">
        <v>45</v>
      </c>
      <c r="E26" s="22"/>
      <c r="F26" s="22">
        <v>4.0999999999999996</v>
      </c>
      <c r="G26" s="59"/>
      <c r="H26" s="59"/>
      <c r="I26" s="63"/>
      <c r="J26" s="22">
        <v>220</v>
      </c>
      <c r="K26" s="22">
        <v>500</v>
      </c>
      <c r="L26" s="68">
        <v>900</v>
      </c>
      <c r="M26" s="17" t="s">
        <v>189</v>
      </c>
    </row>
    <row r="27" spans="1:253" ht="24">
      <c r="A27" s="66">
        <v>4</v>
      </c>
      <c r="B27" s="65" t="s">
        <v>21</v>
      </c>
      <c r="C27" s="17" t="s">
        <v>188</v>
      </c>
      <c r="D27" s="45" t="s">
        <v>138</v>
      </c>
      <c r="E27" s="22">
        <v>9</v>
      </c>
      <c r="F27" s="67">
        <v>8</v>
      </c>
      <c r="G27" s="59">
        <v>200</v>
      </c>
      <c r="H27" s="59">
        <v>2.5</v>
      </c>
      <c r="I27" s="63">
        <v>6.5</v>
      </c>
      <c r="J27" s="67">
        <v>180</v>
      </c>
      <c r="K27" s="22">
        <f>SUM(E27*G27)</f>
        <v>1800</v>
      </c>
      <c r="L27" s="41">
        <v>1440</v>
      </c>
      <c r="M27" s="17" t="s">
        <v>187</v>
      </c>
    </row>
    <row r="28" spans="1:253">
      <c r="A28" s="66">
        <v>5</v>
      </c>
      <c r="B28" s="65"/>
      <c r="C28" s="27" t="s">
        <v>186</v>
      </c>
      <c r="D28" s="33" t="s">
        <v>138</v>
      </c>
      <c r="E28" s="29">
        <v>1</v>
      </c>
      <c r="F28" s="50">
        <v>1</v>
      </c>
      <c r="G28" s="55">
        <v>2000</v>
      </c>
      <c r="H28" s="55"/>
      <c r="I28" s="61"/>
      <c r="J28" s="50">
        <v>1370</v>
      </c>
      <c r="K28" s="29">
        <v>2000</v>
      </c>
      <c r="L28" s="28">
        <v>1370</v>
      </c>
      <c r="M28" s="27" t="s">
        <v>185</v>
      </c>
    </row>
    <row r="29" spans="1:253">
      <c r="A29" s="66">
        <v>6</v>
      </c>
      <c r="B29" s="65"/>
      <c r="C29" s="27" t="s">
        <v>184</v>
      </c>
      <c r="D29" s="33" t="s">
        <v>178</v>
      </c>
      <c r="E29" s="29">
        <v>3</v>
      </c>
      <c r="F29" s="29"/>
      <c r="G29" s="55">
        <v>700</v>
      </c>
      <c r="H29" s="55">
        <v>2</v>
      </c>
      <c r="I29" s="31">
        <v>7</v>
      </c>
      <c r="J29" s="29">
        <v>260</v>
      </c>
      <c r="K29" s="29">
        <f>SUM(E29*G29)</f>
        <v>2100</v>
      </c>
      <c r="L29" s="58">
        <v>850</v>
      </c>
      <c r="M29" s="27" t="s">
        <v>148</v>
      </c>
    </row>
    <row r="30" spans="1:253">
      <c r="A30" s="66">
        <v>7</v>
      </c>
      <c r="B30" s="65"/>
      <c r="C30" s="27" t="s">
        <v>183</v>
      </c>
      <c r="D30" s="33" t="s">
        <v>178</v>
      </c>
      <c r="E30" s="29">
        <v>20</v>
      </c>
      <c r="F30" s="29"/>
      <c r="G30" s="55">
        <v>240</v>
      </c>
      <c r="H30" s="55"/>
      <c r="I30" s="31"/>
      <c r="J30" s="29">
        <v>180</v>
      </c>
      <c r="K30" s="29">
        <f>SUM(E30*G30)</f>
        <v>4800</v>
      </c>
      <c r="L30" s="58">
        <v>2200</v>
      </c>
      <c r="M30" s="27" t="s">
        <v>148</v>
      </c>
    </row>
    <row r="31" spans="1:253">
      <c r="A31" s="66">
        <v>8</v>
      </c>
      <c r="B31" s="65" t="s">
        <v>21</v>
      </c>
      <c r="C31" s="27" t="s">
        <v>182</v>
      </c>
      <c r="D31" s="33" t="s">
        <v>178</v>
      </c>
      <c r="E31" s="29">
        <v>4</v>
      </c>
      <c r="F31" s="29"/>
      <c r="G31" s="55">
        <v>300</v>
      </c>
      <c r="H31" s="29"/>
      <c r="I31" s="29"/>
      <c r="J31" s="29">
        <v>299</v>
      </c>
      <c r="K31" s="29">
        <f>SUM(E31*G31)</f>
        <v>1200</v>
      </c>
      <c r="L31" s="58">
        <v>920</v>
      </c>
      <c r="M31" s="27" t="s">
        <v>181</v>
      </c>
    </row>
    <row r="32" spans="1:253">
      <c r="A32" s="66">
        <v>9</v>
      </c>
      <c r="B32" s="65" t="s">
        <v>21</v>
      </c>
      <c r="C32" s="27" t="s">
        <v>180</v>
      </c>
      <c r="D32" s="33" t="s">
        <v>178</v>
      </c>
      <c r="E32" s="29">
        <v>4</v>
      </c>
      <c r="F32" s="29">
        <v>3.9820000000000002</v>
      </c>
      <c r="G32" s="55">
        <v>500</v>
      </c>
      <c r="H32" s="29"/>
      <c r="I32" s="29"/>
      <c r="J32" s="29">
        <v>500</v>
      </c>
      <c r="K32" s="29">
        <v>2000</v>
      </c>
      <c r="L32" s="58">
        <v>1991</v>
      </c>
      <c r="M32" s="173" t="s">
        <v>504</v>
      </c>
    </row>
    <row r="33" spans="1:253">
      <c r="A33" s="66">
        <v>10</v>
      </c>
      <c r="B33" s="65"/>
      <c r="C33" s="27" t="s">
        <v>179</v>
      </c>
      <c r="D33" s="33" t="s">
        <v>178</v>
      </c>
      <c r="E33" s="29">
        <v>1.5</v>
      </c>
      <c r="F33" s="29">
        <v>1.43</v>
      </c>
      <c r="G33" s="55">
        <v>500</v>
      </c>
      <c r="H33" s="29"/>
      <c r="I33" s="29"/>
      <c r="J33" s="29">
        <v>580</v>
      </c>
      <c r="K33" s="29">
        <v>500</v>
      </c>
      <c r="L33" s="58">
        <v>828</v>
      </c>
      <c r="M33" s="27" t="s">
        <v>177</v>
      </c>
    </row>
    <row r="34" spans="1:253" ht="18" customHeight="1">
      <c r="A34" s="40"/>
      <c r="B34" s="15"/>
      <c r="C34" s="14"/>
      <c r="D34" s="13"/>
      <c r="E34" s="12"/>
      <c r="F34" s="11"/>
      <c r="G34" s="21" t="s">
        <v>0</v>
      </c>
      <c r="H34" s="11"/>
      <c r="I34" s="53" t="s">
        <v>0</v>
      </c>
      <c r="J34" s="182">
        <f>SUM(K24:K33)</f>
        <v>30400</v>
      </c>
      <c r="K34" s="183"/>
      <c r="L34" s="18">
        <f>SUM(L24:L33)</f>
        <v>22139</v>
      </c>
      <c r="M34" s="52"/>
    </row>
    <row r="35" spans="1:253" s="37" customFormat="1" ht="18" customHeight="1">
      <c r="A35" s="39" t="s">
        <v>176</v>
      </c>
      <c r="B35" s="38"/>
      <c r="C35" s="51" t="s">
        <v>175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</row>
    <row r="36" spans="1:253" s="37" customFormat="1">
      <c r="A36" s="60">
        <v>1</v>
      </c>
      <c r="B36" s="64"/>
      <c r="C36" s="27" t="s">
        <v>174</v>
      </c>
      <c r="D36" s="33" t="s">
        <v>19</v>
      </c>
      <c r="E36" s="29">
        <v>1</v>
      </c>
      <c r="F36" s="29"/>
      <c r="G36" s="55">
        <v>3000</v>
      </c>
      <c r="H36" s="55">
        <v>2</v>
      </c>
      <c r="I36" s="31">
        <v>7</v>
      </c>
      <c r="J36" s="30"/>
      <c r="K36" s="29">
        <f t="shared" ref="K36:K42" si="1">G36*E36</f>
        <v>3000</v>
      </c>
      <c r="L36" s="28">
        <v>5000</v>
      </c>
      <c r="M36" s="27" t="s">
        <v>173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</row>
    <row r="37" spans="1:253" s="37" customFormat="1">
      <c r="A37" s="60">
        <v>2</v>
      </c>
      <c r="B37" s="64"/>
      <c r="C37" s="27" t="s">
        <v>172</v>
      </c>
      <c r="D37" s="33" t="s">
        <v>19</v>
      </c>
      <c r="E37" s="29">
        <v>1</v>
      </c>
      <c r="F37" s="29"/>
      <c r="G37" s="55">
        <v>900</v>
      </c>
      <c r="H37" s="55"/>
      <c r="I37" s="61"/>
      <c r="J37" s="30"/>
      <c r="K37" s="29">
        <f t="shared" si="1"/>
        <v>900</v>
      </c>
      <c r="L37" s="28">
        <v>758</v>
      </c>
      <c r="M37" s="27" t="s">
        <v>171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</row>
    <row r="38" spans="1:253" s="37" customFormat="1">
      <c r="A38" s="60">
        <v>3</v>
      </c>
      <c r="B38" s="25" t="s">
        <v>21</v>
      </c>
      <c r="C38" s="27" t="s">
        <v>170</v>
      </c>
      <c r="D38" s="33" t="s">
        <v>25</v>
      </c>
      <c r="E38" s="29">
        <v>1</v>
      </c>
      <c r="F38" s="29">
        <v>1</v>
      </c>
      <c r="G38" s="55">
        <v>4000</v>
      </c>
      <c r="H38" s="55"/>
      <c r="I38" s="61"/>
      <c r="J38" s="30">
        <v>5299</v>
      </c>
      <c r="K38" s="29">
        <f t="shared" si="1"/>
        <v>4000</v>
      </c>
      <c r="L38" s="28">
        <v>5299</v>
      </c>
      <c r="M38" s="27" t="s">
        <v>169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</row>
    <row r="39" spans="1:253" s="37" customFormat="1">
      <c r="A39" s="60">
        <v>4</v>
      </c>
      <c r="B39" s="25" t="s">
        <v>21</v>
      </c>
      <c r="C39" s="27" t="s">
        <v>168</v>
      </c>
      <c r="D39" s="33" t="s">
        <v>25</v>
      </c>
      <c r="E39" s="29">
        <v>2</v>
      </c>
      <c r="F39" s="29"/>
      <c r="G39" s="55">
        <v>500</v>
      </c>
      <c r="H39" s="55"/>
      <c r="I39" s="61"/>
      <c r="J39" s="30"/>
      <c r="K39" s="29">
        <f t="shared" si="1"/>
        <v>1000</v>
      </c>
      <c r="L39" s="28">
        <v>560</v>
      </c>
      <c r="M39" s="27" t="s">
        <v>167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</row>
    <row r="40" spans="1:253" s="37" customFormat="1">
      <c r="A40" s="60">
        <v>5</v>
      </c>
      <c r="B40" s="64"/>
      <c r="C40" s="27" t="s">
        <v>166</v>
      </c>
      <c r="D40" s="33" t="s">
        <v>19</v>
      </c>
      <c r="E40" s="29">
        <v>1</v>
      </c>
      <c r="F40" s="29"/>
      <c r="G40" s="55">
        <v>1000</v>
      </c>
      <c r="H40" s="55"/>
      <c r="I40" s="61"/>
      <c r="J40" s="30"/>
      <c r="K40" s="29">
        <f t="shared" si="1"/>
        <v>1000</v>
      </c>
      <c r="L40" s="28">
        <v>1128</v>
      </c>
      <c r="M40" s="27" t="s">
        <v>164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</row>
    <row r="41" spans="1:253" s="37" customFormat="1">
      <c r="A41" s="60">
        <v>6</v>
      </c>
      <c r="B41" s="64"/>
      <c r="C41" s="27" t="s">
        <v>165</v>
      </c>
      <c r="D41" s="33" t="s">
        <v>19</v>
      </c>
      <c r="E41" s="29">
        <v>1</v>
      </c>
      <c r="F41" s="29"/>
      <c r="G41" s="55">
        <v>3000</v>
      </c>
      <c r="H41" s="55"/>
      <c r="I41" s="61"/>
      <c r="J41" s="30"/>
      <c r="K41" s="29">
        <f t="shared" si="1"/>
        <v>3000</v>
      </c>
      <c r="L41" s="28">
        <v>3260</v>
      </c>
      <c r="M41" s="27" t="s">
        <v>164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</row>
    <row r="42" spans="1:253" s="37" customFormat="1">
      <c r="A42" s="60">
        <v>7</v>
      </c>
      <c r="B42" s="64"/>
      <c r="C42" s="27" t="s">
        <v>163</v>
      </c>
      <c r="D42" s="33" t="s">
        <v>19</v>
      </c>
      <c r="E42" s="29">
        <v>2</v>
      </c>
      <c r="F42" s="29">
        <v>1</v>
      </c>
      <c r="G42" s="55">
        <v>800</v>
      </c>
      <c r="H42" s="55"/>
      <c r="I42" s="61"/>
      <c r="J42" s="30">
        <v>899</v>
      </c>
      <c r="K42" s="29">
        <f t="shared" si="1"/>
        <v>1600</v>
      </c>
      <c r="L42" s="28">
        <v>899</v>
      </c>
      <c r="M42" s="27" t="s">
        <v>161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</row>
    <row r="43" spans="1:253">
      <c r="A43" s="60">
        <v>8</v>
      </c>
      <c r="B43" s="25"/>
      <c r="C43" s="27" t="s">
        <v>162</v>
      </c>
      <c r="D43" s="33" t="s">
        <v>25</v>
      </c>
      <c r="E43" s="29"/>
      <c r="F43" s="29"/>
      <c r="G43" s="55"/>
      <c r="H43" s="55"/>
      <c r="I43" s="61"/>
      <c r="J43" s="30"/>
      <c r="K43" s="30">
        <v>700</v>
      </c>
      <c r="L43" s="58">
        <v>315</v>
      </c>
      <c r="M43" s="27" t="s">
        <v>161</v>
      </c>
    </row>
    <row r="44" spans="1:253">
      <c r="A44" s="60">
        <v>9</v>
      </c>
      <c r="B44" s="25"/>
      <c r="C44" s="27" t="s">
        <v>160</v>
      </c>
      <c r="D44" s="33" t="s">
        <v>25</v>
      </c>
      <c r="E44" s="29"/>
      <c r="F44" s="29"/>
      <c r="G44" s="55"/>
      <c r="H44" s="55"/>
      <c r="I44" s="61"/>
      <c r="J44" s="30"/>
      <c r="K44" s="30">
        <v>800</v>
      </c>
      <c r="L44" s="58">
        <v>899</v>
      </c>
      <c r="M44" s="27" t="s">
        <v>131</v>
      </c>
    </row>
    <row r="45" spans="1:253">
      <c r="A45" s="60">
        <v>10</v>
      </c>
      <c r="B45" s="25"/>
      <c r="C45" s="27" t="s">
        <v>159</v>
      </c>
      <c r="D45" s="33" t="s">
        <v>25</v>
      </c>
      <c r="E45" s="29">
        <v>1</v>
      </c>
      <c r="F45" s="29"/>
      <c r="G45" s="55">
        <v>4000</v>
      </c>
      <c r="H45" s="55"/>
      <c r="I45" s="31"/>
      <c r="J45" s="30">
        <v>4400</v>
      </c>
      <c r="K45" s="29">
        <f>SUM(E45*G45)</f>
        <v>4000</v>
      </c>
      <c r="L45" s="28">
        <v>4400</v>
      </c>
      <c r="M45" s="27" t="s">
        <v>158</v>
      </c>
    </row>
    <row r="46" spans="1:253">
      <c r="A46" s="60">
        <v>11</v>
      </c>
      <c r="B46" s="25" t="s">
        <v>21</v>
      </c>
      <c r="C46" s="27" t="s">
        <v>157</v>
      </c>
      <c r="D46" s="33" t="s">
        <v>19</v>
      </c>
      <c r="E46" s="29">
        <v>1</v>
      </c>
      <c r="F46" s="29">
        <v>1</v>
      </c>
      <c r="G46" s="55">
        <v>10000</v>
      </c>
      <c r="H46" s="55"/>
      <c r="I46" s="61"/>
      <c r="J46" s="30">
        <v>13380</v>
      </c>
      <c r="K46" s="29">
        <f>G46*E46</f>
        <v>10000</v>
      </c>
      <c r="L46" s="58">
        <f>F46*J46</f>
        <v>13380</v>
      </c>
      <c r="M46" s="27" t="s">
        <v>156</v>
      </c>
    </row>
    <row r="47" spans="1:253">
      <c r="A47" s="60">
        <v>12</v>
      </c>
      <c r="B47" s="25"/>
      <c r="C47" s="27" t="s">
        <v>155</v>
      </c>
      <c r="D47" s="33" t="s">
        <v>25</v>
      </c>
      <c r="E47" s="29">
        <v>2</v>
      </c>
      <c r="F47" s="29">
        <v>2</v>
      </c>
      <c r="G47" s="55">
        <v>25</v>
      </c>
      <c r="H47" s="55"/>
      <c r="I47" s="61"/>
      <c r="J47" s="34">
        <v>25</v>
      </c>
      <c r="K47" s="29">
        <f>G47*E47</f>
        <v>50</v>
      </c>
      <c r="L47" s="28">
        <v>50</v>
      </c>
      <c r="M47" s="27"/>
    </row>
    <row r="48" spans="1:253">
      <c r="A48" s="60">
        <v>13</v>
      </c>
      <c r="B48" s="25"/>
      <c r="C48" s="17" t="s">
        <v>154</v>
      </c>
      <c r="D48" s="45" t="s">
        <v>25</v>
      </c>
      <c r="E48" s="22">
        <v>15</v>
      </c>
      <c r="F48" s="22"/>
      <c r="G48" s="59" t="s">
        <v>153</v>
      </c>
      <c r="H48" s="59"/>
      <c r="I48" s="63"/>
      <c r="J48" s="62"/>
      <c r="K48" s="22">
        <v>250</v>
      </c>
      <c r="L48" s="41">
        <v>300</v>
      </c>
      <c r="M48" s="17"/>
    </row>
    <row r="49" spans="1:253">
      <c r="A49" s="60">
        <v>14</v>
      </c>
      <c r="B49" s="25"/>
      <c r="C49" s="27" t="s">
        <v>152</v>
      </c>
      <c r="D49" s="33" t="s">
        <v>25</v>
      </c>
      <c r="E49" s="29">
        <v>6</v>
      </c>
      <c r="F49" s="29">
        <v>5</v>
      </c>
      <c r="G49" s="55">
        <v>50</v>
      </c>
      <c r="H49" s="55"/>
      <c r="I49" s="61"/>
      <c r="J49" s="30">
        <v>19</v>
      </c>
      <c r="K49" s="29">
        <f>G49*E49</f>
        <v>300</v>
      </c>
      <c r="L49" s="58">
        <v>95</v>
      </c>
      <c r="M49" s="27" t="s">
        <v>151</v>
      </c>
    </row>
    <row r="50" spans="1:253">
      <c r="A50" s="60">
        <v>15</v>
      </c>
      <c r="B50" s="25"/>
      <c r="C50" s="27" t="s">
        <v>150</v>
      </c>
      <c r="D50" s="33" t="s">
        <v>149</v>
      </c>
      <c r="E50" s="29">
        <v>5</v>
      </c>
      <c r="F50" s="29">
        <v>1.7</v>
      </c>
      <c r="G50" s="55">
        <v>50</v>
      </c>
      <c r="H50" s="55"/>
      <c r="I50" s="61"/>
      <c r="J50" s="30">
        <v>45</v>
      </c>
      <c r="K50" s="30">
        <f>E50*G50</f>
        <v>250</v>
      </c>
      <c r="L50" s="58">
        <f>F50*J50</f>
        <v>76.5</v>
      </c>
      <c r="M50" s="27" t="s">
        <v>148</v>
      </c>
    </row>
    <row r="51" spans="1:253">
      <c r="A51" s="60">
        <v>16</v>
      </c>
      <c r="B51" s="25"/>
      <c r="C51" s="17" t="s">
        <v>147</v>
      </c>
      <c r="D51" s="45" t="s">
        <v>19</v>
      </c>
      <c r="E51" s="22">
        <v>2</v>
      </c>
      <c r="F51" s="22"/>
      <c r="G51" s="59">
        <v>800</v>
      </c>
      <c r="H51" s="59"/>
      <c r="I51" s="43"/>
      <c r="J51" s="42"/>
      <c r="K51" s="22">
        <f>SUM(E51*G51)</f>
        <v>1600</v>
      </c>
      <c r="L51" s="41">
        <v>1000</v>
      </c>
      <c r="M51" s="17" t="s">
        <v>146</v>
      </c>
    </row>
    <row r="52" spans="1:253" ht="18" customHeight="1">
      <c r="A52" s="40"/>
      <c r="B52" s="15"/>
      <c r="C52" s="14"/>
      <c r="D52" s="13"/>
      <c r="E52" s="12"/>
      <c r="F52" s="11"/>
      <c r="G52" s="21" t="s">
        <v>0</v>
      </c>
      <c r="H52" s="11"/>
      <c r="I52" s="53" t="s">
        <v>0</v>
      </c>
      <c r="J52" s="182">
        <f>SUM(K36:K51)</f>
        <v>32450</v>
      </c>
      <c r="K52" s="183"/>
      <c r="L52" s="18">
        <f>SUM(L36:L51)</f>
        <v>37419.5</v>
      </c>
      <c r="M52" s="17"/>
    </row>
    <row r="53" spans="1:253" s="37" customFormat="1" ht="18" customHeight="1">
      <c r="A53" s="39" t="s">
        <v>145</v>
      </c>
      <c r="B53" s="38"/>
      <c r="C53" s="51" t="s">
        <v>144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</row>
    <row r="54" spans="1:253">
      <c r="A54" s="26">
        <v>1</v>
      </c>
      <c r="B54" s="25"/>
      <c r="C54" s="27" t="s">
        <v>143</v>
      </c>
      <c r="D54" s="33" t="s">
        <v>19</v>
      </c>
      <c r="E54" s="29">
        <v>1</v>
      </c>
      <c r="F54" s="29">
        <v>1</v>
      </c>
      <c r="G54" s="55">
        <v>5000</v>
      </c>
      <c r="H54" s="55">
        <v>2</v>
      </c>
      <c r="I54" s="31">
        <v>7</v>
      </c>
      <c r="J54" s="30">
        <v>7600</v>
      </c>
      <c r="K54" s="29">
        <f>SUM(E54*G54)</f>
        <v>5000</v>
      </c>
      <c r="L54" s="58">
        <v>7600</v>
      </c>
      <c r="M54" s="27" t="s">
        <v>142</v>
      </c>
    </row>
    <row r="55" spans="1:253" ht="24">
      <c r="A55" s="26">
        <v>2</v>
      </c>
      <c r="B55" s="25" t="s">
        <v>21</v>
      </c>
      <c r="C55" s="27" t="s">
        <v>141</v>
      </c>
      <c r="D55" s="33" t="s">
        <v>19</v>
      </c>
      <c r="E55" s="29">
        <v>1</v>
      </c>
      <c r="F55" s="30"/>
      <c r="G55" s="30">
        <v>5000</v>
      </c>
      <c r="H55" s="30">
        <v>2</v>
      </c>
      <c r="I55" s="30">
        <v>7</v>
      </c>
      <c r="J55" s="30"/>
      <c r="K55" s="30">
        <f>SUM(E55*G55)</f>
        <v>5000</v>
      </c>
      <c r="L55" s="28">
        <v>12000</v>
      </c>
      <c r="M55" s="27" t="s">
        <v>140</v>
      </c>
    </row>
    <row r="56" spans="1:253">
      <c r="A56" s="26">
        <v>3</v>
      </c>
      <c r="B56" s="25"/>
      <c r="C56" s="27" t="s">
        <v>139</v>
      </c>
      <c r="D56" s="33" t="s">
        <v>138</v>
      </c>
      <c r="E56" s="29">
        <v>10</v>
      </c>
      <c r="F56" s="30"/>
      <c r="G56" s="55">
        <v>150</v>
      </c>
      <c r="H56" s="55">
        <v>2</v>
      </c>
      <c r="I56" s="31">
        <v>7</v>
      </c>
      <c r="J56" s="30"/>
      <c r="K56" s="29">
        <f>SUM(E56*G56)</f>
        <v>1500</v>
      </c>
      <c r="L56" s="28">
        <v>0</v>
      </c>
      <c r="M56" s="27" t="s">
        <v>137</v>
      </c>
    </row>
    <row r="57" spans="1:253">
      <c r="A57" s="26">
        <v>4</v>
      </c>
      <c r="B57" s="25"/>
      <c r="C57" s="27" t="s">
        <v>136</v>
      </c>
      <c r="D57" s="33" t="s">
        <v>25</v>
      </c>
      <c r="E57" s="29">
        <v>2</v>
      </c>
      <c r="F57" s="29"/>
      <c r="G57" s="55">
        <v>250</v>
      </c>
      <c r="H57" s="55">
        <v>2</v>
      </c>
      <c r="I57" s="31">
        <v>7</v>
      </c>
      <c r="J57" s="30"/>
      <c r="K57" s="29">
        <f>SUM(E57*G57)</f>
        <v>500</v>
      </c>
      <c r="L57" s="28">
        <v>380</v>
      </c>
      <c r="M57" s="27"/>
      <c r="N57" s="1" t="s">
        <v>135</v>
      </c>
    </row>
    <row r="58" spans="1:253">
      <c r="A58" s="26">
        <v>5</v>
      </c>
      <c r="B58" s="25"/>
      <c r="C58" s="27" t="s">
        <v>134</v>
      </c>
      <c r="D58" s="33" t="s">
        <v>25</v>
      </c>
      <c r="E58" s="29">
        <v>1</v>
      </c>
      <c r="F58" s="29"/>
      <c r="G58" s="55">
        <v>300</v>
      </c>
      <c r="H58" s="55">
        <v>2</v>
      </c>
      <c r="I58" s="31">
        <v>7</v>
      </c>
      <c r="J58" s="30"/>
      <c r="K58" s="29">
        <v>300</v>
      </c>
      <c r="L58" s="28">
        <v>380</v>
      </c>
      <c r="M58" s="57"/>
    </row>
    <row r="59" spans="1:253">
      <c r="A59" s="26">
        <v>6</v>
      </c>
      <c r="B59" s="25"/>
      <c r="C59" s="27" t="s">
        <v>133</v>
      </c>
      <c r="D59" s="33" t="s">
        <v>25</v>
      </c>
      <c r="E59" s="29">
        <v>1</v>
      </c>
      <c r="F59" s="30">
        <v>1</v>
      </c>
      <c r="G59" s="55">
        <v>500</v>
      </c>
      <c r="H59" s="55">
        <v>2</v>
      </c>
      <c r="I59" s="31">
        <v>7</v>
      </c>
      <c r="J59" s="30">
        <v>1479</v>
      </c>
      <c r="K59" s="29">
        <f>SUM(E59*G59)</f>
        <v>500</v>
      </c>
      <c r="L59" s="28">
        <v>1479</v>
      </c>
      <c r="M59" s="27" t="s">
        <v>131</v>
      </c>
    </row>
    <row r="60" spans="1:253">
      <c r="A60" s="26">
        <v>7</v>
      </c>
      <c r="B60" s="25"/>
      <c r="C60" s="27" t="s">
        <v>132</v>
      </c>
      <c r="D60" s="33" t="s">
        <v>25</v>
      </c>
      <c r="E60" s="29">
        <v>1</v>
      </c>
      <c r="F60" s="30">
        <v>1</v>
      </c>
      <c r="G60" s="55"/>
      <c r="H60" s="55"/>
      <c r="I60" s="31"/>
      <c r="J60" s="30">
        <v>1500</v>
      </c>
      <c r="K60" s="29">
        <v>0</v>
      </c>
      <c r="L60" s="56">
        <v>1500</v>
      </c>
      <c r="M60" s="27" t="s">
        <v>131</v>
      </c>
    </row>
    <row r="61" spans="1:253">
      <c r="A61" s="26">
        <v>8</v>
      </c>
      <c r="B61" s="25" t="s">
        <v>21</v>
      </c>
      <c r="C61" s="27" t="s">
        <v>130</v>
      </c>
      <c r="D61" s="33" t="s">
        <v>25</v>
      </c>
      <c r="E61" s="29">
        <v>1</v>
      </c>
      <c r="F61" s="30"/>
      <c r="G61" s="55"/>
      <c r="H61" s="55"/>
      <c r="I61" s="31"/>
      <c r="J61" s="30"/>
      <c r="K61" s="29">
        <v>800</v>
      </c>
      <c r="L61" s="56">
        <v>880</v>
      </c>
      <c r="M61" s="27" t="s">
        <v>67</v>
      </c>
    </row>
    <row r="62" spans="1:253">
      <c r="A62" s="26">
        <v>9</v>
      </c>
      <c r="B62" s="25" t="s">
        <v>21</v>
      </c>
      <c r="C62" s="27" t="s">
        <v>129</v>
      </c>
      <c r="D62" s="33" t="s">
        <v>19</v>
      </c>
      <c r="E62" s="29">
        <v>1</v>
      </c>
      <c r="F62" s="30"/>
      <c r="G62" s="55"/>
      <c r="H62" s="55"/>
      <c r="I62" s="31"/>
      <c r="J62" s="30"/>
      <c r="K62" s="29">
        <v>3000</v>
      </c>
      <c r="L62" s="56">
        <v>1750</v>
      </c>
      <c r="M62" s="27" t="s">
        <v>67</v>
      </c>
    </row>
    <row r="63" spans="1:253">
      <c r="A63" s="26">
        <v>10</v>
      </c>
      <c r="B63" s="25" t="s">
        <v>21</v>
      </c>
      <c r="C63" s="27" t="s">
        <v>128</v>
      </c>
      <c r="D63" s="33" t="s">
        <v>19</v>
      </c>
      <c r="E63" s="29">
        <v>1</v>
      </c>
      <c r="F63" s="30"/>
      <c r="G63" s="55"/>
      <c r="H63" s="55"/>
      <c r="I63" s="31"/>
      <c r="J63" s="30"/>
      <c r="K63" s="29">
        <v>1000</v>
      </c>
      <c r="L63" s="56">
        <v>1050</v>
      </c>
      <c r="M63" s="27" t="s">
        <v>67</v>
      </c>
    </row>
    <row r="64" spans="1:253">
      <c r="A64" s="26">
        <v>11</v>
      </c>
      <c r="B64" s="25" t="s">
        <v>21</v>
      </c>
      <c r="C64" s="27" t="s">
        <v>127</v>
      </c>
      <c r="D64" s="33" t="s">
        <v>19</v>
      </c>
      <c r="E64" s="30">
        <v>1</v>
      </c>
      <c r="F64" s="29">
        <v>1</v>
      </c>
      <c r="G64" s="31">
        <v>10000</v>
      </c>
      <c r="H64" s="31"/>
      <c r="I64" s="31"/>
      <c r="J64" s="36">
        <v>16000</v>
      </c>
      <c r="K64" s="29">
        <v>10000</v>
      </c>
      <c r="L64" s="35">
        <v>16000</v>
      </c>
      <c r="M64" s="27" t="s">
        <v>126</v>
      </c>
    </row>
    <row r="65" spans="1:253" ht="18" customHeight="1">
      <c r="A65" s="40"/>
      <c r="B65" s="15"/>
      <c r="C65" s="14"/>
      <c r="D65" s="13"/>
      <c r="E65" s="12"/>
      <c r="F65" s="11"/>
      <c r="G65" s="21" t="s">
        <v>0</v>
      </c>
      <c r="H65" s="11"/>
      <c r="I65" s="53" t="s">
        <v>0</v>
      </c>
      <c r="J65" s="182">
        <f>SUM(K54:K64)</f>
        <v>27600</v>
      </c>
      <c r="K65" s="183"/>
      <c r="L65" s="18">
        <f>SUM(L54:L64)</f>
        <v>43019</v>
      </c>
      <c r="M65" s="17"/>
    </row>
    <row r="66" spans="1:253" ht="18" customHeight="1">
      <c r="A66" s="39" t="s">
        <v>125</v>
      </c>
      <c r="B66" s="38"/>
      <c r="C66" s="51" t="s">
        <v>124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253" s="6" customFormat="1">
      <c r="A67" s="26">
        <v>1</v>
      </c>
      <c r="B67" s="25" t="s">
        <v>21</v>
      </c>
      <c r="C67" s="27" t="s">
        <v>123</v>
      </c>
      <c r="D67" s="33" t="s">
        <v>19</v>
      </c>
      <c r="E67" s="29">
        <v>1</v>
      </c>
      <c r="F67" s="30"/>
      <c r="G67" s="55">
        <v>7000</v>
      </c>
      <c r="H67" s="32"/>
      <c r="I67" s="31"/>
      <c r="J67" s="30"/>
      <c r="K67" s="29">
        <f>SUM(E67*G67)</f>
        <v>7000</v>
      </c>
      <c r="L67" s="28">
        <v>6000</v>
      </c>
      <c r="M67" s="27" t="s">
        <v>122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</row>
    <row r="68" spans="1:253" s="6" customFormat="1">
      <c r="A68" s="26">
        <v>2</v>
      </c>
      <c r="B68" s="25"/>
      <c r="C68" s="27" t="s">
        <v>121</v>
      </c>
      <c r="D68" s="33" t="s">
        <v>19</v>
      </c>
      <c r="E68" s="29">
        <v>1</v>
      </c>
      <c r="F68" s="30"/>
      <c r="G68" s="55"/>
      <c r="H68" s="32"/>
      <c r="I68" s="31"/>
      <c r="J68" s="30"/>
      <c r="K68" s="29">
        <v>2000</v>
      </c>
      <c r="L68" s="28">
        <v>3598</v>
      </c>
      <c r="M68" s="27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</row>
    <row r="69" spans="1:253" s="6" customFormat="1">
      <c r="A69" s="26">
        <v>3</v>
      </c>
      <c r="B69" s="25" t="s">
        <v>21</v>
      </c>
      <c r="C69" s="27" t="s">
        <v>119</v>
      </c>
      <c r="D69" s="33" t="s">
        <v>19</v>
      </c>
      <c r="E69" s="29">
        <v>2</v>
      </c>
      <c r="F69" s="30"/>
      <c r="G69" s="55"/>
      <c r="H69" s="32"/>
      <c r="I69" s="31"/>
      <c r="J69" s="30"/>
      <c r="K69" s="29">
        <v>0</v>
      </c>
      <c r="L69" s="28">
        <v>1978</v>
      </c>
      <c r="M69" s="27" t="s">
        <v>118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</row>
    <row r="70" spans="1:253" s="6" customFormat="1">
      <c r="A70" s="26">
        <v>4</v>
      </c>
      <c r="B70" s="25"/>
      <c r="C70" s="27" t="s">
        <v>117</v>
      </c>
      <c r="D70" s="33" t="s">
        <v>25</v>
      </c>
      <c r="E70" s="29">
        <v>1</v>
      </c>
      <c r="F70" s="30"/>
      <c r="G70" s="55"/>
      <c r="H70" s="32"/>
      <c r="I70" s="31"/>
      <c r="J70" s="30"/>
      <c r="K70" s="29">
        <v>1000</v>
      </c>
      <c r="L70" s="28">
        <v>799</v>
      </c>
      <c r="M70" s="27" t="s">
        <v>72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</row>
    <row r="71" spans="1:253" s="6" customFormat="1">
      <c r="A71" s="26">
        <v>5</v>
      </c>
      <c r="B71" s="25"/>
      <c r="C71" s="27" t="s">
        <v>116</v>
      </c>
      <c r="D71" s="33" t="s">
        <v>25</v>
      </c>
      <c r="E71" s="29">
        <v>1</v>
      </c>
      <c r="F71" s="30"/>
      <c r="G71" s="55"/>
      <c r="H71" s="32"/>
      <c r="I71" s="31"/>
      <c r="J71" s="30"/>
      <c r="K71" s="29">
        <v>0</v>
      </c>
      <c r="L71" s="28">
        <v>1199</v>
      </c>
      <c r="M71" s="27" t="s">
        <v>115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</row>
    <row r="72" spans="1:253" s="6" customFormat="1">
      <c r="A72" s="26">
        <v>6</v>
      </c>
      <c r="B72" s="25" t="s">
        <v>21</v>
      </c>
      <c r="C72" s="27" t="s">
        <v>114</v>
      </c>
      <c r="D72" s="33" t="s">
        <v>25</v>
      </c>
      <c r="E72" s="29">
        <v>1</v>
      </c>
      <c r="F72" s="30"/>
      <c r="G72" s="55"/>
      <c r="H72" s="32"/>
      <c r="I72" s="31"/>
      <c r="J72" s="30"/>
      <c r="K72" s="29">
        <v>0</v>
      </c>
      <c r="L72" s="28">
        <v>880</v>
      </c>
      <c r="M72" s="27" t="s">
        <v>113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</row>
    <row r="73" spans="1:253" s="6" customFormat="1">
      <c r="A73" s="26">
        <v>7</v>
      </c>
      <c r="B73" s="25" t="s">
        <v>21</v>
      </c>
      <c r="C73" s="27" t="s">
        <v>112</v>
      </c>
      <c r="D73" s="33" t="s">
        <v>19</v>
      </c>
      <c r="E73" s="29">
        <v>1</v>
      </c>
      <c r="F73" s="30"/>
      <c r="G73" s="55">
        <v>4000</v>
      </c>
      <c r="H73" s="32"/>
      <c r="I73" s="31"/>
      <c r="J73" s="30"/>
      <c r="K73" s="29">
        <f>SUM(E73*G73)</f>
        <v>4000</v>
      </c>
      <c r="L73" s="28">
        <v>4000</v>
      </c>
      <c r="M73" s="27" t="s">
        <v>111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</row>
    <row r="74" spans="1:253" s="6" customFormat="1" ht="24">
      <c r="A74" s="26">
        <v>8</v>
      </c>
      <c r="B74" s="25" t="s">
        <v>21</v>
      </c>
      <c r="C74" s="173" t="s">
        <v>506</v>
      </c>
      <c r="D74" s="33" t="s">
        <v>19</v>
      </c>
      <c r="E74" s="29">
        <v>1</v>
      </c>
      <c r="F74" s="30"/>
      <c r="G74" s="55"/>
      <c r="H74" s="32"/>
      <c r="I74" s="31"/>
      <c r="J74" s="30"/>
      <c r="K74" s="29">
        <v>8000</v>
      </c>
      <c r="L74" s="28">
        <v>11280</v>
      </c>
      <c r="M74" s="173" t="s">
        <v>505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</row>
    <row r="75" spans="1:253" s="6" customFormat="1">
      <c r="A75" s="26">
        <v>9</v>
      </c>
      <c r="B75" s="25"/>
      <c r="C75" s="27" t="s">
        <v>110</v>
      </c>
      <c r="D75" s="33" t="s">
        <v>100</v>
      </c>
      <c r="E75" s="29">
        <v>1</v>
      </c>
      <c r="F75" s="30"/>
      <c r="G75" s="55">
        <v>2000</v>
      </c>
      <c r="H75" s="32"/>
      <c r="I75" s="31"/>
      <c r="J75" s="30"/>
      <c r="K75" s="29">
        <f>SUM(E75*G75)</f>
        <v>2000</v>
      </c>
      <c r="L75" s="28">
        <v>2360</v>
      </c>
      <c r="M75" s="27" t="s">
        <v>109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</row>
    <row r="76" spans="1:253" s="6" customFormat="1">
      <c r="A76" s="26">
        <v>10</v>
      </c>
      <c r="B76" s="25"/>
      <c r="C76" s="27" t="s">
        <v>108</v>
      </c>
      <c r="D76" s="33" t="s">
        <v>19</v>
      </c>
      <c r="E76" s="29">
        <v>1</v>
      </c>
      <c r="F76" s="29"/>
      <c r="G76" s="55">
        <v>4000</v>
      </c>
      <c r="H76" s="32"/>
      <c r="I76" s="31"/>
      <c r="J76" s="30"/>
      <c r="K76" s="29">
        <f>SUM(E76*G76)</f>
        <v>4000</v>
      </c>
      <c r="L76" s="28">
        <v>2300</v>
      </c>
      <c r="M76" s="27" t="s">
        <v>107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</row>
    <row r="77" spans="1:253" s="6" customFormat="1">
      <c r="A77" s="26">
        <v>11</v>
      </c>
      <c r="B77" s="25"/>
      <c r="C77" s="27" t="s">
        <v>106</v>
      </c>
      <c r="D77" s="33" t="s">
        <v>100</v>
      </c>
      <c r="E77" s="29"/>
      <c r="F77" s="29"/>
      <c r="G77" s="55"/>
      <c r="H77" s="32"/>
      <c r="I77" s="31"/>
      <c r="J77" s="30"/>
      <c r="K77" s="29">
        <v>500</v>
      </c>
      <c r="L77" s="28">
        <v>599</v>
      </c>
      <c r="M77" s="27" t="s">
        <v>105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</row>
    <row r="78" spans="1:253" s="6" customFormat="1">
      <c r="A78" s="26">
        <v>12</v>
      </c>
      <c r="B78" s="25"/>
      <c r="C78" s="27" t="s">
        <v>104</v>
      </c>
      <c r="D78" s="33" t="s">
        <v>19</v>
      </c>
      <c r="E78" s="29">
        <v>2</v>
      </c>
      <c r="F78" s="50"/>
      <c r="G78" s="55">
        <v>1000</v>
      </c>
      <c r="H78" s="32"/>
      <c r="I78" s="31"/>
      <c r="J78" s="50"/>
      <c r="K78" s="29">
        <f>SUM(E78*G78)</f>
        <v>2000</v>
      </c>
      <c r="L78" s="49">
        <v>3200</v>
      </c>
      <c r="M78" s="27" t="s">
        <v>67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</row>
    <row r="79" spans="1:253" s="6" customFormat="1">
      <c r="A79" s="26">
        <v>13</v>
      </c>
      <c r="B79" s="25" t="s">
        <v>21</v>
      </c>
      <c r="C79" s="27" t="s">
        <v>103</v>
      </c>
      <c r="D79" s="33" t="s">
        <v>100</v>
      </c>
      <c r="E79" s="29"/>
      <c r="F79" s="50"/>
      <c r="G79" s="55"/>
      <c r="H79" s="32"/>
      <c r="I79" s="31"/>
      <c r="J79" s="50"/>
      <c r="K79" s="29">
        <v>500</v>
      </c>
      <c r="L79" s="54">
        <v>948</v>
      </c>
      <c r="M79" s="27" t="s">
        <v>102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</row>
    <row r="80" spans="1:253" s="6" customFormat="1">
      <c r="A80" s="26">
        <v>14</v>
      </c>
      <c r="B80" s="25" t="s">
        <v>21</v>
      </c>
      <c r="C80" s="27" t="s">
        <v>101</v>
      </c>
      <c r="D80" s="33" t="s">
        <v>100</v>
      </c>
      <c r="E80" s="29"/>
      <c r="F80" s="50"/>
      <c r="G80" s="55"/>
      <c r="H80" s="32"/>
      <c r="I80" s="31"/>
      <c r="J80" s="50"/>
      <c r="K80" s="29">
        <v>300</v>
      </c>
      <c r="L80" s="54">
        <v>399</v>
      </c>
      <c r="M80" s="27" t="s">
        <v>99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</row>
    <row r="81" spans="1:253" s="6" customFormat="1">
      <c r="A81" s="26">
        <v>15</v>
      </c>
      <c r="B81" s="25" t="s">
        <v>21</v>
      </c>
      <c r="C81" s="27" t="s">
        <v>98</v>
      </c>
      <c r="D81" s="33"/>
      <c r="E81" s="29"/>
      <c r="F81" s="50"/>
      <c r="G81" s="55"/>
      <c r="H81" s="32"/>
      <c r="I81" s="31"/>
      <c r="J81" s="50"/>
      <c r="K81" s="29">
        <v>0</v>
      </c>
      <c r="L81" s="54">
        <v>285</v>
      </c>
      <c r="M81" s="27" t="s">
        <v>97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</row>
    <row r="82" spans="1:253" s="6" customFormat="1">
      <c r="A82" s="26">
        <v>16</v>
      </c>
      <c r="B82" s="25" t="s">
        <v>21</v>
      </c>
      <c r="C82" s="27" t="s">
        <v>96</v>
      </c>
      <c r="D82" s="33" t="s">
        <v>95</v>
      </c>
      <c r="E82" s="29">
        <v>6</v>
      </c>
      <c r="F82" s="50"/>
      <c r="G82" s="55"/>
      <c r="H82" s="32"/>
      <c r="I82" s="31"/>
      <c r="J82" s="50"/>
      <c r="K82" s="29">
        <v>2000</v>
      </c>
      <c r="L82" s="54">
        <v>1600</v>
      </c>
      <c r="M82" s="27" t="s">
        <v>94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</row>
    <row r="83" spans="1:253" s="6" customFormat="1" ht="18" customHeight="1">
      <c r="A83" s="40"/>
      <c r="B83" s="15"/>
      <c r="C83" s="14"/>
      <c r="D83" s="13"/>
      <c r="E83" s="12"/>
      <c r="F83" s="11"/>
      <c r="G83" s="21" t="s">
        <v>0</v>
      </c>
      <c r="H83" s="11"/>
      <c r="I83" s="53" t="s">
        <v>0</v>
      </c>
      <c r="J83" s="182">
        <f>SUM(K67:K82)</f>
        <v>33300</v>
      </c>
      <c r="K83" s="183"/>
      <c r="L83" s="18">
        <f>SUM(L67:L82)</f>
        <v>41425</v>
      </c>
      <c r="M83" s="5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</row>
    <row r="84" spans="1:253" s="6" customFormat="1" ht="18" customHeight="1">
      <c r="A84" s="39" t="s">
        <v>93</v>
      </c>
      <c r="B84" s="38"/>
      <c r="C84" s="51" t="s">
        <v>92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</row>
    <row r="85" spans="1:253" s="6" customFormat="1">
      <c r="A85" s="26">
        <v>1</v>
      </c>
      <c r="B85" s="25" t="s">
        <v>21</v>
      </c>
      <c r="C85" s="27" t="s">
        <v>91</v>
      </c>
      <c r="D85" s="33" t="s">
        <v>68</v>
      </c>
      <c r="E85" s="30">
        <v>1</v>
      </c>
      <c r="F85" s="29"/>
      <c r="G85" s="30">
        <v>3000</v>
      </c>
      <c r="H85" s="32"/>
      <c r="I85" s="31"/>
      <c r="J85" s="30"/>
      <c r="K85" s="48">
        <f t="shared" ref="K85:K92" si="2">SUM(E85*G85)</f>
        <v>3000</v>
      </c>
      <c r="L85" s="28">
        <v>2450</v>
      </c>
      <c r="M85" s="27" t="s">
        <v>90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</row>
    <row r="86" spans="1:253" s="6" customFormat="1">
      <c r="A86" s="26">
        <v>2</v>
      </c>
      <c r="B86" s="25"/>
      <c r="C86" s="27" t="s">
        <v>89</v>
      </c>
      <c r="D86" s="33" t="s">
        <v>68</v>
      </c>
      <c r="E86" s="30">
        <v>1</v>
      </c>
      <c r="F86" s="50"/>
      <c r="G86" s="30">
        <v>5000</v>
      </c>
      <c r="H86" s="32"/>
      <c r="I86" s="31"/>
      <c r="J86" s="50"/>
      <c r="K86" s="48">
        <f t="shared" si="2"/>
        <v>5000</v>
      </c>
      <c r="L86" s="49">
        <v>2660</v>
      </c>
      <c r="M86" s="27" t="s">
        <v>87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</row>
    <row r="87" spans="1:253" s="6" customFormat="1">
      <c r="A87" s="26">
        <v>3</v>
      </c>
      <c r="B87" s="25"/>
      <c r="C87" s="27" t="s">
        <v>88</v>
      </c>
      <c r="D87" s="33" t="s">
        <v>68</v>
      </c>
      <c r="E87" s="30">
        <v>1</v>
      </c>
      <c r="F87" s="29"/>
      <c r="G87" s="30">
        <v>3000</v>
      </c>
      <c r="H87" s="32"/>
      <c r="I87" s="31"/>
      <c r="J87" s="30"/>
      <c r="K87" s="48">
        <f t="shared" si="2"/>
        <v>3000</v>
      </c>
      <c r="L87" s="49">
        <v>2660</v>
      </c>
      <c r="M87" s="27" t="s">
        <v>87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</row>
    <row r="88" spans="1:253" s="6" customFormat="1">
      <c r="A88" s="26">
        <v>4</v>
      </c>
      <c r="B88" s="25"/>
      <c r="C88" s="27" t="s">
        <v>86</v>
      </c>
      <c r="D88" s="33" t="s">
        <v>68</v>
      </c>
      <c r="E88" s="30">
        <v>1</v>
      </c>
      <c r="F88" s="29"/>
      <c r="G88" s="30">
        <v>3000</v>
      </c>
      <c r="H88" s="32"/>
      <c r="I88" s="31"/>
      <c r="J88" s="30"/>
      <c r="K88" s="48">
        <f t="shared" si="2"/>
        <v>3000</v>
      </c>
      <c r="L88" s="28">
        <v>1799</v>
      </c>
      <c r="M88" s="27" t="s">
        <v>85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</row>
    <row r="89" spans="1:253" s="6" customFormat="1">
      <c r="A89" s="26">
        <v>5</v>
      </c>
      <c r="B89" s="25" t="s">
        <v>21</v>
      </c>
      <c r="C89" s="27" t="s">
        <v>84</v>
      </c>
      <c r="D89" s="33" t="s">
        <v>68</v>
      </c>
      <c r="E89" s="30">
        <v>1</v>
      </c>
      <c r="F89" s="29"/>
      <c r="G89" s="30">
        <v>5000</v>
      </c>
      <c r="H89" s="32"/>
      <c r="I89" s="31"/>
      <c r="J89" s="30"/>
      <c r="K89" s="48">
        <f t="shared" si="2"/>
        <v>5000</v>
      </c>
      <c r="L89" s="28">
        <v>4999</v>
      </c>
      <c r="M89" s="27" t="s">
        <v>83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</row>
    <row r="90" spans="1:253" s="6" customFormat="1">
      <c r="A90" s="26">
        <v>6</v>
      </c>
      <c r="B90" s="25" t="s">
        <v>21</v>
      </c>
      <c r="C90" s="27" t="s">
        <v>82</v>
      </c>
      <c r="D90" s="33" t="s">
        <v>19</v>
      </c>
      <c r="E90" s="30">
        <v>2</v>
      </c>
      <c r="F90" s="29"/>
      <c r="G90" s="30">
        <v>500</v>
      </c>
      <c r="H90" s="32"/>
      <c r="I90" s="31"/>
      <c r="J90" s="30"/>
      <c r="K90" s="48">
        <f t="shared" si="2"/>
        <v>1000</v>
      </c>
      <c r="L90" s="28">
        <v>480</v>
      </c>
      <c r="M90" s="27" t="s">
        <v>81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</row>
    <row r="91" spans="1:253" s="6" customFormat="1">
      <c r="A91" s="26">
        <v>7</v>
      </c>
      <c r="B91" s="25"/>
      <c r="C91" s="27" t="s">
        <v>80</v>
      </c>
      <c r="D91" s="33" t="s">
        <v>68</v>
      </c>
      <c r="E91" s="30">
        <v>6</v>
      </c>
      <c r="F91" s="29">
        <v>5</v>
      </c>
      <c r="G91" s="30">
        <v>3500</v>
      </c>
      <c r="H91" s="32"/>
      <c r="I91" s="31"/>
      <c r="J91" s="30"/>
      <c r="K91" s="29">
        <f t="shared" si="2"/>
        <v>21000</v>
      </c>
      <c r="L91" s="28">
        <v>21150</v>
      </c>
      <c r="M91" s="27" t="s">
        <v>79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</row>
    <row r="92" spans="1:253" s="6" customFormat="1">
      <c r="A92" s="26">
        <v>8</v>
      </c>
      <c r="B92" s="25" t="s">
        <v>21</v>
      </c>
      <c r="C92" s="27" t="s">
        <v>78</v>
      </c>
      <c r="D92" s="33" t="s">
        <v>68</v>
      </c>
      <c r="E92" s="30">
        <v>1</v>
      </c>
      <c r="F92" s="29"/>
      <c r="G92" s="30">
        <v>7000</v>
      </c>
      <c r="H92" s="32"/>
      <c r="I92" s="31"/>
      <c r="J92" s="30"/>
      <c r="K92" s="48">
        <f t="shared" si="2"/>
        <v>7000</v>
      </c>
      <c r="L92" s="28">
        <v>5300</v>
      </c>
      <c r="M92" s="27" t="s">
        <v>77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</row>
    <row r="93" spans="1:253" s="6" customFormat="1">
      <c r="A93" s="26">
        <v>9</v>
      </c>
      <c r="B93" s="25"/>
      <c r="C93" s="27" t="s">
        <v>76</v>
      </c>
      <c r="D93" s="33" t="s">
        <v>68</v>
      </c>
      <c r="E93" s="30"/>
      <c r="F93" s="29"/>
      <c r="G93" s="30"/>
      <c r="H93" s="32"/>
      <c r="I93" s="31"/>
      <c r="J93" s="30"/>
      <c r="K93" s="48">
        <v>500</v>
      </c>
      <c r="L93" s="28">
        <v>599</v>
      </c>
      <c r="M93" s="27" t="s">
        <v>72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</row>
    <row r="94" spans="1:253" s="6" customFormat="1">
      <c r="A94" s="26">
        <v>10</v>
      </c>
      <c r="B94" s="25"/>
      <c r="C94" s="27" t="s">
        <v>75</v>
      </c>
      <c r="D94" s="33" t="s">
        <v>19</v>
      </c>
      <c r="E94" s="30"/>
      <c r="F94" s="29"/>
      <c r="G94" s="30"/>
      <c r="H94" s="32"/>
      <c r="I94" s="31"/>
      <c r="J94" s="30"/>
      <c r="K94" s="48">
        <v>0</v>
      </c>
      <c r="L94" s="28">
        <v>2300</v>
      </c>
      <c r="M94" s="27" t="s">
        <v>67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</row>
    <row r="95" spans="1:253" s="6" customFormat="1">
      <c r="A95" s="26">
        <v>11</v>
      </c>
      <c r="B95" s="25"/>
      <c r="C95" s="27" t="s">
        <v>74</v>
      </c>
      <c r="D95" s="33" t="s">
        <v>68</v>
      </c>
      <c r="E95" s="30"/>
      <c r="F95" s="29"/>
      <c r="G95" s="30"/>
      <c r="H95" s="32"/>
      <c r="I95" s="31"/>
      <c r="J95" s="30"/>
      <c r="K95" s="48">
        <v>0</v>
      </c>
      <c r="L95" s="28">
        <v>988</v>
      </c>
      <c r="M95" s="27" t="s">
        <v>72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</row>
    <row r="96" spans="1:253" s="6" customFormat="1">
      <c r="A96" s="26">
        <v>12</v>
      </c>
      <c r="B96" s="25"/>
      <c r="C96" s="27" t="s">
        <v>73</v>
      </c>
      <c r="D96" s="33" t="s">
        <v>68</v>
      </c>
      <c r="E96" s="30"/>
      <c r="F96" s="29"/>
      <c r="G96" s="30"/>
      <c r="H96" s="32"/>
      <c r="I96" s="31"/>
      <c r="J96" s="30"/>
      <c r="K96" s="48">
        <v>300</v>
      </c>
      <c r="L96" s="28">
        <v>299</v>
      </c>
      <c r="M96" s="27" t="s">
        <v>72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</row>
    <row r="97" spans="1:253" s="6" customFormat="1">
      <c r="A97" s="26">
        <v>13</v>
      </c>
      <c r="B97" s="25" t="s">
        <v>21</v>
      </c>
      <c r="C97" s="27" t="s">
        <v>71</v>
      </c>
      <c r="D97" s="33" t="s">
        <v>19</v>
      </c>
      <c r="E97" s="30">
        <v>1</v>
      </c>
      <c r="F97" s="29"/>
      <c r="G97" s="30"/>
      <c r="H97" s="32"/>
      <c r="I97" s="31"/>
      <c r="J97" s="30"/>
      <c r="K97" s="48">
        <v>3000</v>
      </c>
      <c r="L97" s="28">
        <v>4100</v>
      </c>
      <c r="M97" s="27" t="s">
        <v>67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</row>
    <row r="98" spans="1:253" s="6" customFormat="1">
      <c r="A98" s="26">
        <v>14</v>
      </c>
      <c r="B98" s="25"/>
      <c r="C98" s="27" t="s">
        <v>70</v>
      </c>
      <c r="D98" s="33" t="s">
        <v>19</v>
      </c>
      <c r="E98" s="30"/>
      <c r="F98" s="29"/>
      <c r="G98" s="30"/>
      <c r="H98" s="32"/>
      <c r="I98" s="31"/>
      <c r="J98" s="30"/>
      <c r="K98" s="48">
        <v>0</v>
      </c>
      <c r="L98" s="28">
        <v>3800</v>
      </c>
      <c r="M98" s="27" t="s">
        <v>67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</row>
    <row r="99" spans="1:253" s="6" customFormat="1">
      <c r="A99" s="26">
        <v>15</v>
      </c>
      <c r="B99" s="25" t="s">
        <v>21</v>
      </c>
      <c r="C99" s="27" t="s">
        <v>69</v>
      </c>
      <c r="D99" s="33" t="s">
        <v>68</v>
      </c>
      <c r="E99" s="30">
        <v>2</v>
      </c>
      <c r="F99" s="29"/>
      <c r="G99" s="30"/>
      <c r="H99" s="32"/>
      <c r="I99" s="31"/>
      <c r="J99" s="30"/>
      <c r="K99" s="48">
        <v>0</v>
      </c>
      <c r="L99" s="28">
        <v>670</v>
      </c>
      <c r="M99" s="27" t="s">
        <v>67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</row>
    <row r="100" spans="1:253" s="6" customFormat="1" ht="18" customHeight="1">
      <c r="A100" s="40"/>
      <c r="B100" s="15"/>
      <c r="C100" s="24"/>
      <c r="D100" s="23"/>
      <c r="E100" s="22"/>
      <c r="F100" s="20"/>
      <c r="G100" s="21" t="s">
        <v>0</v>
      </c>
      <c r="H100" s="20"/>
      <c r="I100" s="19" t="s">
        <v>0</v>
      </c>
      <c r="J100" s="182">
        <f>SUM(K85:K99)</f>
        <v>51800</v>
      </c>
      <c r="K100" s="183"/>
      <c r="L100" s="18">
        <f>SUM(L85:L99)</f>
        <v>54254</v>
      </c>
      <c r="M100" s="1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</row>
    <row r="101" spans="1:253" s="37" customFormat="1" ht="20" customHeight="1">
      <c r="A101" s="39" t="s">
        <v>66</v>
      </c>
      <c r="B101" s="38"/>
      <c r="C101" s="47" t="s">
        <v>65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</row>
    <row r="102" spans="1:253">
      <c r="A102" s="40">
        <v>1</v>
      </c>
      <c r="B102" s="15" t="s">
        <v>21</v>
      </c>
      <c r="C102" s="17" t="s">
        <v>64</v>
      </c>
      <c r="D102" s="45" t="s">
        <v>58</v>
      </c>
      <c r="E102" s="42">
        <v>1</v>
      </c>
      <c r="F102" s="22">
        <v>1</v>
      </c>
      <c r="G102" s="42">
        <v>5000</v>
      </c>
      <c r="H102" s="44"/>
      <c r="I102" s="43"/>
      <c r="J102" s="42">
        <v>6032</v>
      </c>
      <c r="K102" s="22">
        <f>SUM(E102*G102)</f>
        <v>5000</v>
      </c>
      <c r="L102" s="41">
        <f>F102*J102</f>
        <v>6032</v>
      </c>
      <c r="M102" s="17" t="s">
        <v>63</v>
      </c>
    </row>
    <row r="103" spans="1:253">
      <c r="A103" s="40">
        <v>2</v>
      </c>
      <c r="B103" s="15" t="s">
        <v>21</v>
      </c>
      <c r="C103" s="17" t="s">
        <v>62</v>
      </c>
      <c r="D103" s="45" t="s">
        <v>58</v>
      </c>
      <c r="E103" s="42">
        <v>1</v>
      </c>
      <c r="F103" s="22">
        <v>1</v>
      </c>
      <c r="G103" s="42"/>
      <c r="H103" s="44"/>
      <c r="I103" s="43"/>
      <c r="J103" s="42"/>
      <c r="K103" s="22">
        <v>1000</v>
      </c>
      <c r="L103" s="41">
        <v>2650</v>
      </c>
      <c r="M103" s="17" t="s">
        <v>60</v>
      </c>
    </row>
    <row r="104" spans="1:253">
      <c r="A104" s="40">
        <v>3</v>
      </c>
      <c r="B104" s="15"/>
      <c r="C104" s="17" t="s">
        <v>61</v>
      </c>
      <c r="D104" s="45" t="s">
        <v>58</v>
      </c>
      <c r="E104" s="42">
        <v>2</v>
      </c>
      <c r="F104" s="22">
        <v>2</v>
      </c>
      <c r="G104" s="42"/>
      <c r="H104" s="44"/>
      <c r="I104" s="43"/>
      <c r="J104" s="42"/>
      <c r="K104" s="22">
        <v>500</v>
      </c>
      <c r="L104" s="41">
        <v>936</v>
      </c>
      <c r="M104" s="17" t="s">
        <v>60</v>
      </c>
    </row>
    <row r="105" spans="1:253" ht="24">
      <c r="A105" s="40">
        <v>4</v>
      </c>
      <c r="B105" s="15" t="s">
        <v>21</v>
      </c>
      <c r="C105" s="17" t="s">
        <v>59</v>
      </c>
      <c r="D105" s="45" t="s">
        <v>58</v>
      </c>
      <c r="E105" s="42">
        <v>11</v>
      </c>
      <c r="F105" s="22"/>
      <c r="G105" s="42">
        <v>500</v>
      </c>
      <c r="H105" s="44"/>
      <c r="I105" s="43"/>
      <c r="J105" s="42"/>
      <c r="K105" s="22">
        <f>SUM(E105*G105)</f>
        <v>5500</v>
      </c>
      <c r="L105" s="41">
        <v>4300</v>
      </c>
      <c r="M105" s="17" t="s">
        <v>57</v>
      </c>
    </row>
    <row r="106" spans="1:253">
      <c r="A106" s="40">
        <v>5</v>
      </c>
      <c r="B106" s="15" t="s">
        <v>21</v>
      </c>
      <c r="C106" s="17" t="s">
        <v>56</v>
      </c>
      <c r="D106" s="45"/>
      <c r="E106" s="42"/>
      <c r="F106" s="22"/>
      <c r="G106" s="42"/>
      <c r="H106" s="44"/>
      <c r="I106" s="43"/>
      <c r="J106" s="42"/>
      <c r="K106" s="22">
        <v>500</v>
      </c>
      <c r="L106" s="41">
        <v>1080</v>
      </c>
      <c r="M106" s="17" t="s">
        <v>55</v>
      </c>
    </row>
    <row r="107" spans="1:253">
      <c r="A107" s="40">
        <v>6</v>
      </c>
      <c r="B107" s="15" t="s">
        <v>21</v>
      </c>
      <c r="C107" s="17" t="s">
        <v>54</v>
      </c>
      <c r="D107" s="45" t="s">
        <v>19</v>
      </c>
      <c r="E107" s="42">
        <v>1</v>
      </c>
      <c r="F107" s="22"/>
      <c r="G107" s="42"/>
      <c r="H107" s="44"/>
      <c r="I107" s="43"/>
      <c r="J107" s="42"/>
      <c r="K107" s="22">
        <v>300</v>
      </c>
      <c r="L107" s="41">
        <v>448</v>
      </c>
      <c r="M107" s="17" t="s">
        <v>53</v>
      </c>
    </row>
    <row r="108" spans="1:253">
      <c r="A108" s="40">
        <v>7</v>
      </c>
      <c r="B108" s="15" t="s">
        <v>21</v>
      </c>
      <c r="C108" s="17" t="s">
        <v>52</v>
      </c>
      <c r="D108" s="45" t="s">
        <v>19</v>
      </c>
      <c r="E108" s="42">
        <v>1</v>
      </c>
      <c r="F108" s="22"/>
      <c r="G108" s="42">
        <v>1200</v>
      </c>
      <c r="H108" s="44"/>
      <c r="I108" s="43"/>
      <c r="J108" s="42"/>
      <c r="K108" s="22">
        <f>SUM(E108*G108)</f>
        <v>1200</v>
      </c>
      <c r="L108" s="41">
        <v>4000</v>
      </c>
      <c r="M108" s="17" t="s">
        <v>51</v>
      </c>
    </row>
    <row r="109" spans="1:253">
      <c r="A109" s="40">
        <v>8</v>
      </c>
      <c r="B109" s="15"/>
      <c r="C109" s="27" t="s">
        <v>50</v>
      </c>
      <c r="D109" s="33" t="s">
        <v>19</v>
      </c>
      <c r="E109" s="30">
        <v>1</v>
      </c>
      <c r="F109" s="29">
        <v>1</v>
      </c>
      <c r="G109" s="30">
        <v>500</v>
      </c>
      <c r="H109" s="32"/>
      <c r="I109" s="31"/>
      <c r="J109" s="30">
        <v>1260</v>
      </c>
      <c r="K109" s="29">
        <f>SUM(E109*G109)</f>
        <v>500</v>
      </c>
      <c r="L109" s="28">
        <v>1260</v>
      </c>
      <c r="M109" s="27" t="s">
        <v>49</v>
      </c>
    </row>
    <row r="110" spans="1:253">
      <c r="A110" s="40">
        <v>9</v>
      </c>
      <c r="B110" s="15"/>
      <c r="C110" s="17" t="s">
        <v>48</v>
      </c>
      <c r="D110" s="45" t="s">
        <v>19</v>
      </c>
      <c r="E110" s="42">
        <v>1</v>
      </c>
      <c r="F110" s="22"/>
      <c r="G110" s="42">
        <v>1000</v>
      </c>
      <c r="H110" s="44"/>
      <c r="I110" s="43"/>
      <c r="J110" s="42"/>
      <c r="K110" s="22">
        <f>SUM(E110*G110)</f>
        <v>1000</v>
      </c>
      <c r="L110" s="41">
        <v>228</v>
      </c>
      <c r="M110" s="17" t="s">
        <v>47</v>
      </c>
    </row>
    <row r="111" spans="1:253">
      <c r="A111" s="40">
        <v>10</v>
      </c>
      <c r="B111" s="15" t="s">
        <v>21</v>
      </c>
      <c r="C111" s="17" t="s">
        <v>46</v>
      </c>
      <c r="D111" s="45" t="s">
        <v>45</v>
      </c>
      <c r="E111" s="42">
        <v>50</v>
      </c>
      <c r="F111" s="22"/>
      <c r="G111" s="42">
        <v>40</v>
      </c>
      <c r="H111" s="44"/>
      <c r="I111" s="43"/>
      <c r="J111" s="42"/>
      <c r="K111" s="22">
        <f>SUM(E111*G111)</f>
        <v>2000</v>
      </c>
      <c r="L111" s="41">
        <v>1750</v>
      </c>
      <c r="M111" s="17" t="s">
        <v>44</v>
      </c>
    </row>
    <row r="112" spans="1:253">
      <c r="A112" s="40">
        <v>11</v>
      </c>
      <c r="B112" s="25" t="s">
        <v>21</v>
      </c>
      <c r="C112" s="27" t="s">
        <v>43</v>
      </c>
      <c r="D112" s="33" t="s">
        <v>19</v>
      </c>
      <c r="E112" s="30">
        <v>4</v>
      </c>
      <c r="F112" s="29"/>
      <c r="G112" s="30">
        <v>350</v>
      </c>
      <c r="H112" s="32"/>
      <c r="I112" s="31"/>
      <c r="J112" s="34"/>
      <c r="K112" s="29">
        <f>SUM(E112*G112)</f>
        <v>1400</v>
      </c>
      <c r="L112" s="28">
        <v>1400</v>
      </c>
      <c r="M112" s="27" t="s">
        <v>42</v>
      </c>
    </row>
    <row r="113" spans="1:253">
      <c r="A113" s="40">
        <v>12</v>
      </c>
      <c r="B113" s="15"/>
      <c r="C113" s="17" t="s">
        <v>41</v>
      </c>
      <c r="D113" s="45" t="s">
        <v>19</v>
      </c>
      <c r="E113" s="42">
        <v>1</v>
      </c>
      <c r="F113" s="22"/>
      <c r="G113" s="42">
        <v>0</v>
      </c>
      <c r="H113" s="44"/>
      <c r="I113" s="43"/>
      <c r="J113" s="42"/>
      <c r="K113" s="22">
        <v>1000</v>
      </c>
      <c r="L113" s="41">
        <v>2374</v>
      </c>
      <c r="M113" s="17" t="s">
        <v>40</v>
      </c>
    </row>
    <row r="114" spans="1:253" ht="20" customHeight="1">
      <c r="A114" s="40"/>
      <c r="B114" s="15"/>
      <c r="C114" s="24"/>
      <c r="D114" s="23"/>
      <c r="E114" s="22"/>
      <c r="F114" s="20"/>
      <c r="G114" s="21" t="s">
        <v>0</v>
      </c>
      <c r="H114" s="20"/>
      <c r="I114" s="19" t="s">
        <v>3</v>
      </c>
      <c r="J114" s="182">
        <f>SUM(K102:K113)</f>
        <v>19900</v>
      </c>
      <c r="K114" s="183"/>
      <c r="L114" s="18">
        <f>SUM(L102:L113)</f>
        <v>26458</v>
      </c>
      <c r="M114" s="17" t="s">
        <v>2</v>
      </c>
    </row>
    <row r="115" spans="1:253" s="37" customFormat="1" ht="20" customHeight="1">
      <c r="A115" s="39" t="s">
        <v>39</v>
      </c>
      <c r="B115" s="38"/>
      <c r="C115" s="186" t="s">
        <v>38</v>
      </c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</row>
    <row r="116" spans="1:253">
      <c r="A116" s="26">
        <v>1</v>
      </c>
      <c r="B116" s="25"/>
      <c r="C116" s="27" t="s">
        <v>37</v>
      </c>
      <c r="D116" s="33" t="s">
        <v>19</v>
      </c>
      <c r="E116" s="30">
        <v>1</v>
      </c>
      <c r="F116" s="29"/>
      <c r="G116" s="29">
        <v>5000</v>
      </c>
      <c r="H116" s="29"/>
      <c r="I116" s="29"/>
      <c r="J116" s="30"/>
      <c r="K116" s="29">
        <f t="shared" ref="K116:K122" si="3">SUM(E116*G116)</f>
        <v>5000</v>
      </c>
      <c r="L116" s="28">
        <v>5000</v>
      </c>
      <c r="M116" s="173" t="s">
        <v>509</v>
      </c>
    </row>
    <row r="117" spans="1:253">
      <c r="A117" s="26">
        <v>2</v>
      </c>
      <c r="B117" s="25"/>
      <c r="C117" s="27" t="s">
        <v>36</v>
      </c>
      <c r="D117" s="33" t="s">
        <v>19</v>
      </c>
      <c r="E117" s="30">
        <v>1</v>
      </c>
      <c r="F117" s="29"/>
      <c r="G117" s="31">
        <v>128000</v>
      </c>
      <c r="H117" s="31"/>
      <c r="I117" s="31"/>
      <c r="J117" s="36"/>
      <c r="K117" s="29">
        <f t="shared" si="3"/>
        <v>128000</v>
      </c>
      <c r="L117" s="35">
        <v>137500</v>
      </c>
      <c r="M117" s="27" t="s">
        <v>35</v>
      </c>
    </row>
    <row r="118" spans="1:253">
      <c r="A118" s="26">
        <v>3</v>
      </c>
      <c r="B118" s="25" t="s">
        <v>21</v>
      </c>
      <c r="C118" s="27" t="s">
        <v>34</v>
      </c>
      <c r="D118" s="33" t="s">
        <v>33</v>
      </c>
      <c r="E118" s="30">
        <v>20</v>
      </c>
      <c r="F118" s="29">
        <v>26</v>
      </c>
      <c r="G118" s="31">
        <v>400</v>
      </c>
      <c r="H118" s="31"/>
      <c r="I118" s="31"/>
      <c r="J118" s="36">
        <v>370</v>
      </c>
      <c r="K118" s="29">
        <f t="shared" si="3"/>
        <v>8000</v>
      </c>
      <c r="L118" s="35">
        <v>9620</v>
      </c>
      <c r="M118" s="27" t="s">
        <v>32</v>
      </c>
    </row>
    <row r="119" spans="1:253">
      <c r="A119" s="26">
        <v>4</v>
      </c>
      <c r="B119" s="25"/>
      <c r="C119" s="27" t="s">
        <v>31</v>
      </c>
      <c r="D119" s="33" t="s">
        <v>25</v>
      </c>
      <c r="E119" s="30">
        <v>2</v>
      </c>
      <c r="F119" s="29"/>
      <c r="G119" s="30">
        <v>500</v>
      </c>
      <c r="H119" s="32"/>
      <c r="I119" s="31"/>
      <c r="J119" s="30"/>
      <c r="K119" s="29">
        <f t="shared" si="3"/>
        <v>1000</v>
      </c>
      <c r="L119" s="28">
        <v>930</v>
      </c>
      <c r="M119" s="27"/>
    </row>
    <row r="120" spans="1:253">
      <c r="A120" s="26">
        <v>5</v>
      </c>
      <c r="B120" s="25"/>
      <c r="C120" s="27" t="s">
        <v>30</v>
      </c>
      <c r="D120" s="33"/>
      <c r="E120" s="30">
        <v>1</v>
      </c>
      <c r="F120" s="29">
        <v>1</v>
      </c>
      <c r="G120" s="30">
        <v>500</v>
      </c>
      <c r="H120" s="32"/>
      <c r="I120" s="31"/>
      <c r="J120" s="34">
        <v>500</v>
      </c>
      <c r="K120" s="29">
        <f t="shared" si="3"/>
        <v>500</v>
      </c>
      <c r="L120" s="28">
        <v>500</v>
      </c>
      <c r="M120" s="27" t="s">
        <v>29</v>
      </c>
    </row>
    <row r="121" spans="1:253">
      <c r="A121" s="26">
        <v>6</v>
      </c>
      <c r="B121" s="25"/>
      <c r="C121" s="27" t="s">
        <v>28</v>
      </c>
      <c r="D121" s="33"/>
      <c r="E121" s="30">
        <v>1</v>
      </c>
      <c r="F121" s="29">
        <v>1</v>
      </c>
      <c r="G121" s="30">
        <v>650</v>
      </c>
      <c r="H121" s="32"/>
      <c r="I121" s="31"/>
      <c r="J121" s="34">
        <v>650</v>
      </c>
      <c r="K121" s="29">
        <f t="shared" si="3"/>
        <v>650</v>
      </c>
      <c r="L121" s="28">
        <v>650</v>
      </c>
      <c r="M121" s="27" t="s">
        <v>27</v>
      </c>
    </row>
    <row r="122" spans="1:253">
      <c r="A122" s="26">
        <v>7</v>
      </c>
      <c r="B122" s="25"/>
      <c r="C122" s="27" t="s">
        <v>26</v>
      </c>
      <c r="D122" s="33" t="s">
        <v>25</v>
      </c>
      <c r="E122" s="30">
        <v>40</v>
      </c>
      <c r="F122" s="29"/>
      <c r="G122" s="30">
        <v>25</v>
      </c>
      <c r="H122" s="32"/>
      <c r="I122" s="31"/>
      <c r="J122" s="34"/>
      <c r="K122" s="29">
        <f t="shared" si="3"/>
        <v>1000</v>
      </c>
      <c r="L122" s="28">
        <v>900</v>
      </c>
      <c r="M122" s="27" t="s">
        <v>24</v>
      </c>
    </row>
    <row r="123" spans="1:253">
      <c r="A123" s="26">
        <v>8</v>
      </c>
      <c r="B123" s="25"/>
      <c r="C123" s="27" t="s">
        <v>23</v>
      </c>
      <c r="D123" s="33" t="s">
        <v>19</v>
      </c>
      <c r="E123" s="30">
        <v>2</v>
      </c>
      <c r="F123" s="29"/>
      <c r="G123" s="30"/>
      <c r="H123" s="32"/>
      <c r="I123" s="31"/>
      <c r="J123" s="34"/>
      <c r="K123" s="29">
        <v>0</v>
      </c>
      <c r="L123" s="28">
        <v>960</v>
      </c>
      <c r="M123" s="27" t="s">
        <v>22</v>
      </c>
    </row>
    <row r="124" spans="1:253">
      <c r="A124" s="26">
        <v>9</v>
      </c>
      <c r="B124" s="25" t="s">
        <v>21</v>
      </c>
      <c r="C124" s="27" t="s">
        <v>20</v>
      </c>
      <c r="D124" s="33" t="s">
        <v>19</v>
      </c>
      <c r="E124" s="30"/>
      <c r="F124" s="29"/>
      <c r="G124" s="30"/>
      <c r="H124" s="32"/>
      <c r="I124" s="31"/>
      <c r="J124" s="34"/>
      <c r="K124" s="29">
        <v>200</v>
      </c>
      <c r="L124" s="28">
        <v>200</v>
      </c>
      <c r="M124" s="27" t="s">
        <v>18</v>
      </c>
    </row>
    <row r="125" spans="1:253">
      <c r="A125" s="26">
        <v>10</v>
      </c>
      <c r="B125" s="25"/>
      <c r="C125" s="27" t="s">
        <v>17</v>
      </c>
      <c r="D125" s="33"/>
      <c r="E125" s="30"/>
      <c r="F125" s="29"/>
      <c r="G125" s="30"/>
      <c r="H125" s="32"/>
      <c r="I125" s="31"/>
      <c r="J125" s="34"/>
      <c r="K125" s="29">
        <v>1000</v>
      </c>
      <c r="L125" s="28">
        <v>2000</v>
      </c>
      <c r="M125" s="27" t="s">
        <v>16</v>
      </c>
    </row>
    <row r="126" spans="1:253">
      <c r="A126" s="26">
        <v>11</v>
      </c>
      <c r="B126" s="25"/>
      <c r="C126" s="27" t="s">
        <v>15</v>
      </c>
      <c r="D126" s="33"/>
      <c r="E126" s="30"/>
      <c r="F126" s="29"/>
      <c r="G126" s="30"/>
      <c r="H126" s="32"/>
      <c r="I126" s="31"/>
      <c r="J126" s="34"/>
      <c r="K126" s="29">
        <v>500</v>
      </c>
      <c r="L126" s="28">
        <v>323</v>
      </c>
      <c r="M126" s="27" t="s">
        <v>14</v>
      </c>
    </row>
    <row r="127" spans="1:253">
      <c r="A127" s="26">
        <v>12</v>
      </c>
      <c r="B127" s="25"/>
      <c r="C127" s="27" t="s">
        <v>13</v>
      </c>
      <c r="D127" s="33"/>
      <c r="E127" s="30"/>
      <c r="F127" s="29"/>
      <c r="G127" s="30"/>
      <c r="H127" s="32"/>
      <c r="I127" s="31"/>
      <c r="J127" s="34"/>
      <c r="K127" s="29">
        <v>0</v>
      </c>
      <c r="L127" s="28">
        <v>277</v>
      </c>
      <c r="M127" s="27" t="s">
        <v>12</v>
      </c>
    </row>
    <row r="128" spans="1:253">
      <c r="A128" s="26">
        <v>13</v>
      </c>
      <c r="B128" s="25"/>
      <c r="C128" s="27" t="s">
        <v>11</v>
      </c>
      <c r="D128" s="33"/>
      <c r="E128" s="30"/>
      <c r="F128" s="29"/>
      <c r="G128" s="30"/>
      <c r="H128" s="32"/>
      <c r="I128" s="31"/>
      <c r="J128" s="34"/>
      <c r="K128" s="29">
        <v>300</v>
      </c>
      <c r="L128" s="28">
        <v>500</v>
      </c>
      <c r="M128" s="27"/>
    </row>
    <row r="129" spans="1:253">
      <c r="A129" s="26">
        <v>14</v>
      </c>
      <c r="B129" s="25"/>
      <c r="C129" s="27" t="s">
        <v>10</v>
      </c>
      <c r="D129" s="33"/>
      <c r="E129" s="30"/>
      <c r="F129" s="29"/>
      <c r="G129" s="30"/>
      <c r="H129" s="32"/>
      <c r="I129" s="31"/>
      <c r="J129" s="34"/>
      <c r="K129" s="29">
        <v>1000</v>
      </c>
      <c r="L129" s="28" t="s">
        <v>9</v>
      </c>
      <c r="M129" s="27" t="s">
        <v>6</v>
      </c>
    </row>
    <row r="130" spans="1:253">
      <c r="A130" s="26">
        <v>15</v>
      </c>
      <c r="B130" s="25"/>
      <c r="C130" s="27" t="s">
        <v>8</v>
      </c>
      <c r="D130" s="33"/>
      <c r="E130" s="30"/>
      <c r="F130" s="29"/>
      <c r="G130" s="30"/>
      <c r="H130" s="32"/>
      <c r="I130" s="31"/>
      <c r="J130" s="34"/>
      <c r="K130" s="29">
        <v>300</v>
      </c>
      <c r="L130" s="28" t="s">
        <v>7</v>
      </c>
      <c r="M130" s="27" t="s">
        <v>6</v>
      </c>
    </row>
    <row r="131" spans="1:253">
      <c r="A131" s="26">
        <v>16</v>
      </c>
      <c r="B131" s="25"/>
      <c r="C131" s="27" t="s">
        <v>5</v>
      </c>
      <c r="D131" s="33"/>
      <c r="E131" s="30">
        <v>1</v>
      </c>
      <c r="F131" s="29"/>
      <c r="G131" s="30">
        <v>500</v>
      </c>
      <c r="H131" s="32"/>
      <c r="I131" s="31"/>
      <c r="J131" s="30"/>
      <c r="K131" s="29">
        <v>500</v>
      </c>
      <c r="L131" s="28">
        <v>670</v>
      </c>
      <c r="M131" s="27" t="s">
        <v>4</v>
      </c>
    </row>
    <row r="132" spans="1:253" ht="20" customHeight="1">
      <c r="A132" s="26"/>
      <c r="B132" s="25"/>
      <c r="C132" s="24"/>
      <c r="D132" s="23"/>
      <c r="E132" s="22"/>
      <c r="F132" s="20"/>
      <c r="G132" s="21" t="s">
        <v>0</v>
      </c>
      <c r="H132" s="20"/>
      <c r="I132" s="19" t="s">
        <v>3</v>
      </c>
      <c r="J132" s="182">
        <f>SUM(K116:K131)</f>
        <v>147950</v>
      </c>
      <c r="K132" s="183"/>
      <c r="L132" s="18">
        <f>SUM(L116:L131)</f>
        <v>160030</v>
      </c>
      <c r="M132" s="17" t="s">
        <v>2</v>
      </c>
    </row>
    <row r="133" spans="1:253" s="6" customFormat="1" ht="18" customHeight="1">
      <c r="A133" s="16"/>
      <c r="B133" s="15"/>
      <c r="C133" s="14"/>
      <c r="D133" s="13"/>
      <c r="E133" s="12"/>
      <c r="F133" s="11"/>
      <c r="G133" s="10" t="s">
        <v>1</v>
      </c>
      <c r="H133" s="9"/>
      <c r="I133" s="8" t="s">
        <v>0</v>
      </c>
      <c r="J133" s="180">
        <f>J22+J34+J52+J65+J83+J100+J114+J132</f>
        <v>388725</v>
      </c>
      <c r="K133" s="181"/>
      <c r="L133" s="7">
        <f>L22+L34+L52+L65+L83+L100+L114+L132</f>
        <v>443292.4</v>
      </c>
      <c r="M133" s="172" t="s">
        <v>503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</row>
  </sheetData>
  <mergeCells count="19">
    <mergeCell ref="A1:M3"/>
    <mergeCell ref="A4:M4"/>
    <mergeCell ref="A5:A6"/>
    <mergeCell ref="D5:D6"/>
    <mergeCell ref="K5:L5"/>
    <mergeCell ref="E5:F5"/>
    <mergeCell ref="G5:J5"/>
    <mergeCell ref="J133:K133"/>
    <mergeCell ref="J83:K83"/>
    <mergeCell ref="J65:K65"/>
    <mergeCell ref="M5:M6"/>
    <mergeCell ref="J100:K100"/>
    <mergeCell ref="J22:K22"/>
    <mergeCell ref="C115:M115"/>
    <mergeCell ref="J52:K52"/>
    <mergeCell ref="B5:C6"/>
    <mergeCell ref="J114:K114"/>
    <mergeCell ref="J132:K132"/>
    <mergeCell ref="J34:K34"/>
  </mergeCells>
  <phoneticPr fontId="3" type="noConversion"/>
  <pageMargins left="0.74791666666666667" right="0.74791666666666667" top="0.98402777777777783" bottom="0.98402777777777783" header="0.51180555555555562" footer="0.51180555555555562"/>
  <pageSetup paperSize="9" scale="90" firstPageNumber="4294963191" fitToWidth="0" fitToHeight="0" orientation="landscape" horizontalDpi="360" verticalDpi="36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opLeftCell="A114" workbookViewId="0">
      <selection activeCell="N7" sqref="N7"/>
    </sheetView>
  </sheetViews>
  <sheetFormatPr baseColWidth="10" defaultColWidth="8.83203125" defaultRowHeight="14" x14ac:dyDescent="0"/>
  <cols>
    <col min="1" max="1" width="4.33203125" style="81" customWidth="1"/>
    <col min="2" max="2" width="25.5" style="80" customWidth="1"/>
    <col min="3" max="3" width="16.1640625" style="80" customWidth="1"/>
    <col min="4" max="4" width="8.6640625" style="80" customWidth="1"/>
    <col min="5" max="5" width="8.83203125" style="80"/>
    <col min="6" max="6" width="6.1640625" style="81" customWidth="1"/>
    <col min="7" max="7" width="6" style="80" customWidth="1"/>
    <col min="8" max="8" width="7.5" style="80" customWidth="1"/>
    <col min="9" max="9" width="0.5" style="80" customWidth="1"/>
    <col min="10" max="10" width="7.6640625" style="80" customWidth="1"/>
    <col min="11" max="11" width="6.83203125" style="80" customWidth="1"/>
    <col min="12" max="12" width="8.83203125" style="80" customWidth="1"/>
    <col min="13" max="13" width="8.83203125" style="80"/>
    <col min="14" max="14" width="11.1640625" style="80" bestFit="1" customWidth="1"/>
    <col min="15" max="16384" width="8.83203125" style="80"/>
  </cols>
  <sheetData>
    <row r="1" spans="1:13" ht="35.25" customHeight="1">
      <c r="A1" s="247" t="s">
        <v>351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</row>
    <row r="2" spans="1:13" ht="18" customHeight="1">
      <c r="A2" s="248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</row>
    <row r="3" spans="1:13" ht="20.25" customHeight="1">
      <c r="A3" s="250" t="s">
        <v>350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</row>
    <row r="4" spans="1:13" ht="24.75" customHeight="1">
      <c r="A4" s="251"/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</row>
    <row r="5" spans="1:13" ht="24" customHeight="1">
      <c r="A5" s="252" t="s">
        <v>349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</row>
    <row r="6" spans="1:13" ht="24" customHeight="1">
      <c r="A6" s="252" t="s">
        <v>348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</row>
    <row r="7" spans="1:13" ht="19.5" customHeight="1">
      <c r="A7" s="237" t="s">
        <v>347</v>
      </c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</row>
    <row r="8" spans="1:13" ht="17" customHeight="1">
      <c r="A8" s="136" t="s">
        <v>319</v>
      </c>
      <c r="B8" s="136" t="s">
        <v>346</v>
      </c>
      <c r="C8" s="136" t="s">
        <v>345</v>
      </c>
      <c r="D8" s="238" t="s">
        <v>344</v>
      </c>
      <c r="E8" s="238"/>
      <c r="F8" s="136" t="s">
        <v>315</v>
      </c>
      <c r="G8" s="136" t="s">
        <v>272</v>
      </c>
      <c r="H8" s="238" t="s">
        <v>314</v>
      </c>
      <c r="I8" s="238"/>
      <c r="J8" s="238"/>
      <c r="K8" s="213"/>
      <c r="L8" s="103" t="s">
        <v>343</v>
      </c>
      <c r="M8" s="88"/>
    </row>
    <row r="9" spans="1:13" ht="17" customHeight="1">
      <c r="A9" s="224">
        <v>1</v>
      </c>
      <c r="B9" s="245" t="s">
        <v>342</v>
      </c>
      <c r="C9" s="135" t="s">
        <v>338</v>
      </c>
      <c r="D9" s="253" t="s">
        <v>341</v>
      </c>
      <c r="E9" s="253"/>
      <c r="F9" s="114" t="s">
        <v>68</v>
      </c>
      <c r="G9" s="136"/>
      <c r="H9" s="254">
        <v>7400</v>
      </c>
      <c r="I9" s="254"/>
      <c r="J9" s="254"/>
      <c r="K9" s="254"/>
      <c r="L9" s="103">
        <f>SUM(H9*G9)</f>
        <v>0</v>
      </c>
      <c r="M9" s="88"/>
    </row>
    <row r="10" spans="1:13" ht="17" customHeight="1">
      <c r="A10" s="224"/>
      <c r="B10" s="245"/>
      <c r="C10" s="135" t="s">
        <v>338</v>
      </c>
      <c r="D10" s="253" t="s">
        <v>340</v>
      </c>
      <c r="E10" s="253"/>
      <c r="F10" s="114" t="s">
        <v>68</v>
      </c>
      <c r="G10" s="136"/>
      <c r="H10" s="255">
        <v>8000</v>
      </c>
      <c r="I10" s="256"/>
      <c r="J10" s="256"/>
      <c r="K10" s="257"/>
      <c r="L10" s="137">
        <f>SUM(H10*G10)</f>
        <v>0</v>
      </c>
      <c r="M10" s="88"/>
    </row>
    <row r="11" spans="1:13" ht="17" customHeight="1">
      <c r="A11" s="213"/>
      <c r="B11" s="245"/>
      <c r="C11" s="135" t="s">
        <v>338</v>
      </c>
      <c r="D11" s="253" t="s">
        <v>339</v>
      </c>
      <c r="E11" s="253"/>
      <c r="F11" s="114" t="s">
        <v>68</v>
      </c>
      <c r="G11" s="136">
        <v>1</v>
      </c>
      <c r="H11" s="254">
        <v>9800</v>
      </c>
      <c r="I11" s="254"/>
      <c r="J11" s="254"/>
      <c r="K11" s="254"/>
      <c r="L11" s="103">
        <f>SUM(H11*G11)</f>
        <v>9800</v>
      </c>
      <c r="M11" s="88"/>
    </row>
    <row r="12" spans="1:13" ht="17" customHeight="1">
      <c r="A12" s="213"/>
      <c r="B12" s="246"/>
      <c r="C12" s="135" t="s">
        <v>338</v>
      </c>
      <c r="D12" s="253" t="s">
        <v>337</v>
      </c>
      <c r="E12" s="253"/>
      <c r="F12" s="114" t="s">
        <v>68</v>
      </c>
      <c r="G12" s="114"/>
      <c r="H12" s="224">
        <v>11500</v>
      </c>
      <c r="I12" s="224"/>
      <c r="J12" s="224"/>
      <c r="K12" s="224"/>
      <c r="L12" s="128">
        <f>SUM(H12*G12)</f>
        <v>0</v>
      </c>
      <c r="M12" s="125"/>
    </row>
    <row r="13" spans="1:13" ht="17" customHeight="1">
      <c r="A13" s="213"/>
      <c r="B13" s="246"/>
      <c r="C13" s="135"/>
      <c r="D13" s="253"/>
      <c r="E13" s="253"/>
      <c r="F13" s="114" t="s">
        <v>68</v>
      </c>
      <c r="G13" s="114"/>
      <c r="H13" s="224"/>
      <c r="I13" s="224"/>
      <c r="J13" s="224"/>
      <c r="K13" s="224"/>
      <c r="L13" s="128">
        <f>SUM(H13*G13)</f>
        <v>0</v>
      </c>
      <c r="M13" s="125"/>
    </row>
    <row r="14" spans="1:13" ht="17" customHeight="1">
      <c r="A14" s="134"/>
      <c r="B14" s="243" t="s">
        <v>336</v>
      </c>
      <c r="C14" s="244"/>
      <c r="D14" s="244"/>
      <c r="E14" s="244"/>
      <c r="F14" s="244"/>
      <c r="G14" s="244"/>
      <c r="H14" s="244"/>
      <c r="I14" s="244"/>
      <c r="J14" s="244"/>
      <c r="K14" s="244"/>
      <c r="L14" s="133"/>
      <c r="M14" s="125"/>
    </row>
    <row r="15" spans="1:13" s="127" customFormat="1" ht="17" customHeight="1">
      <c r="A15" s="131">
        <v>2</v>
      </c>
      <c r="B15" s="131" t="s">
        <v>335</v>
      </c>
      <c r="C15" s="101" t="s">
        <v>332</v>
      </c>
      <c r="D15" s="207" t="s">
        <v>334</v>
      </c>
      <c r="E15" s="207"/>
      <c r="F15" s="101" t="s">
        <v>242</v>
      </c>
      <c r="G15" s="101">
        <v>9</v>
      </c>
      <c r="H15" s="207">
        <v>350</v>
      </c>
      <c r="I15" s="207"/>
      <c r="J15" s="207"/>
      <c r="K15" s="207"/>
      <c r="L15" s="128">
        <f>G15*H15</f>
        <v>3150</v>
      </c>
    </row>
    <row r="16" spans="1:13" s="127" customFormat="1" ht="15" customHeight="1">
      <c r="A16" s="132">
        <v>3</v>
      </c>
      <c r="B16" s="131" t="s">
        <v>333</v>
      </c>
      <c r="C16" s="101" t="s">
        <v>332</v>
      </c>
      <c r="D16" s="207"/>
      <c r="E16" s="207"/>
      <c r="F16" s="101" t="s">
        <v>19</v>
      </c>
      <c r="G16" s="101">
        <v>9</v>
      </c>
      <c r="H16" s="207">
        <v>300</v>
      </c>
      <c r="I16" s="207"/>
      <c r="J16" s="207"/>
      <c r="K16" s="207"/>
      <c r="L16" s="128">
        <f>G16*H16</f>
        <v>2700</v>
      </c>
    </row>
    <row r="17" spans="1:17" s="127" customFormat="1" ht="15" customHeight="1">
      <c r="A17" s="131">
        <v>4</v>
      </c>
      <c r="B17" s="131" t="s">
        <v>331</v>
      </c>
      <c r="C17" s="101" t="s">
        <v>326</v>
      </c>
      <c r="D17" s="207"/>
      <c r="E17" s="207"/>
      <c r="F17" s="101" t="s">
        <v>19</v>
      </c>
      <c r="G17" s="101">
        <v>7</v>
      </c>
      <c r="H17" s="207">
        <v>350</v>
      </c>
      <c r="I17" s="207"/>
      <c r="J17" s="207"/>
      <c r="K17" s="207"/>
      <c r="L17" s="128">
        <f>G17*H17</f>
        <v>2450</v>
      </c>
    </row>
    <row r="18" spans="1:17" s="127" customFormat="1" ht="17" customHeight="1">
      <c r="A18" s="130">
        <v>5</v>
      </c>
      <c r="B18" s="129" t="s">
        <v>330</v>
      </c>
      <c r="C18" s="101" t="s">
        <v>328</v>
      </c>
      <c r="D18" s="207"/>
      <c r="E18" s="207"/>
      <c r="F18" s="101" t="s">
        <v>19</v>
      </c>
      <c r="G18" s="101"/>
      <c r="H18" s="207">
        <v>2200</v>
      </c>
      <c r="I18" s="207"/>
      <c r="J18" s="207"/>
      <c r="K18" s="207"/>
      <c r="L18" s="128">
        <f>SUM(H18*G18)</f>
        <v>0</v>
      </c>
    </row>
    <row r="19" spans="1:17" s="127" customFormat="1" ht="17" customHeight="1">
      <c r="A19" s="130">
        <v>6</v>
      </c>
      <c r="B19" s="129" t="s">
        <v>329</v>
      </c>
      <c r="C19" s="101" t="s">
        <v>328</v>
      </c>
      <c r="D19" s="207"/>
      <c r="E19" s="207"/>
      <c r="F19" s="101" t="s">
        <v>19</v>
      </c>
      <c r="G19" s="101"/>
      <c r="H19" s="207">
        <v>2000</v>
      </c>
      <c r="I19" s="207"/>
      <c r="J19" s="207"/>
      <c r="K19" s="207"/>
      <c r="L19" s="128">
        <f>SUM(H19*G19)</f>
        <v>0</v>
      </c>
    </row>
    <row r="20" spans="1:17" s="127" customFormat="1" ht="17" customHeight="1">
      <c r="A20" s="130">
        <v>7</v>
      </c>
      <c r="B20" s="129" t="s">
        <v>327</v>
      </c>
      <c r="C20" s="101" t="s">
        <v>326</v>
      </c>
      <c r="D20" s="207"/>
      <c r="E20" s="207"/>
      <c r="F20" s="101" t="s">
        <v>19</v>
      </c>
      <c r="G20" s="101"/>
      <c r="H20" s="207">
        <v>4000</v>
      </c>
      <c r="I20" s="207"/>
      <c r="J20" s="207"/>
      <c r="K20" s="207"/>
      <c r="L20" s="128">
        <f>SUM(H20*G20)</f>
        <v>0</v>
      </c>
    </row>
    <row r="21" spans="1:17" s="127" customFormat="1" ht="17" customHeight="1">
      <c r="A21" s="130">
        <v>8</v>
      </c>
      <c r="B21" s="129" t="s">
        <v>325</v>
      </c>
      <c r="C21" s="101" t="s">
        <v>322</v>
      </c>
      <c r="D21" s="239" t="s">
        <v>324</v>
      </c>
      <c r="E21" s="240"/>
      <c r="F21" s="101" t="s">
        <v>19</v>
      </c>
      <c r="G21" s="101"/>
      <c r="H21" s="239">
        <v>7000</v>
      </c>
      <c r="I21" s="242"/>
      <c r="J21" s="242"/>
      <c r="K21" s="240"/>
      <c r="L21" s="128">
        <v>0</v>
      </c>
    </row>
    <row r="22" spans="1:17" s="127" customFormat="1" ht="17" customHeight="1">
      <c r="A22" s="130">
        <v>9</v>
      </c>
      <c r="B22" s="129" t="s">
        <v>323</v>
      </c>
      <c r="C22" s="101" t="s">
        <v>322</v>
      </c>
      <c r="D22" s="239" t="s">
        <v>321</v>
      </c>
      <c r="E22" s="240"/>
      <c r="F22" s="101" t="s">
        <v>19</v>
      </c>
      <c r="G22" s="101"/>
      <c r="H22" s="239">
        <v>6000</v>
      </c>
      <c r="I22" s="242"/>
      <c r="J22" s="242"/>
      <c r="K22" s="240"/>
      <c r="L22" s="128">
        <v>0</v>
      </c>
    </row>
    <row r="23" spans="1:17" ht="21" customHeight="1">
      <c r="A23" s="218" t="s">
        <v>241</v>
      </c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126">
        <v>18100</v>
      </c>
      <c r="M23" s="125"/>
      <c r="N23" s="88"/>
      <c r="O23" s="88"/>
      <c r="P23" s="88"/>
    </row>
    <row r="24" spans="1:17" ht="29.25" customHeight="1">
      <c r="A24" s="237" t="s">
        <v>320</v>
      </c>
      <c r="B24" s="237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124"/>
      <c r="N24" s="88"/>
      <c r="O24" s="88"/>
      <c r="Q24" s="88"/>
    </row>
    <row r="25" spans="1:17" s="122" customFormat="1" ht="26.25" customHeight="1">
      <c r="A25" s="123" t="s">
        <v>319</v>
      </c>
      <c r="B25" s="241" t="s">
        <v>318</v>
      </c>
      <c r="C25" s="241"/>
      <c r="D25" s="241" t="s">
        <v>317</v>
      </c>
      <c r="E25" s="241"/>
      <c r="F25" s="123" t="s">
        <v>316</v>
      </c>
      <c r="G25" s="123" t="s">
        <v>315</v>
      </c>
      <c r="H25" s="238" t="s">
        <v>314</v>
      </c>
      <c r="I25" s="213"/>
      <c r="J25" s="213"/>
      <c r="K25" s="213"/>
      <c r="L25" s="102" t="s">
        <v>270</v>
      </c>
      <c r="M25" s="121"/>
      <c r="N25" s="116"/>
      <c r="O25" s="116"/>
      <c r="P25" s="116"/>
    </row>
    <row r="26" spans="1:17" s="109" customFormat="1" ht="17" hidden="1" customHeight="1">
      <c r="A26" s="233">
        <v>1</v>
      </c>
      <c r="B26" s="234" t="s">
        <v>313</v>
      </c>
      <c r="C26" s="224" t="s">
        <v>312</v>
      </c>
      <c r="D26" s="114"/>
      <c r="E26" s="114"/>
      <c r="F26" s="224" t="s">
        <v>311</v>
      </c>
      <c r="G26" s="114"/>
      <c r="H26" s="114"/>
      <c r="I26" s="114"/>
      <c r="J26" s="114"/>
      <c r="K26" s="118"/>
      <c r="L26" s="118"/>
      <c r="M26" s="121"/>
      <c r="N26" s="116">
        <f>L24+L60+L83</f>
        <v>0</v>
      </c>
      <c r="O26" s="117"/>
      <c r="P26" s="117"/>
    </row>
    <row r="27" spans="1:17" s="109" customFormat="1" ht="17" hidden="1" customHeight="1">
      <c r="A27" s="233"/>
      <c r="B27" s="234"/>
      <c r="C27" s="224"/>
      <c r="D27" s="114"/>
      <c r="E27" s="114"/>
      <c r="F27" s="224"/>
      <c r="G27" s="114"/>
      <c r="H27" s="114"/>
      <c r="I27" s="114"/>
      <c r="J27" s="114"/>
      <c r="K27" s="118"/>
      <c r="L27" s="118"/>
      <c r="M27" s="121"/>
      <c r="N27" s="116" t="e">
        <f>L25+L61+L84</f>
        <v>#VALUE!</v>
      </c>
      <c r="O27" s="117"/>
      <c r="P27" s="117"/>
    </row>
    <row r="28" spans="1:17" s="109" customFormat="1" ht="17" hidden="1" customHeight="1">
      <c r="A28" s="233">
        <v>2</v>
      </c>
      <c r="B28" s="235" t="s">
        <v>310</v>
      </c>
      <c r="C28" s="224" t="s">
        <v>309</v>
      </c>
      <c r="D28" s="114"/>
      <c r="E28" s="114"/>
      <c r="F28" s="224" t="s">
        <v>308</v>
      </c>
      <c r="G28" s="114"/>
      <c r="H28" s="114"/>
      <c r="I28" s="114"/>
      <c r="J28" s="114"/>
      <c r="K28" s="118"/>
      <c r="L28" s="118"/>
      <c r="M28" s="121"/>
      <c r="N28" s="116" t="e">
        <f>L26+L62+#REF!</f>
        <v>#REF!</v>
      </c>
      <c r="O28" s="117"/>
      <c r="P28" s="117"/>
    </row>
    <row r="29" spans="1:17" s="109" customFormat="1" ht="17" hidden="1" customHeight="1">
      <c r="A29" s="233"/>
      <c r="B29" s="235"/>
      <c r="C29" s="224"/>
      <c r="D29" s="114"/>
      <c r="E29" s="114"/>
      <c r="F29" s="224"/>
      <c r="G29" s="114"/>
      <c r="H29" s="114"/>
      <c r="I29" s="114"/>
      <c r="J29" s="114"/>
      <c r="K29" s="118"/>
      <c r="L29" s="118"/>
      <c r="M29" s="121"/>
      <c r="N29" s="116" t="e">
        <f>L27+#REF!+#REF!</f>
        <v>#REF!</v>
      </c>
      <c r="O29" s="117"/>
      <c r="P29" s="117"/>
    </row>
    <row r="30" spans="1:17" s="109" customFormat="1" ht="17" hidden="1" customHeight="1">
      <c r="A30" s="233">
        <v>3</v>
      </c>
      <c r="B30" s="236" t="s">
        <v>307</v>
      </c>
      <c r="C30" s="224" t="s">
        <v>306</v>
      </c>
      <c r="D30" s="114"/>
      <c r="E30" s="114"/>
      <c r="F30" s="224" t="s">
        <v>294</v>
      </c>
      <c r="G30" s="114"/>
      <c r="H30" s="114"/>
      <c r="I30" s="114"/>
      <c r="J30" s="114"/>
      <c r="K30" s="118"/>
      <c r="L30" s="118"/>
      <c r="M30" s="121"/>
      <c r="N30" s="116">
        <f>L28+L81+L86</f>
        <v>900</v>
      </c>
      <c r="O30" s="117"/>
      <c r="P30" s="117"/>
    </row>
    <row r="31" spans="1:17" s="109" customFormat="1" ht="17" hidden="1" customHeight="1">
      <c r="A31" s="233"/>
      <c r="B31" s="236"/>
      <c r="C31" s="224"/>
      <c r="D31" s="114"/>
      <c r="E31" s="114"/>
      <c r="F31" s="224"/>
      <c r="G31" s="114"/>
      <c r="H31" s="114"/>
      <c r="I31" s="114"/>
      <c r="J31" s="114"/>
      <c r="K31" s="118"/>
      <c r="L31" s="118"/>
      <c r="M31" s="121"/>
      <c r="N31" s="116">
        <f>L29+L82+L87</f>
        <v>10093</v>
      </c>
      <c r="O31" s="117"/>
      <c r="P31" s="117"/>
    </row>
    <row r="32" spans="1:17" s="109" customFormat="1" ht="17" hidden="1" customHeight="1">
      <c r="A32" s="233">
        <v>4</v>
      </c>
      <c r="B32" s="235" t="s">
        <v>305</v>
      </c>
      <c r="C32" s="224"/>
      <c r="D32" s="114"/>
      <c r="E32" s="114"/>
      <c r="F32" s="224" t="s">
        <v>294</v>
      </c>
      <c r="G32" s="114"/>
      <c r="H32" s="114"/>
      <c r="I32" s="114"/>
      <c r="J32" s="114"/>
      <c r="K32" s="118"/>
      <c r="L32" s="118"/>
      <c r="M32" s="121"/>
      <c r="N32" s="116">
        <f>L30+L83+L88</f>
        <v>0</v>
      </c>
      <c r="O32" s="117"/>
      <c r="P32" s="117"/>
    </row>
    <row r="33" spans="1:16" s="109" customFormat="1" ht="17" hidden="1" customHeight="1">
      <c r="A33" s="233"/>
      <c r="B33" s="235"/>
      <c r="C33" s="224"/>
      <c r="D33" s="114"/>
      <c r="E33" s="114"/>
      <c r="F33" s="224"/>
      <c r="G33" s="114"/>
      <c r="H33" s="114"/>
      <c r="I33" s="114"/>
      <c r="J33" s="114"/>
      <c r="K33" s="118"/>
      <c r="L33" s="118"/>
      <c r="M33" s="121"/>
      <c r="N33" s="116">
        <f>L31+L84+L89</f>
        <v>0</v>
      </c>
      <c r="O33" s="117"/>
      <c r="P33" s="117"/>
    </row>
    <row r="34" spans="1:16" s="109" customFormat="1" ht="17" hidden="1" customHeight="1">
      <c r="A34" s="233">
        <v>5</v>
      </c>
      <c r="B34" s="235" t="s">
        <v>304</v>
      </c>
      <c r="C34" s="224"/>
      <c r="D34" s="114"/>
      <c r="E34" s="114"/>
      <c r="F34" s="224" t="s">
        <v>294</v>
      </c>
      <c r="G34" s="114"/>
      <c r="H34" s="114"/>
      <c r="I34" s="114"/>
      <c r="J34" s="114"/>
      <c r="K34" s="118"/>
      <c r="L34" s="118"/>
      <c r="M34" s="121"/>
      <c r="N34" s="116" t="e">
        <f>L32+#REF!+L90</f>
        <v>#REF!</v>
      </c>
      <c r="O34" s="117"/>
      <c r="P34" s="117"/>
    </row>
    <row r="35" spans="1:16" s="109" customFormat="1" ht="17" hidden="1" customHeight="1">
      <c r="A35" s="233"/>
      <c r="B35" s="235"/>
      <c r="C35" s="224"/>
      <c r="D35" s="114"/>
      <c r="E35" s="114"/>
      <c r="F35" s="224"/>
      <c r="G35" s="114"/>
      <c r="H35" s="114"/>
      <c r="I35" s="114"/>
      <c r="J35" s="114"/>
      <c r="K35" s="118"/>
      <c r="L35" s="118"/>
      <c r="M35" s="121"/>
      <c r="N35" s="116" t="e">
        <f>L33+#REF!+L91</f>
        <v>#REF!</v>
      </c>
      <c r="O35" s="117"/>
      <c r="P35" s="117"/>
    </row>
    <row r="36" spans="1:16" s="109" customFormat="1" ht="17" hidden="1" customHeight="1">
      <c r="A36" s="233">
        <v>6</v>
      </c>
      <c r="B36" s="236" t="s">
        <v>303</v>
      </c>
      <c r="C36" s="224"/>
      <c r="D36" s="114"/>
      <c r="E36" s="114"/>
      <c r="F36" s="224" t="s">
        <v>302</v>
      </c>
      <c r="G36" s="114"/>
      <c r="H36" s="114"/>
      <c r="I36" s="114"/>
      <c r="J36" s="114"/>
      <c r="K36" s="118"/>
      <c r="L36" s="118"/>
      <c r="M36" s="121"/>
      <c r="N36" s="116">
        <f t="shared" ref="N36:N45" si="0">L34+L86+L92</f>
        <v>0</v>
      </c>
      <c r="O36" s="117"/>
      <c r="P36" s="117"/>
    </row>
    <row r="37" spans="1:16" s="109" customFormat="1" ht="17" hidden="1" customHeight="1">
      <c r="A37" s="233"/>
      <c r="B37" s="236"/>
      <c r="C37" s="224"/>
      <c r="D37" s="114"/>
      <c r="E37" s="114"/>
      <c r="F37" s="224"/>
      <c r="G37" s="114"/>
      <c r="H37" s="114"/>
      <c r="I37" s="114"/>
      <c r="J37" s="114"/>
      <c r="K37" s="118"/>
      <c r="L37" s="118"/>
      <c r="M37" s="121"/>
      <c r="N37" s="116">
        <f t="shared" si="0"/>
        <v>0</v>
      </c>
      <c r="O37" s="117"/>
      <c r="P37" s="117"/>
    </row>
    <row r="38" spans="1:16" s="109" customFormat="1" ht="17" hidden="1" customHeight="1">
      <c r="A38" s="233">
        <v>7</v>
      </c>
      <c r="B38" s="236" t="s">
        <v>301</v>
      </c>
      <c r="C38" s="224"/>
      <c r="D38" s="114"/>
      <c r="E38" s="114"/>
      <c r="F38" s="224" t="s">
        <v>300</v>
      </c>
      <c r="G38" s="114"/>
      <c r="H38" s="114"/>
      <c r="I38" s="114"/>
      <c r="J38" s="114"/>
      <c r="K38" s="118"/>
      <c r="L38" s="118"/>
      <c r="M38" s="121"/>
      <c r="N38" s="116">
        <f t="shared" si="0"/>
        <v>0</v>
      </c>
      <c r="O38" s="117"/>
      <c r="P38" s="117"/>
    </row>
    <row r="39" spans="1:16" s="109" customFormat="1" ht="17" hidden="1" customHeight="1">
      <c r="A39" s="233"/>
      <c r="B39" s="236"/>
      <c r="C39" s="224"/>
      <c r="D39" s="114"/>
      <c r="E39" s="114"/>
      <c r="F39" s="224"/>
      <c r="G39" s="114"/>
      <c r="H39" s="114"/>
      <c r="I39" s="114"/>
      <c r="J39" s="114"/>
      <c r="K39" s="118"/>
      <c r="L39" s="118"/>
      <c r="M39" s="121"/>
      <c r="N39" s="116">
        <f t="shared" si="0"/>
        <v>0</v>
      </c>
      <c r="O39" s="117"/>
      <c r="P39" s="117"/>
    </row>
    <row r="40" spans="1:16" s="109" customFormat="1" ht="17" hidden="1" customHeight="1">
      <c r="A40" s="233">
        <v>8</v>
      </c>
      <c r="B40" s="236" t="s">
        <v>299</v>
      </c>
      <c r="C40" s="224"/>
      <c r="D40" s="114"/>
      <c r="E40" s="114"/>
      <c r="F40" s="224" t="s">
        <v>298</v>
      </c>
      <c r="G40" s="114"/>
      <c r="H40" s="114"/>
      <c r="I40" s="114"/>
      <c r="J40" s="114"/>
      <c r="K40" s="118"/>
      <c r="L40" s="118"/>
      <c r="M40" s="121"/>
      <c r="N40" s="116">
        <f t="shared" si="0"/>
        <v>0</v>
      </c>
      <c r="O40" s="117"/>
      <c r="P40" s="117"/>
    </row>
    <row r="41" spans="1:16" s="109" customFormat="1" ht="17" hidden="1" customHeight="1">
      <c r="A41" s="233"/>
      <c r="B41" s="236"/>
      <c r="C41" s="224"/>
      <c r="D41" s="114"/>
      <c r="E41" s="114"/>
      <c r="F41" s="224"/>
      <c r="G41" s="114"/>
      <c r="H41" s="114"/>
      <c r="I41" s="114"/>
      <c r="J41" s="114"/>
      <c r="K41" s="118"/>
      <c r="L41" s="118"/>
      <c r="M41" s="121"/>
      <c r="N41" s="116">
        <f t="shared" si="0"/>
        <v>0</v>
      </c>
      <c r="O41" s="117"/>
      <c r="P41" s="117"/>
    </row>
    <row r="42" spans="1:16" s="109" customFormat="1" ht="17" hidden="1" customHeight="1">
      <c r="A42" s="233">
        <v>9</v>
      </c>
      <c r="B42" s="236" t="s">
        <v>297</v>
      </c>
      <c r="C42" s="224"/>
      <c r="D42" s="114"/>
      <c r="E42" s="114"/>
      <c r="F42" s="224" t="s">
        <v>296</v>
      </c>
      <c r="G42" s="114"/>
      <c r="H42" s="114"/>
      <c r="I42" s="114"/>
      <c r="J42" s="114"/>
      <c r="K42" s="118"/>
      <c r="L42" s="118"/>
      <c r="M42" s="121"/>
      <c r="N42" s="116">
        <f t="shared" si="0"/>
        <v>0</v>
      </c>
      <c r="O42" s="117"/>
      <c r="P42" s="117"/>
    </row>
    <row r="43" spans="1:16" s="109" customFormat="1" ht="17" hidden="1" customHeight="1">
      <c r="A43" s="233"/>
      <c r="B43" s="236"/>
      <c r="C43" s="224"/>
      <c r="D43" s="114"/>
      <c r="E43" s="114"/>
      <c r="F43" s="224"/>
      <c r="G43" s="114"/>
      <c r="H43" s="114"/>
      <c r="I43" s="114"/>
      <c r="J43" s="114"/>
      <c r="K43" s="118"/>
      <c r="L43" s="118"/>
      <c r="M43" s="121"/>
      <c r="N43" s="116">
        <f t="shared" si="0"/>
        <v>0</v>
      </c>
      <c r="O43" s="117"/>
      <c r="P43" s="117"/>
    </row>
    <row r="44" spans="1:16" s="109" customFormat="1" ht="17" hidden="1" customHeight="1">
      <c r="A44" s="233">
        <v>10</v>
      </c>
      <c r="B44" s="236" t="s">
        <v>295</v>
      </c>
      <c r="C44" s="224"/>
      <c r="D44" s="114"/>
      <c r="E44" s="114"/>
      <c r="F44" s="224" t="s">
        <v>294</v>
      </c>
      <c r="G44" s="114"/>
      <c r="H44" s="114"/>
      <c r="I44" s="114"/>
      <c r="J44" s="114"/>
      <c r="K44" s="118"/>
      <c r="L44" s="118"/>
      <c r="M44" s="121"/>
      <c r="N44" s="116">
        <f t="shared" si="0"/>
        <v>0</v>
      </c>
      <c r="O44" s="117"/>
      <c r="P44" s="117"/>
    </row>
    <row r="45" spans="1:16" s="109" customFormat="1" ht="17" hidden="1" customHeight="1">
      <c r="A45" s="233"/>
      <c r="B45" s="236"/>
      <c r="C45" s="224"/>
      <c r="D45" s="114"/>
      <c r="E45" s="114"/>
      <c r="F45" s="224"/>
      <c r="G45" s="114"/>
      <c r="H45" s="114"/>
      <c r="I45" s="114"/>
      <c r="J45" s="114"/>
      <c r="K45" s="118"/>
      <c r="L45" s="118"/>
      <c r="M45" s="113"/>
      <c r="N45" s="116">
        <f t="shared" si="0"/>
        <v>0</v>
      </c>
      <c r="O45" s="117"/>
      <c r="P45" s="117"/>
    </row>
    <row r="46" spans="1:16" s="109" customFormat="1" ht="31.5" customHeight="1">
      <c r="A46" s="94"/>
      <c r="B46" s="236" t="s">
        <v>293</v>
      </c>
      <c r="C46" s="259"/>
      <c r="D46" s="224"/>
      <c r="E46" s="224"/>
      <c r="F46" s="114"/>
      <c r="G46" s="260" t="s">
        <v>45</v>
      </c>
      <c r="H46" s="225" t="s">
        <v>292</v>
      </c>
      <c r="I46" s="226"/>
      <c r="J46" s="120" t="s">
        <v>291</v>
      </c>
      <c r="K46" s="119" t="s">
        <v>290</v>
      </c>
      <c r="L46" s="118"/>
      <c r="M46" s="113"/>
      <c r="N46" s="116"/>
      <c r="O46" s="117"/>
      <c r="P46" s="117"/>
    </row>
    <row r="47" spans="1:16" s="109" customFormat="1" ht="21" customHeight="1">
      <c r="A47" s="94"/>
      <c r="B47" s="231" t="s">
        <v>289</v>
      </c>
      <c r="C47" s="232"/>
      <c r="D47" s="231"/>
      <c r="E47" s="232"/>
      <c r="F47" s="114"/>
      <c r="G47" s="260"/>
      <c r="H47" s="225"/>
      <c r="I47" s="226"/>
      <c r="J47" s="120"/>
      <c r="K47" s="119"/>
      <c r="L47" s="118"/>
      <c r="M47" s="113"/>
      <c r="N47" s="116"/>
      <c r="O47" s="117"/>
      <c r="P47" s="117"/>
    </row>
    <row r="48" spans="1:16" s="109" customFormat="1" ht="21" customHeight="1">
      <c r="A48" s="94">
        <v>1</v>
      </c>
      <c r="B48" s="229" t="s">
        <v>288</v>
      </c>
      <c r="C48" s="229"/>
      <c r="D48" s="263" t="s">
        <v>281</v>
      </c>
      <c r="E48" s="264"/>
      <c r="F48" s="115">
        <v>28.5</v>
      </c>
      <c r="G48" s="260"/>
      <c r="H48" s="271"/>
      <c r="I48" s="272"/>
      <c r="J48" s="107"/>
      <c r="K48" s="114">
        <v>100</v>
      </c>
      <c r="L48" s="94">
        <v>2850</v>
      </c>
      <c r="M48" s="116"/>
      <c r="N48" s="112"/>
      <c r="O48" s="111"/>
      <c r="P48" s="110"/>
    </row>
    <row r="49" spans="1:21" s="109" customFormat="1" ht="21.75" customHeight="1">
      <c r="A49" s="94">
        <v>3</v>
      </c>
      <c r="B49" s="227" t="s">
        <v>287</v>
      </c>
      <c r="C49" s="228"/>
      <c r="D49" s="269"/>
      <c r="E49" s="270"/>
      <c r="F49" s="115">
        <v>3.7</v>
      </c>
      <c r="G49" s="260"/>
      <c r="H49" s="231"/>
      <c r="I49" s="232"/>
      <c r="J49" s="107"/>
      <c r="K49" s="114">
        <v>100</v>
      </c>
      <c r="L49" s="94">
        <v>370</v>
      </c>
      <c r="M49" s="113"/>
      <c r="N49" s="112"/>
      <c r="O49" s="112"/>
      <c r="P49" s="111"/>
      <c r="Q49" s="110"/>
    </row>
    <row r="50" spans="1:21" s="109" customFormat="1" ht="21.75" customHeight="1">
      <c r="A50" s="94"/>
      <c r="B50" s="227" t="s">
        <v>286</v>
      </c>
      <c r="C50" s="228"/>
      <c r="D50" s="265"/>
      <c r="E50" s="266"/>
      <c r="F50" s="115">
        <v>7</v>
      </c>
      <c r="G50" s="260"/>
      <c r="H50" s="231"/>
      <c r="I50" s="232"/>
      <c r="J50" s="107"/>
      <c r="K50" s="114">
        <v>100</v>
      </c>
      <c r="L50" s="94">
        <v>700</v>
      </c>
      <c r="M50" s="113"/>
      <c r="N50" s="112"/>
      <c r="O50" s="112"/>
      <c r="P50" s="111"/>
      <c r="Q50" s="110"/>
    </row>
    <row r="51" spans="1:21" s="109" customFormat="1" ht="21.75" customHeight="1">
      <c r="A51" s="94">
        <v>4</v>
      </c>
      <c r="B51" s="229" t="s">
        <v>285</v>
      </c>
      <c r="C51" s="230"/>
      <c r="D51" s="203" t="s">
        <v>278</v>
      </c>
      <c r="E51" s="203"/>
      <c r="F51" s="115">
        <v>9.6</v>
      </c>
      <c r="G51" s="260"/>
      <c r="H51" s="231"/>
      <c r="I51" s="232"/>
      <c r="J51" s="107"/>
      <c r="K51" s="114">
        <v>100</v>
      </c>
      <c r="L51" s="94">
        <v>960</v>
      </c>
      <c r="M51" s="113"/>
      <c r="N51" s="112"/>
      <c r="O51" s="112"/>
      <c r="P51" s="111"/>
      <c r="Q51" s="110"/>
    </row>
    <row r="52" spans="1:21" s="109" customFormat="1" ht="21.75" customHeight="1">
      <c r="A52" s="94">
        <v>5</v>
      </c>
      <c r="B52" s="227" t="s">
        <v>277</v>
      </c>
      <c r="C52" s="228"/>
      <c r="D52" s="203" t="s">
        <v>276</v>
      </c>
      <c r="E52" s="203"/>
      <c r="F52" s="115">
        <v>12</v>
      </c>
      <c r="G52" s="260"/>
      <c r="H52" s="231"/>
      <c r="I52" s="232"/>
      <c r="J52" s="107"/>
      <c r="K52" s="114">
        <v>100</v>
      </c>
      <c r="L52" s="94">
        <v>1200</v>
      </c>
      <c r="M52" s="113"/>
      <c r="N52" s="112"/>
      <c r="O52" s="112"/>
      <c r="P52" s="111"/>
      <c r="Q52" s="110"/>
    </row>
    <row r="53" spans="1:21" s="109" customFormat="1" ht="21.75" customHeight="1">
      <c r="A53" s="94"/>
      <c r="B53" s="227" t="s">
        <v>284</v>
      </c>
      <c r="C53" s="228"/>
      <c r="D53" s="203" t="s">
        <v>276</v>
      </c>
      <c r="E53" s="203"/>
      <c r="F53" s="115">
        <v>12.5</v>
      </c>
      <c r="G53" s="260"/>
      <c r="H53" s="231"/>
      <c r="I53" s="232"/>
      <c r="J53" s="107"/>
      <c r="K53" s="114">
        <v>100</v>
      </c>
      <c r="L53" s="94">
        <v>1250</v>
      </c>
      <c r="M53" s="113"/>
      <c r="N53" s="112"/>
      <c r="O53" s="112"/>
      <c r="P53" s="111"/>
      <c r="Q53" s="110"/>
    </row>
    <row r="54" spans="1:21" s="109" customFormat="1" ht="21.75" customHeight="1">
      <c r="A54" s="94"/>
      <c r="B54" s="273" t="s">
        <v>283</v>
      </c>
      <c r="C54" s="274"/>
      <c r="D54" s="267"/>
      <c r="E54" s="268"/>
      <c r="F54" s="115"/>
      <c r="G54" s="260"/>
      <c r="H54" s="231"/>
      <c r="I54" s="232"/>
      <c r="J54" s="107"/>
      <c r="K54" s="114">
        <v>100</v>
      </c>
      <c r="L54" s="94"/>
      <c r="M54" s="113"/>
      <c r="N54" s="112"/>
      <c r="O54" s="112"/>
      <c r="P54" s="111"/>
      <c r="Q54" s="110"/>
    </row>
    <row r="55" spans="1:21" s="109" customFormat="1" ht="21.75" customHeight="1">
      <c r="A55" s="94">
        <v>6</v>
      </c>
      <c r="B55" s="275" t="s">
        <v>282</v>
      </c>
      <c r="C55" s="276"/>
      <c r="D55" s="263" t="s">
        <v>281</v>
      </c>
      <c r="E55" s="264"/>
      <c r="F55" s="115">
        <v>17.8</v>
      </c>
      <c r="G55" s="260"/>
      <c r="H55" s="231"/>
      <c r="I55" s="232"/>
      <c r="J55" s="107"/>
      <c r="K55" s="114">
        <v>100</v>
      </c>
      <c r="L55" s="94">
        <v>1780</v>
      </c>
      <c r="M55" s="113"/>
      <c r="N55" s="112"/>
      <c r="O55" s="112"/>
      <c r="P55" s="111"/>
      <c r="Q55" s="110"/>
    </row>
    <row r="56" spans="1:21" s="109" customFormat="1" ht="21.75" customHeight="1">
      <c r="A56" s="94">
        <v>7</v>
      </c>
      <c r="B56" s="227" t="s">
        <v>280</v>
      </c>
      <c r="C56" s="228"/>
      <c r="D56" s="265"/>
      <c r="E56" s="266"/>
      <c r="F56" s="115">
        <v>5.8</v>
      </c>
      <c r="G56" s="260"/>
      <c r="H56" s="231"/>
      <c r="I56" s="232"/>
      <c r="J56" s="107"/>
      <c r="K56" s="114">
        <v>100</v>
      </c>
      <c r="L56" s="94">
        <v>580</v>
      </c>
      <c r="M56" s="113"/>
      <c r="N56" s="112"/>
      <c r="O56" s="112"/>
      <c r="P56" s="111"/>
      <c r="Q56" s="110"/>
    </row>
    <row r="57" spans="1:21" s="109" customFormat="1" ht="21.75" customHeight="1">
      <c r="A57" s="94"/>
      <c r="B57" s="227" t="s">
        <v>279</v>
      </c>
      <c r="C57" s="228"/>
      <c r="D57" s="203" t="s">
        <v>278</v>
      </c>
      <c r="E57" s="203"/>
      <c r="F57" s="115">
        <v>10</v>
      </c>
      <c r="G57" s="260"/>
      <c r="H57" s="231"/>
      <c r="I57" s="232"/>
      <c r="J57" s="107"/>
      <c r="K57" s="114">
        <v>100</v>
      </c>
      <c r="L57" s="94">
        <v>1000</v>
      </c>
      <c r="M57" s="113"/>
      <c r="N57" s="112"/>
      <c r="O57" s="112"/>
      <c r="P57" s="111"/>
      <c r="Q57" s="110"/>
    </row>
    <row r="58" spans="1:21" s="109" customFormat="1" ht="21.75" customHeight="1">
      <c r="A58" s="94"/>
      <c r="B58" s="227" t="s">
        <v>277</v>
      </c>
      <c r="C58" s="228"/>
      <c r="D58" s="267" t="s">
        <v>276</v>
      </c>
      <c r="E58" s="268"/>
      <c r="F58" s="115">
        <v>10.8</v>
      </c>
      <c r="G58" s="260"/>
      <c r="H58" s="231"/>
      <c r="I58" s="232"/>
      <c r="J58" s="107"/>
      <c r="K58" s="114">
        <v>100</v>
      </c>
      <c r="L58" s="94">
        <v>1080</v>
      </c>
      <c r="M58" s="113"/>
      <c r="N58" s="112"/>
      <c r="O58" s="112"/>
      <c r="P58" s="111"/>
      <c r="Q58" s="110"/>
    </row>
    <row r="59" spans="1:21" ht="24.75" customHeight="1">
      <c r="A59" s="218" t="s">
        <v>241</v>
      </c>
      <c r="B59" s="218"/>
      <c r="C59" s="218"/>
      <c r="D59" s="218" t="s">
        <v>275</v>
      </c>
      <c r="E59" s="218"/>
      <c r="F59" s="108">
        <v>117.7</v>
      </c>
      <c r="G59" s="260"/>
      <c r="H59" s="211"/>
      <c r="I59" s="212"/>
      <c r="J59" s="107"/>
      <c r="K59" s="106"/>
      <c r="L59" s="105">
        <v>11770</v>
      </c>
      <c r="M59" s="88"/>
      <c r="N59" s="104"/>
      <c r="O59" s="88"/>
      <c r="P59" s="88"/>
      <c r="Q59" s="88"/>
      <c r="R59" s="88"/>
      <c r="S59" s="88"/>
      <c r="T59" s="88"/>
      <c r="U59" s="88"/>
    </row>
    <row r="60" spans="1:21" ht="25.5" customHeight="1">
      <c r="A60" s="237" t="s">
        <v>274</v>
      </c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N60" s="88"/>
      <c r="O60" s="88"/>
      <c r="P60" s="88"/>
      <c r="Q60" s="88"/>
      <c r="R60" s="88"/>
      <c r="S60" s="88"/>
      <c r="T60" s="88"/>
      <c r="U60" s="88"/>
    </row>
    <row r="61" spans="1:21" ht="19.5" customHeight="1">
      <c r="A61" s="103" t="s">
        <v>234</v>
      </c>
      <c r="B61" s="219" t="s">
        <v>273</v>
      </c>
      <c r="C61" s="219"/>
      <c r="D61" s="219"/>
      <c r="E61" s="219"/>
      <c r="F61" s="103" t="s">
        <v>232</v>
      </c>
      <c r="G61" s="103" t="s">
        <v>272</v>
      </c>
      <c r="H61" s="219" t="s">
        <v>271</v>
      </c>
      <c r="I61" s="219"/>
      <c r="J61" s="219"/>
      <c r="K61" s="219"/>
      <c r="L61" s="102" t="s">
        <v>270</v>
      </c>
      <c r="N61" s="88"/>
      <c r="O61" s="88"/>
      <c r="P61" s="88"/>
      <c r="Q61" s="88"/>
      <c r="R61" s="88"/>
      <c r="S61" s="88"/>
      <c r="T61" s="88"/>
      <c r="U61" s="88"/>
    </row>
    <row r="62" spans="1:21" ht="23.25" customHeight="1">
      <c r="A62" s="94">
        <v>1</v>
      </c>
      <c r="B62" s="93" t="s">
        <v>269</v>
      </c>
      <c r="C62" s="207" t="s">
        <v>268</v>
      </c>
      <c r="D62" s="207"/>
      <c r="E62" s="207"/>
      <c r="F62" s="92" t="s">
        <v>149</v>
      </c>
      <c r="G62" s="92">
        <v>35</v>
      </c>
      <c r="H62" s="217">
        <v>40</v>
      </c>
      <c r="I62" s="217"/>
      <c r="J62" s="217"/>
      <c r="K62" s="217"/>
      <c r="L62" s="90">
        <f>SUM(H62*G62)</f>
        <v>1400</v>
      </c>
      <c r="N62" s="88"/>
      <c r="O62" s="88"/>
      <c r="P62" s="88"/>
      <c r="Q62" s="88"/>
      <c r="R62" s="88"/>
      <c r="S62" s="88"/>
      <c r="T62" s="88"/>
      <c r="U62" s="88"/>
    </row>
    <row r="63" spans="1:21" ht="23.25" customHeight="1">
      <c r="A63" s="94">
        <v>2</v>
      </c>
      <c r="B63" s="93" t="s">
        <v>267</v>
      </c>
      <c r="C63" s="101" t="s">
        <v>266</v>
      </c>
      <c r="D63" s="207"/>
      <c r="E63" s="207"/>
      <c r="F63" s="92" t="s">
        <v>262</v>
      </c>
      <c r="G63" s="92">
        <f>SUM(F59)</f>
        <v>117.7</v>
      </c>
      <c r="H63" s="217">
        <v>20</v>
      </c>
      <c r="I63" s="217"/>
      <c r="J63" s="217"/>
      <c r="K63" s="217"/>
      <c r="L63" s="90">
        <f>SUM(H63*G63)</f>
        <v>2354</v>
      </c>
      <c r="N63" s="88"/>
      <c r="O63" s="88"/>
      <c r="P63" s="88"/>
      <c r="Q63" s="88"/>
      <c r="R63" s="88"/>
      <c r="S63" s="88"/>
      <c r="T63" s="88"/>
      <c r="U63" s="88"/>
    </row>
    <row r="64" spans="1:21" ht="23.25" customHeight="1">
      <c r="A64" s="94">
        <v>3</v>
      </c>
      <c r="B64" s="93" t="s">
        <v>265</v>
      </c>
      <c r="C64" s="101"/>
      <c r="D64" s="207"/>
      <c r="E64" s="207"/>
      <c r="F64" s="92" t="s">
        <v>262</v>
      </c>
      <c r="G64" s="92">
        <f>SUM(G63)</f>
        <v>117.7</v>
      </c>
      <c r="H64" s="217">
        <v>5</v>
      </c>
      <c r="I64" s="217"/>
      <c r="J64" s="217"/>
      <c r="K64" s="217"/>
      <c r="L64" s="90">
        <f>SUM(H64*G64)</f>
        <v>588.5</v>
      </c>
      <c r="N64" s="88"/>
      <c r="O64" s="88"/>
      <c r="P64" s="88"/>
      <c r="Q64" s="88"/>
      <c r="R64" s="88"/>
      <c r="S64" s="88"/>
      <c r="T64" s="88"/>
      <c r="U64" s="88"/>
    </row>
    <row r="65" spans="1:21" ht="23.25" customHeight="1">
      <c r="A65" s="94">
        <v>4</v>
      </c>
      <c r="B65" s="93" t="s">
        <v>264</v>
      </c>
      <c r="C65" s="101"/>
      <c r="D65" s="207"/>
      <c r="E65" s="207"/>
      <c r="F65" s="92" t="s">
        <v>262</v>
      </c>
      <c r="G65" s="92">
        <f>SUM(G64)</f>
        <v>117.7</v>
      </c>
      <c r="H65" s="217">
        <v>5</v>
      </c>
      <c r="I65" s="217"/>
      <c r="J65" s="217"/>
      <c r="K65" s="217"/>
      <c r="L65" s="90">
        <f>SUM(H65*G65)</f>
        <v>588.5</v>
      </c>
      <c r="N65" s="88"/>
      <c r="O65" s="88"/>
      <c r="P65" s="88"/>
      <c r="Q65" s="88"/>
      <c r="R65" s="88"/>
      <c r="S65" s="88"/>
      <c r="T65" s="88"/>
      <c r="U65" s="88"/>
    </row>
    <row r="66" spans="1:21" ht="23.25" customHeight="1">
      <c r="A66" s="94">
        <v>5</v>
      </c>
      <c r="B66" s="93" t="s">
        <v>263</v>
      </c>
      <c r="C66" s="101"/>
      <c r="D66" s="207"/>
      <c r="E66" s="207"/>
      <c r="F66" s="92" t="s">
        <v>262</v>
      </c>
      <c r="G66" s="92">
        <f>SUM(G65)</f>
        <v>117.7</v>
      </c>
      <c r="H66" s="217">
        <v>10</v>
      </c>
      <c r="I66" s="217"/>
      <c r="J66" s="217"/>
      <c r="K66" s="217"/>
      <c r="L66" s="90">
        <f>SUM(H66*G66)</f>
        <v>1177</v>
      </c>
      <c r="N66" s="88"/>
      <c r="O66" s="88"/>
      <c r="P66" s="88"/>
      <c r="Q66" s="88"/>
      <c r="R66" s="88"/>
      <c r="S66" s="88"/>
      <c r="T66" s="88"/>
      <c r="U66" s="88"/>
    </row>
    <row r="67" spans="1:21" ht="23.25" customHeight="1">
      <c r="A67" s="94">
        <v>6</v>
      </c>
      <c r="B67" s="93" t="s">
        <v>261</v>
      </c>
      <c r="C67" s="100"/>
      <c r="D67" s="261"/>
      <c r="E67" s="261"/>
      <c r="F67" s="92" t="s">
        <v>251</v>
      </c>
      <c r="G67" s="92"/>
      <c r="H67" s="99">
        <v>10</v>
      </c>
      <c r="I67" s="262" t="s">
        <v>260</v>
      </c>
      <c r="J67" s="246"/>
      <c r="K67" s="246"/>
      <c r="L67" s="214">
        <f>SUM(L62*0.2)</f>
        <v>280</v>
      </c>
      <c r="N67" s="88"/>
      <c r="O67" s="88"/>
      <c r="P67" s="88"/>
      <c r="Q67" s="88"/>
      <c r="R67" s="88"/>
      <c r="S67" s="88"/>
      <c r="T67" s="88"/>
      <c r="U67" s="88"/>
    </row>
    <row r="68" spans="1:21" ht="23.25" customHeight="1">
      <c r="A68" s="94">
        <v>7</v>
      </c>
      <c r="B68" s="93" t="s">
        <v>259</v>
      </c>
      <c r="C68" s="98"/>
      <c r="D68" s="261"/>
      <c r="E68" s="261"/>
      <c r="F68" s="92" t="s">
        <v>251</v>
      </c>
      <c r="G68" s="92"/>
      <c r="H68" s="96">
        <v>10</v>
      </c>
      <c r="I68" s="246"/>
      <c r="J68" s="246"/>
      <c r="K68" s="246"/>
      <c r="L68" s="215"/>
      <c r="N68" s="88"/>
      <c r="O68" s="88"/>
      <c r="P68" s="88"/>
      <c r="Q68" s="88"/>
      <c r="R68" s="88"/>
      <c r="S68" s="88"/>
      <c r="T68" s="88"/>
      <c r="U68" s="88"/>
    </row>
    <row r="69" spans="1:21" ht="23.25" customHeight="1">
      <c r="A69" s="94">
        <v>8</v>
      </c>
      <c r="B69" s="93" t="s">
        <v>258</v>
      </c>
      <c r="C69" s="97"/>
      <c r="D69" s="207"/>
      <c r="E69" s="207"/>
      <c r="F69" s="92" t="s">
        <v>251</v>
      </c>
      <c r="G69" s="92"/>
      <c r="H69" s="96">
        <v>25</v>
      </c>
      <c r="I69" s="246"/>
      <c r="J69" s="246"/>
      <c r="K69" s="246"/>
      <c r="L69" s="216"/>
      <c r="N69" s="88"/>
      <c r="O69" s="88"/>
      <c r="P69" s="88"/>
      <c r="Q69" s="88"/>
      <c r="R69" s="88"/>
      <c r="S69" s="88"/>
      <c r="T69" s="88"/>
      <c r="U69" s="88"/>
    </row>
    <row r="70" spans="1:21" ht="23.25" customHeight="1">
      <c r="A70" s="94">
        <v>9</v>
      </c>
      <c r="B70" s="93" t="s">
        <v>257</v>
      </c>
      <c r="C70" s="93" t="s">
        <v>246</v>
      </c>
      <c r="D70" s="207"/>
      <c r="E70" s="207"/>
      <c r="F70" s="92" t="s">
        <v>251</v>
      </c>
      <c r="G70" s="92">
        <v>2</v>
      </c>
      <c r="H70" s="217">
        <v>15</v>
      </c>
      <c r="I70" s="217"/>
      <c r="J70" s="217"/>
      <c r="K70" s="217"/>
      <c r="L70" s="90">
        <v>60</v>
      </c>
      <c r="N70" s="88"/>
      <c r="O70" s="88"/>
      <c r="P70" s="88"/>
      <c r="Q70" s="88"/>
      <c r="R70" s="88"/>
      <c r="S70" s="88"/>
      <c r="T70" s="88"/>
      <c r="U70" s="88"/>
    </row>
    <row r="71" spans="1:21" ht="23.25" customHeight="1">
      <c r="A71" s="94">
        <v>10</v>
      </c>
      <c r="B71" s="93" t="s">
        <v>256</v>
      </c>
      <c r="C71" s="93">
        <v>25</v>
      </c>
      <c r="D71" s="207"/>
      <c r="E71" s="207"/>
      <c r="F71" s="92" t="s">
        <v>251</v>
      </c>
      <c r="G71" s="92">
        <v>1</v>
      </c>
      <c r="H71" s="217">
        <v>45</v>
      </c>
      <c r="I71" s="217"/>
      <c r="J71" s="217"/>
      <c r="K71" s="217"/>
      <c r="L71" s="90">
        <v>90</v>
      </c>
      <c r="N71" s="88"/>
      <c r="O71" s="88"/>
      <c r="P71" s="88"/>
      <c r="Q71" s="88"/>
      <c r="R71" s="88"/>
      <c r="S71" s="88"/>
      <c r="T71" s="88"/>
      <c r="U71" s="88"/>
    </row>
    <row r="72" spans="1:21" ht="23.25" customHeight="1">
      <c r="A72" s="94">
        <v>11</v>
      </c>
      <c r="B72" s="93" t="s">
        <v>255</v>
      </c>
      <c r="C72" s="93">
        <v>25</v>
      </c>
      <c r="D72" s="207"/>
      <c r="E72" s="207"/>
      <c r="F72" s="92" t="s">
        <v>251</v>
      </c>
      <c r="G72" s="92">
        <v>1</v>
      </c>
      <c r="H72" s="217">
        <v>45</v>
      </c>
      <c r="I72" s="217"/>
      <c r="J72" s="217"/>
      <c r="K72" s="217"/>
      <c r="L72" s="90">
        <v>90</v>
      </c>
      <c r="N72" s="88"/>
      <c r="O72" s="88"/>
      <c r="P72" s="88"/>
      <c r="Q72" s="88"/>
      <c r="R72" s="88"/>
      <c r="S72" s="88"/>
      <c r="T72" s="88"/>
      <c r="U72" s="88"/>
    </row>
    <row r="73" spans="1:21" ht="23.25" customHeight="1">
      <c r="A73" s="94">
        <v>12</v>
      </c>
      <c r="B73" s="93" t="s">
        <v>254</v>
      </c>
      <c r="C73" s="93">
        <v>25</v>
      </c>
      <c r="D73" s="207"/>
      <c r="E73" s="207"/>
      <c r="F73" s="92" t="s">
        <v>251</v>
      </c>
      <c r="G73" s="92">
        <v>1</v>
      </c>
      <c r="H73" s="217">
        <v>50</v>
      </c>
      <c r="I73" s="217"/>
      <c r="J73" s="217"/>
      <c r="K73" s="217"/>
      <c r="L73" s="90">
        <v>50</v>
      </c>
      <c r="N73" s="88"/>
      <c r="O73" s="88"/>
      <c r="P73" s="88"/>
      <c r="Q73" s="88"/>
      <c r="R73" s="88"/>
      <c r="S73" s="88"/>
      <c r="T73" s="88"/>
      <c r="U73" s="88"/>
    </row>
    <row r="74" spans="1:21" ht="23.25" customHeight="1">
      <c r="A74" s="94">
        <v>13</v>
      </c>
      <c r="B74" s="93" t="s">
        <v>253</v>
      </c>
      <c r="C74" s="93">
        <v>25</v>
      </c>
      <c r="D74" s="213"/>
      <c r="E74" s="213"/>
      <c r="F74" s="92" t="s">
        <v>251</v>
      </c>
      <c r="G74" s="92">
        <v>1</v>
      </c>
      <c r="H74" s="217">
        <v>75</v>
      </c>
      <c r="I74" s="217"/>
      <c r="J74" s="217"/>
      <c r="K74" s="217"/>
      <c r="L74" s="90">
        <v>75</v>
      </c>
      <c r="N74" s="88"/>
      <c r="O74" s="88"/>
      <c r="P74" s="88"/>
      <c r="Q74" s="88"/>
      <c r="R74" s="88"/>
      <c r="S74" s="88"/>
      <c r="T74" s="88"/>
      <c r="U74" s="88"/>
    </row>
    <row r="75" spans="1:21" ht="23.25" customHeight="1">
      <c r="A75" s="94">
        <v>14</v>
      </c>
      <c r="B75" s="93" t="s">
        <v>252</v>
      </c>
      <c r="C75" s="93"/>
      <c r="D75" s="207"/>
      <c r="E75" s="207"/>
      <c r="F75" s="92" t="s">
        <v>251</v>
      </c>
      <c r="G75" s="92"/>
      <c r="H75" s="217">
        <v>100</v>
      </c>
      <c r="I75" s="217"/>
      <c r="J75" s="217"/>
      <c r="K75" s="217"/>
      <c r="L75" s="90">
        <f>SUM(H75*G75)</f>
        <v>0</v>
      </c>
      <c r="N75" s="88"/>
      <c r="O75" s="88"/>
      <c r="P75" s="88"/>
      <c r="Q75" s="88"/>
      <c r="R75" s="88"/>
      <c r="S75" s="88"/>
      <c r="T75" s="88"/>
      <c r="U75" s="88"/>
    </row>
    <row r="76" spans="1:21" ht="23.25" customHeight="1">
      <c r="A76" s="94">
        <v>16</v>
      </c>
      <c r="B76" s="93" t="s">
        <v>250</v>
      </c>
      <c r="C76" s="93">
        <v>25</v>
      </c>
      <c r="D76" s="207"/>
      <c r="E76" s="207"/>
      <c r="F76" s="92" t="s">
        <v>149</v>
      </c>
      <c r="G76" s="92">
        <f>SUM(G62)</f>
        <v>35</v>
      </c>
      <c r="H76" s="217">
        <v>8</v>
      </c>
      <c r="I76" s="217"/>
      <c r="J76" s="217"/>
      <c r="K76" s="217"/>
      <c r="L76" s="90">
        <f>SUM(H76*G76)</f>
        <v>280</v>
      </c>
      <c r="N76" s="88"/>
      <c r="O76" s="88"/>
      <c r="P76" s="88"/>
      <c r="Q76" s="88"/>
      <c r="R76" s="88"/>
      <c r="S76" s="88"/>
      <c r="T76" s="88"/>
      <c r="U76" s="88"/>
    </row>
    <row r="77" spans="1:21" ht="23.25" customHeight="1">
      <c r="A77" s="94">
        <v>17</v>
      </c>
      <c r="B77" s="93" t="s">
        <v>249</v>
      </c>
      <c r="C77" s="93"/>
      <c r="D77" s="207"/>
      <c r="E77" s="207"/>
      <c r="F77" s="92" t="s">
        <v>149</v>
      </c>
      <c r="G77" s="92"/>
      <c r="H77" s="217">
        <v>300</v>
      </c>
      <c r="I77" s="217"/>
      <c r="J77" s="217"/>
      <c r="K77" s="217"/>
      <c r="L77" s="95">
        <f>SUM(H77*G77)</f>
        <v>0</v>
      </c>
      <c r="N77" s="88"/>
      <c r="O77" s="88"/>
      <c r="P77" s="88"/>
      <c r="Q77" s="88"/>
      <c r="R77" s="88"/>
      <c r="S77" s="88"/>
      <c r="T77" s="88"/>
      <c r="U77" s="88"/>
    </row>
    <row r="78" spans="1:21" ht="23.25" customHeight="1">
      <c r="A78" s="94">
        <v>18</v>
      </c>
      <c r="B78" s="93" t="s">
        <v>248</v>
      </c>
      <c r="C78" s="93"/>
      <c r="D78" s="207"/>
      <c r="E78" s="207"/>
      <c r="F78" s="92" t="s">
        <v>19</v>
      </c>
      <c r="G78" s="92"/>
      <c r="H78" s="217">
        <v>150</v>
      </c>
      <c r="I78" s="217"/>
      <c r="J78" s="217"/>
      <c r="K78" s="217"/>
      <c r="L78" s="90">
        <f>SUM(H78*G78)</f>
        <v>0</v>
      </c>
      <c r="N78" s="88"/>
      <c r="O78" s="88"/>
      <c r="P78" s="88"/>
      <c r="Q78" s="88"/>
      <c r="R78" s="88"/>
      <c r="S78" s="88"/>
      <c r="T78" s="88"/>
      <c r="U78" s="88"/>
    </row>
    <row r="79" spans="1:21" ht="23.25" customHeight="1">
      <c r="A79" s="94">
        <v>19</v>
      </c>
      <c r="B79" s="93" t="s">
        <v>247</v>
      </c>
      <c r="C79" s="93" t="s">
        <v>246</v>
      </c>
      <c r="D79" s="207"/>
      <c r="E79" s="207"/>
      <c r="F79" s="92" t="s">
        <v>245</v>
      </c>
      <c r="G79" s="92">
        <v>2</v>
      </c>
      <c r="H79" s="217">
        <v>30</v>
      </c>
      <c r="I79" s="217"/>
      <c r="J79" s="217"/>
      <c r="K79" s="217"/>
      <c r="L79" s="90">
        <v>60</v>
      </c>
      <c r="N79" s="88"/>
      <c r="O79" s="88"/>
      <c r="P79" s="88"/>
      <c r="Q79" s="88"/>
      <c r="R79" s="88"/>
      <c r="S79" s="88"/>
      <c r="T79" s="88"/>
      <c r="U79" s="88"/>
    </row>
    <row r="80" spans="1:21" ht="18.75" customHeight="1">
      <c r="A80" s="91">
        <v>20</v>
      </c>
      <c r="B80" s="93" t="s">
        <v>244</v>
      </c>
      <c r="C80" s="93"/>
      <c r="D80" s="207"/>
      <c r="E80" s="207"/>
      <c r="F80" s="92" t="s">
        <v>149</v>
      </c>
      <c r="G80" s="92">
        <v>105</v>
      </c>
      <c r="H80" s="217">
        <v>20</v>
      </c>
      <c r="I80" s="217"/>
      <c r="J80" s="217"/>
      <c r="K80" s="217"/>
      <c r="L80" s="90">
        <f>SUM(H80*G80)</f>
        <v>2100</v>
      </c>
      <c r="N80" s="88"/>
      <c r="O80" s="88"/>
      <c r="P80" s="88"/>
      <c r="Q80" s="88"/>
      <c r="R80" s="88"/>
      <c r="S80" s="88"/>
      <c r="T80" s="88"/>
      <c r="U80" s="88"/>
    </row>
    <row r="81" spans="1:21" ht="20.25" customHeight="1">
      <c r="A81" s="91">
        <v>22</v>
      </c>
      <c r="B81" s="201" t="s">
        <v>243</v>
      </c>
      <c r="C81" s="201"/>
      <c r="D81" s="201"/>
      <c r="E81" s="201"/>
      <c r="F81" s="91" t="s">
        <v>242</v>
      </c>
      <c r="G81" s="91">
        <v>9</v>
      </c>
      <c r="H81" s="203">
        <v>100</v>
      </c>
      <c r="I81" s="203"/>
      <c r="J81" s="203"/>
      <c r="K81" s="203"/>
      <c r="L81" s="90">
        <f>SUM(H81*G81)</f>
        <v>900</v>
      </c>
      <c r="N81" s="258"/>
      <c r="O81" s="258"/>
      <c r="P81" s="258"/>
      <c r="Q81" s="88"/>
      <c r="R81" s="88"/>
      <c r="S81" s="88"/>
      <c r="T81" s="88"/>
      <c r="U81" s="88"/>
    </row>
    <row r="82" spans="1:21" ht="20.25" customHeight="1">
      <c r="A82" s="220" t="s">
        <v>241</v>
      </c>
      <c r="B82" s="221"/>
      <c r="C82" s="220"/>
      <c r="D82" s="222"/>
      <c r="E82" s="222"/>
      <c r="F82" s="222"/>
      <c r="G82" s="222"/>
      <c r="H82" s="222"/>
      <c r="I82" s="222"/>
      <c r="J82" s="222"/>
      <c r="K82" s="221"/>
      <c r="L82" s="89">
        <v>10093</v>
      </c>
      <c r="N82" s="88"/>
      <c r="O82" s="88"/>
      <c r="P82" s="88"/>
      <c r="Q82" s="88"/>
      <c r="R82" s="88"/>
      <c r="S82" s="88"/>
      <c r="T82" s="88"/>
      <c r="U82" s="88"/>
    </row>
    <row r="83" spans="1:21" s="85" customFormat="1" ht="21.75" customHeight="1">
      <c r="A83" s="204" t="s">
        <v>240</v>
      </c>
      <c r="B83" s="205"/>
      <c r="C83" s="206"/>
      <c r="D83" s="204"/>
      <c r="E83" s="205"/>
      <c r="F83" s="205"/>
      <c r="G83" s="205"/>
      <c r="H83" s="205"/>
      <c r="I83" s="205"/>
      <c r="J83" s="205"/>
      <c r="K83" s="206"/>
      <c r="L83" s="87"/>
      <c r="N83" s="86"/>
      <c r="O83" s="86"/>
      <c r="P83" s="86"/>
      <c r="Q83" s="86"/>
      <c r="R83" s="86"/>
      <c r="S83" s="86"/>
      <c r="T83" s="86"/>
      <c r="U83" s="86"/>
    </row>
    <row r="84" spans="1:21" s="85" customFormat="1" ht="21.75" customHeight="1">
      <c r="A84" s="202" t="s">
        <v>239</v>
      </c>
      <c r="B84" s="202"/>
      <c r="C84" s="202"/>
      <c r="D84" s="202"/>
      <c r="E84" s="202"/>
      <c r="F84" s="202"/>
      <c r="G84" s="202"/>
      <c r="H84" s="202"/>
      <c r="I84" s="202"/>
      <c r="J84" s="202"/>
      <c r="K84" s="202"/>
      <c r="L84" s="202"/>
    </row>
    <row r="85" spans="1:21" s="85" customFormat="1" ht="21.75" customHeight="1">
      <c r="A85" s="202" t="s">
        <v>238</v>
      </c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</row>
    <row r="86" spans="1:21" ht="120.75" customHeight="1">
      <c r="A86" s="84" t="s">
        <v>237</v>
      </c>
      <c r="B86" s="223" t="s">
        <v>236</v>
      </c>
      <c r="C86" s="223"/>
      <c r="D86" s="223"/>
      <c r="E86" s="223"/>
      <c r="F86" s="223"/>
      <c r="G86" s="223"/>
      <c r="H86" s="223"/>
      <c r="I86" s="223"/>
      <c r="J86" s="223"/>
      <c r="K86" s="223"/>
      <c r="L86" s="223"/>
    </row>
    <row r="87" spans="1:21">
      <c r="A87" s="208"/>
      <c r="B87" s="209"/>
      <c r="C87" s="209"/>
      <c r="D87" s="209"/>
      <c r="E87" s="209"/>
      <c r="F87" s="209"/>
      <c r="G87" s="209"/>
      <c r="H87" s="209"/>
      <c r="I87" s="209"/>
      <c r="J87" s="209"/>
      <c r="K87" s="209"/>
      <c r="L87" s="210"/>
    </row>
    <row r="88" spans="1:21">
      <c r="A88" s="83"/>
      <c r="B88" s="82"/>
      <c r="C88" s="82"/>
      <c r="D88" s="82"/>
      <c r="E88" s="82"/>
      <c r="F88" s="83"/>
      <c r="G88" s="82"/>
      <c r="H88" s="82"/>
      <c r="I88" s="82"/>
      <c r="J88" s="82"/>
      <c r="K88" s="82"/>
      <c r="L88" s="82"/>
    </row>
    <row r="89" spans="1:21">
      <c r="A89" s="83"/>
      <c r="B89" s="82"/>
      <c r="C89" s="82"/>
      <c r="D89" s="82"/>
      <c r="E89" s="82"/>
      <c r="F89" s="83"/>
      <c r="G89" s="82"/>
      <c r="H89" s="82"/>
      <c r="I89" s="82"/>
      <c r="J89" s="82"/>
      <c r="K89" s="82"/>
      <c r="L89" s="82"/>
    </row>
    <row r="90" spans="1:21">
      <c r="A90" s="83"/>
      <c r="B90" s="82"/>
      <c r="C90" s="82"/>
      <c r="D90" s="82"/>
      <c r="E90" s="82"/>
      <c r="F90" s="83"/>
      <c r="G90" s="82"/>
      <c r="H90" s="82"/>
      <c r="I90" s="82"/>
      <c r="J90" s="82"/>
      <c r="K90" s="82"/>
      <c r="L90" s="82"/>
    </row>
    <row r="91" spans="1:21">
      <c r="A91" s="83"/>
      <c r="B91" s="82"/>
      <c r="C91" s="82"/>
      <c r="D91" s="82"/>
      <c r="E91" s="82"/>
      <c r="F91" s="83"/>
      <c r="G91" s="82"/>
      <c r="H91" s="82"/>
      <c r="I91" s="82"/>
      <c r="J91" s="82"/>
      <c r="K91" s="82"/>
      <c r="L91" s="82"/>
    </row>
    <row r="92" spans="1:21">
      <c r="A92" s="83"/>
      <c r="B92" s="82"/>
      <c r="C92" s="82"/>
      <c r="D92" s="82"/>
      <c r="E92" s="82"/>
      <c r="F92" s="83"/>
      <c r="G92" s="82"/>
      <c r="H92" s="82"/>
      <c r="I92" s="82"/>
      <c r="J92" s="82"/>
      <c r="K92" s="82"/>
      <c r="L92" s="82"/>
    </row>
  </sheetData>
  <mergeCells count="173">
    <mergeCell ref="D57:E57"/>
    <mergeCell ref="D55:E56"/>
    <mergeCell ref="D58:E58"/>
    <mergeCell ref="B50:C50"/>
    <mergeCell ref="D48:E50"/>
    <mergeCell ref="D53:E53"/>
    <mergeCell ref="B53:C53"/>
    <mergeCell ref="B58:C58"/>
    <mergeCell ref="H48:I48"/>
    <mergeCell ref="D51:E51"/>
    <mergeCell ref="H50:I50"/>
    <mergeCell ref="H49:I49"/>
    <mergeCell ref="H57:I57"/>
    <mergeCell ref="H53:I53"/>
    <mergeCell ref="H55:I55"/>
    <mergeCell ref="H56:I56"/>
    <mergeCell ref="B56:C56"/>
    <mergeCell ref="B57:C57"/>
    <mergeCell ref="B54:C54"/>
    <mergeCell ref="D54:E54"/>
    <mergeCell ref="H54:I54"/>
    <mergeCell ref="B55:C55"/>
    <mergeCell ref="H58:I58"/>
    <mergeCell ref="A34:A35"/>
    <mergeCell ref="B34:B35"/>
    <mergeCell ref="A36:A37"/>
    <mergeCell ref="B36:B37"/>
    <mergeCell ref="A40:A41"/>
    <mergeCell ref="B40:B41"/>
    <mergeCell ref="C42:C43"/>
    <mergeCell ref="B48:C48"/>
    <mergeCell ref="A38:A39"/>
    <mergeCell ref="B38:B39"/>
    <mergeCell ref="C38:C39"/>
    <mergeCell ref="A42:A43"/>
    <mergeCell ref="B42:B43"/>
    <mergeCell ref="B47:C47"/>
    <mergeCell ref="C40:C41"/>
    <mergeCell ref="A44:A45"/>
    <mergeCell ref="B44:B45"/>
    <mergeCell ref="C36:C37"/>
    <mergeCell ref="C34:C35"/>
    <mergeCell ref="N81:P81"/>
    <mergeCell ref="F44:F45"/>
    <mergeCell ref="A59:C59"/>
    <mergeCell ref="A60:L60"/>
    <mergeCell ref="B61:E61"/>
    <mergeCell ref="B46:C46"/>
    <mergeCell ref="D70:E70"/>
    <mergeCell ref="H70:K70"/>
    <mergeCell ref="G46:G59"/>
    <mergeCell ref="H71:K71"/>
    <mergeCell ref="D68:E68"/>
    <mergeCell ref="D69:E69"/>
    <mergeCell ref="D67:E67"/>
    <mergeCell ref="H75:K75"/>
    <mergeCell ref="H76:K76"/>
    <mergeCell ref="H77:K77"/>
    <mergeCell ref="I67:K69"/>
    <mergeCell ref="H64:K64"/>
    <mergeCell ref="H65:K65"/>
    <mergeCell ref="H66:K66"/>
    <mergeCell ref="H72:K72"/>
    <mergeCell ref="D79:E79"/>
    <mergeCell ref="D80:E80"/>
    <mergeCell ref="D76:E76"/>
    <mergeCell ref="A1:L1"/>
    <mergeCell ref="A2:L2"/>
    <mergeCell ref="A7:L7"/>
    <mergeCell ref="D8:E8"/>
    <mergeCell ref="A3:L4"/>
    <mergeCell ref="A5:L5"/>
    <mergeCell ref="A6:L6"/>
    <mergeCell ref="H8:K8"/>
    <mergeCell ref="D9:E9"/>
    <mergeCell ref="A9:A13"/>
    <mergeCell ref="D11:E11"/>
    <mergeCell ref="H9:K9"/>
    <mergeCell ref="H11:K11"/>
    <mergeCell ref="H12:K12"/>
    <mergeCell ref="D10:E10"/>
    <mergeCell ref="H10:K10"/>
    <mergeCell ref="D12:E12"/>
    <mergeCell ref="D13:E13"/>
    <mergeCell ref="H17:K17"/>
    <mergeCell ref="D17:E17"/>
    <mergeCell ref="H13:K13"/>
    <mergeCell ref="B14:K14"/>
    <mergeCell ref="H15:K15"/>
    <mergeCell ref="H16:K16"/>
    <mergeCell ref="D15:E15"/>
    <mergeCell ref="D16:E16"/>
    <mergeCell ref="B9:B13"/>
    <mergeCell ref="A23:K23"/>
    <mergeCell ref="A24:L24"/>
    <mergeCell ref="H25:K25"/>
    <mergeCell ref="H19:K19"/>
    <mergeCell ref="D18:E18"/>
    <mergeCell ref="D19:E19"/>
    <mergeCell ref="D21:E21"/>
    <mergeCell ref="B25:C25"/>
    <mergeCell ref="H20:K20"/>
    <mergeCell ref="D22:E22"/>
    <mergeCell ref="D25:E25"/>
    <mergeCell ref="D20:E20"/>
    <mergeCell ref="H18:K18"/>
    <mergeCell ref="H21:K21"/>
    <mergeCell ref="H22:K22"/>
    <mergeCell ref="A26:A27"/>
    <mergeCell ref="B26:B27"/>
    <mergeCell ref="C26:C27"/>
    <mergeCell ref="C30:C31"/>
    <mergeCell ref="A32:A33"/>
    <mergeCell ref="B32:B33"/>
    <mergeCell ref="C32:C33"/>
    <mergeCell ref="A30:A31"/>
    <mergeCell ref="B30:B31"/>
    <mergeCell ref="A28:A29"/>
    <mergeCell ref="B28:B29"/>
    <mergeCell ref="C28:C29"/>
    <mergeCell ref="F26:F27"/>
    <mergeCell ref="F30:F31"/>
    <mergeCell ref="F36:F37"/>
    <mergeCell ref="D46:E46"/>
    <mergeCell ref="H46:I46"/>
    <mergeCell ref="C44:C45"/>
    <mergeCell ref="B52:C52"/>
    <mergeCell ref="B51:C51"/>
    <mergeCell ref="B49:C49"/>
    <mergeCell ref="F38:F39"/>
    <mergeCell ref="D47:E47"/>
    <mergeCell ref="H47:I47"/>
    <mergeCell ref="F40:F41"/>
    <mergeCell ref="F42:F43"/>
    <mergeCell ref="F32:F33"/>
    <mergeCell ref="F34:F35"/>
    <mergeCell ref="F28:F29"/>
    <mergeCell ref="D52:E52"/>
    <mergeCell ref="H51:I51"/>
    <mergeCell ref="H52:I52"/>
    <mergeCell ref="A87:L87"/>
    <mergeCell ref="H59:I59"/>
    <mergeCell ref="D75:E75"/>
    <mergeCell ref="D74:E74"/>
    <mergeCell ref="L67:L69"/>
    <mergeCell ref="D73:E73"/>
    <mergeCell ref="H73:K73"/>
    <mergeCell ref="H63:K63"/>
    <mergeCell ref="C62:E62"/>
    <mergeCell ref="D59:E59"/>
    <mergeCell ref="D63:E63"/>
    <mergeCell ref="H61:K61"/>
    <mergeCell ref="D77:E77"/>
    <mergeCell ref="D78:E78"/>
    <mergeCell ref="H62:K62"/>
    <mergeCell ref="H79:K79"/>
    <mergeCell ref="H80:K80"/>
    <mergeCell ref="H74:K74"/>
    <mergeCell ref="D83:K83"/>
    <mergeCell ref="A82:B82"/>
    <mergeCell ref="C82:K82"/>
    <mergeCell ref="A85:L85"/>
    <mergeCell ref="H78:K78"/>
    <mergeCell ref="B86:L86"/>
    <mergeCell ref="B81:E81"/>
    <mergeCell ref="A84:L84"/>
    <mergeCell ref="H81:K81"/>
    <mergeCell ref="A83:C83"/>
    <mergeCell ref="D72:E72"/>
    <mergeCell ref="D71:E71"/>
    <mergeCell ref="D64:E64"/>
    <mergeCell ref="D65:E65"/>
    <mergeCell ref="D66:E66"/>
  </mergeCells>
  <phoneticPr fontId="3" type="noConversion"/>
  <pageMargins left="0.42" right="0.26" top="0.51" bottom="0.71" header="0.37" footer="0.5"/>
  <pageSetup paperSize="9" scale="80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I7" sqref="I7"/>
    </sheetView>
  </sheetViews>
  <sheetFormatPr baseColWidth="10" defaultColWidth="8.83203125" defaultRowHeight="15" x14ac:dyDescent="0"/>
  <cols>
    <col min="1" max="1" width="16" style="139" customWidth="1"/>
    <col min="2" max="2" width="8.83203125" style="139"/>
    <col min="3" max="3" width="17.83203125" style="138" customWidth="1"/>
    <col min="4" max="4" width="13" style="139" bestFit="1" customWidth="1"/>
    <col min="5" max="5" width="10.5" style="139" bestFit="1" customWidth="1"/>
    <col min="6" max="6" width="14.1640625" style="139" customWidth="1"/>
    <col min="7" max="7" width="14.5" style="138" bestFit="1" customWidth="1"/>
    <col min="8" max="16384" width="8.83203125" style="138"/>
  </cols>
  <sheetData>
    <row r="1" spans="1:7" ht="35.25" customHeight="1">
      <c r="A1" s="155" t="s">
        <v>387</v>
      </c>
      <c r="B1" s="154" t="s">
        <v>386</v>
      </c>
      <c r="C1" s="277" t="s">
        <v>404</v>
      </c>
      <c r="D1" s="277"/>
      <c r="E1" s="287" t="s">
        <v>403</v>
      </c>
      <c r="F1" s="287"/>
      <c r="G1" s="287"/>
    </row>
    <row r="2" spans="1:7" ht="19">
      <c r="A2" s="153" t="s">
        <v>383</v>
      </c>
      <c r="B2" s="153" t="s">
        <v>382</v>
      </c>
      <c r="C2" s="153" t="s">
        <v>381</v>
      </c>
      <c r="D2" s="153" t="s">
        <v>380</v>
      </c>
      <c r="E2" s="153" t="s">
        <v>379</v>
      </c>
      <c r="F2" s="153" t="s">
        <v>378</v>
      </c>
      <c r="G2" s="151" t="s">
        <v>377</v>
      </c>
    </row>
    <row r="3" spans="1:7" ht="17">
      <c r="A3" s="146" t="s">
        <v>376</v>
      </c>
      <c r="B3" s="146">
        <v>32</v>
      </c>
      <c r="C3" s="148" t="s">
        <v>402</v>
      </c>
      <c r="D3" s="146" t="s">
        <v>401</v>
      </c>
      <c r="E3" s="146">
        <v>1</v>
      </c>
      <c r="F3" s="147">
        <v>4600</v>
      </c>
      <c r="G3" s="147">
        <v>4600</v>
      </c>
    </row>
    <row r="4" spans="1:7" ht="17">
      <c r="A4" s="146" t="s">
        <v>373</v>
      </c>
      <c r="B4" s="146">
        <v>12</v>
      </c>
      <c r="C4" s="148" t="s">
        <v>400</v>
      </c>
      <c r="D4" s="146" t="s">
        <v>395</v>
      </c>
      <c r="E4" s="146">
        <v>1</v>
      </c>
      <c r="F4" s="147">
        <v>2550</v>
      </c>
      <c r="G4" s="147">
        <v>2550</v>
      </c>
    </row>
    <row r="5" spans="1:7" ht="17">
      <c r="A5" s="146" t="s">
        <v>370</v>
      </c>
      <c r="B5" s="146">
        <v>17</v>
      </c>
      <c r="C5" s="148" t="s">
        <v>362</v>
      </c>
      <c r="D5" s="146" t="s">
        <v>361</v>
      </c>
      <c r="E5" s="146">
        <v>1</v>
      </c>
      <c r="F5" s="147">
        <v>2680</v>
      </c>
      <c r="G5" s="147">
        <v>2680</v>
      </c>
    </row>
    <row r="6" spans="1:7" ht="17">
      <c r="A6" s="146" t="s">
        <v>369</v>
      </c>
      <c r="B6" s="146">
        <v>13</v>
      </c>
      <c r="C6" s="148" t="s">
        <v>362</v>
      </c>
      <c r="D6" s="146" t="s">
        <v>361</v>
      </c>
      <c r="E6" s="146">
        <v>1</v>
      </c>
      <c r="F6" s="147">
        <v>2680</v>
      </c>
      <c r="G6" s="147">
        <v>2680</v>
      </c>
    </row>
    <row r="7" spans="1:7" ht="17">
      <c r="A7" s="146" t="s">
        <v>363</v>
      </c>
      <c r="B7" s="146">
        <v>16</v>
      </c>
      <c r="C7" s="148" t="s">
        <v>362</v>
      </c>
      <c r="D7" s="146" t="s">
        <v>361</v>
      </c>
      <c r="E7" s="146">
        <v>1</v>
      </c>
      <c r="F7" s="147">
        <v>2680</v>
      </c>
      <c r="G7" s="147">
        <v>2680</v>
      </c>
    </row>
    <row r="8" spans="1:7" ht="17">
      <c r="A8" s="146" t="s">
        <v>360</v>
      </c>
      <c r="B8" s="281" t="s">
        <v>359</v>
      </c>
      <c r="C8" s="282"/>
      <c r="D8" s="282"/>
      <c r="E8" s="283"/>
      <c r="F8" s="167">
        <v>5000</v>
      </c>
      <c r="G8" s="144">
        <v>5000</v>
      </c>
    </row>
    <row r="9" spans="1:7" ht="17">
      <c r="A9" s="278" t="s">
        <v>358</v>
      </c>
      <c r="B9" s="279"/>
      <c r="C9" s="279"/>
      <c r="D9" s="280"/>
      <c r="E9" s="166"/>
      <c r="F9" s="144"/>
      <c r="G9" s="144">
        <f>SUM(G3:G8)</f>
        <v>20190</v>
      </c>
    </row>
    <row r="10" spans="1:7" ht="17">
      <c r="A10" s="163" t="s">
        <v>388</v>
      </c>
      <c r="B10" s="161"/>
      <c r="C10" s="162"/>
      <c r="D10" s="161"/>
      <c r="E10" s="161"/>
      <c r="F10" s="160"/>
      <c r="G10" s="160"/>
    </row>
    <row r="11" spans="1:7" ht="17">
      <c r="A11" s="165"/>
      <c r="C11" s="158"/>
      <c r="F11" s="164"/>
    </row>
    <row r="12" spans="1:7" ht="17">
      <c r="A12" s="155" t="s">
        <v>387</v>
      </c>
      <c r="B12" s="154" t="s">
        <v>386</v>
      </c>
      <c r="C12" s="277" t="s">
        <v>399</v>
      </c>
      <c r="D12" s="277"/>
      <c r="E12" s="286" t="s">
        <v>398</v>
      </c>
      <c r="F12" s="286"/>
      <c r="G12" s="286"/>
    </row>
    <row r="13" spans="1:7" ht="19">
      <c r="A13" s="153" t="s">
        <v>383</v>
      </c>
      <c r="B13" s="153" t="s">
        <v>382</v>
      </c>
      <c r="C13" s="153" t="s">
        <v>381</v>
      </c>
      <c r="D13" s="153" t="s">
        <v>380</v>
      </c>
      <c r="E13" s="153" t="s">
        <v>379</v>
      </c>
      <c r="F13" s="152" t="s">
        <v>378</v>
      </c>
      <c r="G13" s="151" t="s">
        <v>377</v>
      </c>
    </row>
    <row r="14" spans="1:7" ht="17">
      <c r="A14" s="146" t="s">
        <v>376</v>
      </c>
      <c r="B14" s="146">
        <v>32</v>
      </c>
      <c r="C14" s="148" t="s">
        <v>397</v>
      </c>
      <c r="D14" s="146" t="s">
        <v>396</v>
      </c>
      <c r="E14" s="146">
        <v>1</v>
      </c>
      <c r="F14" s="147">
        <v>3400</v>
      </c>
      <c r="G14" s="147">
        <v>3400</v>
      </c>
    </row>
    <row r="15" spans="1:7" ht="17">
      <c r="A15" s="146" t="s">
        <v>373</v>
      </c>
      <c r="B15" s="146">
        <v>12</v>
      </c>
      <c r="C15" s="148" t="s">
        <v>393</v>
      </c>
      <c r="D15" s="146" t="s">
        <v>395</v>
      </c>
      <c r="E15" s="146">
        <v>1</v>
      </c>
      <c r="F15" s="147">
        <v>1980</v>
      </c>
      <c r="G15" s="147">
        <v>1980</v>
      </c>
    </row>
    <row r="16" spans="1:7" ht="17">
      <c r="A16" s="146" t="s">
        <v>370</v>
      </c>
      <c r="B16" s="150">
        <v>17</v>
      </c>
      <c r="C16" s="148" t="s">
        <v>394</v>
      </c>
      <c r="D16" s="146" t="s">
        <v>361</v>
      </c>
      <c r="E16" s="146">
        <v>1</v>
      </c>
      <c r="F16" s="147">
        <v>2100</v>
      </c>
      <c r="G16" s="147">
        <v>2100</v>
      </c>
    </row>
    <row r="17" spans="1:7" ht="17">
      <c r="A17" s="146" t="s">
        <v>369</v>
      </c>
      <c r="B17" s="146">
        <v>13</v>
      </c>
      <c r="C17" s="148" t="s">
        <v>393</v>
      </c>
      <c r="D17" s="146" t="s">
        <v>392</v>
      </c>
      <c r="E17" s="146">
        <v>1</v>
      </c>
      <c r="F17" s="147">
        <v>1980</v>
      </c>
      <c r="G17" s="147">
        <v>1980</v>
      </c>
    </row>
    <row r="18" spans="1:7" ht="17">
      <c r="A18" s="146" t="s">
        <v>363</v>
      </c>
      <c r="B18" s="146">
        <v>16</v>
      </c>
      <c r="C18" s="148" t="s">
        <v>391</v>
      </c>
      <c r="D18" s="146" t="s">
        <v>361</v>
      </c>
      <c r="E18" s="146">
        <v>1</v>
      </c>
      <c r="F18" s="147">
        <v>2050</v>
      </c>
      <c r="G18" s="147">
        <v>2050</v>
      </c>
    </row>
    <row r="19" spans="1:7" ht="17">
      <c r="A19" s="149" t="s">
        <v>366</v>
      </c>
      <c r="B19" s="161"/>
      <c r="C19" s="162" t="s">
        <v>390</v>
      </c>
      <c r="D19" s="161" t="s">
        <v>389</v>
      </c>
      <c r="E19" s="161">
        <v>1</v>
      </c>
      <c r="F19" s="144">
        <v>16800</v>
      </c>
      <c r="G19" s="144">
        <v>16800</v>
      </c>
    </row>
    <row r="20" spans="1:7" ht="17">
      <c r="A20" s="146" t="s">
        <v>360</v>
      </c>
      <c r="B20" s="281" t="s">
        <v>359</v>
      </c>
      <c r="C20" s="282"/>
      <c r="D20" s="282"/>
      <c r="E20" s="283"/>
      <c r="F20" s="144">
        <v>5500</v>
      </c>
      <c r="G20" s="144">
        <v>5500</v>
      </c>
    </row>
    <row r="21" spans="1:7" ht="17">
      <c r="A21" s="278" t="s">
        <v>358</v>
      </c>
      <c r="B21" s="284"/>
      <c r="C21" s="284"/>
      <c r="D21" s="285"/>
      <c r="E21" s="145"/>
      <c r="F21" s="144"/>
      <c r="G21" s="143">
        <f>SUM(G14:G20)</f>
        <v>33810</v>
      </c>
    </row>
    <row r="22" spans="1:7" ht="17">
      <c r="A22" s="163" t="s">
        <v>388</v>
      </c>
      <c r="B22" s="161"/>
      <c r="C22" s="162"/>
      <c r="D22" s="161"/>
      <c r="E22" s="161"/>
      <c r="F22" s="160"/>
      <c r="G22" s="160"/>
    </row>
    <row r="23" spans="1:7" ht="17">
      <c r="A23" s="159"/>
      <c r="B23" s="157"/>
      <c r="C23" s="158"/>
      <c r="D23" s="157"/>
      <c r="E23" s="157"/>
      <c r="F23" s="156"/>
      <c r="G23" s="156"/>
    </row>
    <row r="24" spans="1:7" ht="17">
      <c r="A24" s="155" t="s">
        <v>387</v>
      </c>
      <c r="B24" s="154" t="s">
        <v>386</v>
      </c>
      <c r="C24" s="277" t="s">
        <v>385</v>
      </c>
      <c r="D24" s="277"/>
      <c r="E24" s="286" t="s">
        <v>384</v>
      </c>
      <c r="F24" s="286"/>
      <c r="G24" s="286"/>
    </row>
    <row r="25" spans="1:7" ht="19">
      <c r="A25" s="153" t="s">
        <v>383</v>
      </c>
      <c r="B25" s="153" t="s">
        <v>382</v>
      </c>
      <c r="C25" s="153" t="s">
        <v>381</v>
      </c>
      <c r="D25" s="153" t="s">
        <v>380</v>
      </c>
      <c r="E25" s="153" t="s">
        <v>379</v>
      </c>
      <c r="F25" s="152" t="s">
        <v>378</v>
      </c>
      <c r="G25" s="151" t="s">
        <v>377</v>
      </c>
    </row>
    <row r="26" spans="1:7" ht="17">
      <c r="A26" s="146" t="s">
        <v>376</v>
      </c>
      <c r="B26" s="146">
        <v>32</v>
      </c>
      <c r="C26" s="148" t="s">
        <v>375</v>
      </c>
      <c r="D26" s="146" t="s">
        <v>374</v>
      </c>
      <c r="E26" s="146">
        <v>1</v>
      </c>
      <c r="F26" s="147">
        <v>2200</v>
      </c>
      <c r="G26" s="147">
        <v>2200</v>
      </c>
    </row>
    <row r="27" spans="1:7" ht="17">
      <c r="A27" s="146" t="s">
        <v>373</v>
      </c>
      <c r="B27" s="146">
        <v>12</v>
      </c>
      <c r="C27" s="148" t="s">
        <v>372</v>
      </c>
      <c r="D27" s="146" t="s">
        <v>371</v>
      </c>
      <c r="E27" s="146">
        <v>1</v>
      </c>
      <c r="F27" s="147">
        <v>1300</v>
      </c>
      <c r="G27" s="147">
        <v>1300</v>
      </c>
    </row>
    <row r="28" spans="1:7" ht="17">
      <c r="A28" s="146" t="s">
        <v>370</v>
      </c>
      <c r="B28" s="150">
        <v>17</v>
      </c>
      <c r="C28" s="148" t="s">
        <v>368</v>
      </c>
      <c r="D28" s="146" t="s">
        <v>367</v>
      </c>
      <c r="E28" s="146">
        <v>1</v>
      </c>
      <c r="F28" s="147">
        <v>1450</v>
      </c>
      <c r="G28" s="147">
        <v>1450</v>
      </c>
    </row>
    <row r="29" spans="1:7" ht="17">
      <c r="A29" s="146" t="s">
        <v>369</v>
      </c>
      <c r="B29" s="146">
        <v>13</v>
      </c>
      <c r="C29" s="148" t="s">
        <v>368</v>
      </c>
      <c r="D29" s="146" t="s">
        <v>367</v>
      </c>
      <c r="E29" s="146">
        <v>1</v>
      </c>
      <c r="F29" s="147">
        <v>1450</v>
      </c>
      <c r="G29" s="147">
        <v>1450</v>
      </c>
    </row>
    <row r="30" spans="1:7" ht="17">
      <c r="A30" s="149" t="s">
        <v>366</v>
      </c>
      <c r="B30" s="146"/>
      <c r="C30" s="148" t="s">
        <v>365</v>
      </c>
      <c r="D30" s="146" t="s">
        <v>364</v>
      </c>
      <c r="E30" s="146">
        <v>1</v>
      </c>
      <c r="F30" s="147">
        <v>10100</v>
      </c>
      <c r="G30" s="147">
        <v>10100</v>
      </c>
    </row>
    <row r="31" spans="1:7" ht="17">
      <c r="A31" s="146" t="s">
        <v>363</v>
      </c>
      <c r="B31" s="146">
        <v>16</v>
      </c>
      <c r="C31" s="148" t="s">
        <v>362</v>
      </c>
      <c r="D31" s="146" t="s">
        <v>361</v>
      </c>
      <c r="E31" s="146">
        <v>1</v>
      </c>
      <c r="F31" s="147">
        <v>2680</v>
      </c>
      <c r="G31" s="147">
        <v>2680</v>
      </c>
    </row>
    <row r="32" spans="1:7" ht="17">
      <c r="A32" s="146" t="s">
        <v>360</v>
      </c>
      <c r="B32" s="281" t="s">
        <v>359</v>
      </c>
      <c r="C32" s="282"/>
      <c r="D32" s="282"/>
      <c r="E32" s="283"/>
      <c r="F32" s="144">
        <v>5500</v>
      </c>
      <c r="G32" s="144">
        <v>5500</v>
      </c>
    </row>
    <row r="33" spans="1:7" ht="17">
      <c r="A33" s="278" t="s">
        <v>358</v>
      </c>
      <c r="B33" s="284"/>
      <c r="C33" s="284"/>
      <c r="D33" s="285"/>
      <c r="E33" s="145"/>
      <c r="F33" s="144"/>
      <c r="G33" s="143">
        <f>SUM(G26:G32)</f>
        <v>24680</v>
      </c>
    </row>
    <row r="34" spans="1:7">
      <c r="A34" s="142" t="s">
        <v>357</v>
      </c>
    </row>
    <row r="35" spans="1:7">
      <c r="A35" s="290" t="s">
        <v>356</v>
      </c>
      <c r="B35" s="290"/>
      <c r="C35" s="290"/>
      <c r="D35" s="290"/>
      <c r="E35" s="290"/>
      <c r="F35" s="290"/>
    </row>
    <row r="36" spans="1:7">
      <c r="A36" s="290" t="s">
        <v>355</v>
      </c>
      <c r="B36" s="290"/>
      <c r="C36" s="290"/>
      <c r="D36" s="290"/>
      <c r="E36" s="290"/>
      <c r="F36" s="290"/>
    </row>
    <row r="38" spans="1:7">
      <c r="D38" s="289" t="s">
        <v>354</v>
      </c>
      <c r="E38" s="289"/>
      <c r="F38" s="289"/>
    </row>
    <row r="39" spans="1:7">
      <c r="D39" s="289" t="s">
        <v>353</v>
      </c>
      <c r="E39" s="289"/>
      <c r="F39" s="289"/>
    </row>
    <row r="40" spans="1:7">
      <c r="E40" s="288">
        <v>40628</v>
      </c>
      <c r="F40" s="288"/>
    </row>
    <row r="41" spans="1:7">
      <c r="D41" s="141"/>
    </row>
    <row r="42" spans="1:7">
      <c r="A42" s="140" t="s">
        <v>352</v>
      </c>
    </row>
  </sheetData>
  <mergeCells count="17">
    <mergeCell ref="B32:E32"/>
    <mergeCell ref="A33:D33"/>
    <mergeCell ref="E40:F40"/>
    <mergeCell ref="D38:F38"/>
    <mergeCell ref="D39:F39"/>
    <mergeCell ref="A36:F36"/>
    <mergeCell ref="A35:F35"/>
    <mergeCell ref="C1:D1"/>
    <mergeCell ref="C12:D12"/>
    <mergeCell ref="A9:D9"/>
    <mergeCell ref="C24:D24"/>
    <mergeCell ref="B8:E8"/>
    <mergeCell ref="B20:E20"/>
    <mergeCell ref="A21:D21"/>
    <mergeCell ref="E24:G24"/>
    <mergeCell ref="E1:G1"/>
    <mergeCell ref="E12:G12"/>
  </mergeCells>
  <phoneticPr fontId="3" type="noConversion"/>
  <pageMargins left="0.75" right="0.75" top="1" bottom="1" header="0.5" footer="0.5"/>
  <pageSetup paperSize="9" orientation="portrait" horizontalDpi="200" verticalDpi="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E37" sqref="E37"/>
    </sheetView>
  </sheetViews>
  <sheetFormatPr baseColWidth="10" defaultColWidth="8.83203125" defaultRowHeight="15" x14ac:dyDescent="0"/>
  <cols>
    <col min="1" max="1" width="31.5" style="138" customWidth="1"/>
    <col min="2" max="2" width="8.33203125" style="138" customWidth="1"/>
    <col min="3" max="3" width="96.6640625" style="138" customWidth="1"/>
    <col min="4" max="16384" width="8.83203125" style="138"/>
  </cols>
  <sheetData>
    <row r="1" spans="1:3">
      <c r="A1" s="171" t="s">
        <v>502</v>
      </c>
      <c r="B1" s="171" t="s">
        <v>501</v>
      </c>
      <c r="C1" s="171" t="s">
        <v>500</v>
      </c>
    </row>
    <row r="2" spans="1:3">
      <c r="A2" s="170" t="s">
        <v>499</v>
      </c>
      <c r="B2" s="168"/>
      <c r="C2" s="170" t="s">
        <v>498</v>
      </c>
    </row>
    <row r="3" spans="1:3">
      <c r="A3" s="168" t="s">
        <v>497</v>
      </c>
      <c r="B3" s="169">
        <v>2300</v>
      </c>
      <c r="C3" s="168" t="s">
        <v>496</v>
      </c>
    </row>
    <row r="4" spans="1:3">
      <c r="A4" s="168" t="s">
        <v>495</v>
      </c>
      <c r="B4" s="169">
        <v>988</v>
      </c>
      <c r="C4" s="168" t="s">
        <v>494</v>
      </c>
    </row>
    <row r="5" spans="1:3">
      <c r="A5" s="168" t="s">
        <v>493</v>
      </c>
      <c r="B5" s="169">
        <v>299</v>
      </c>
      <c r="C5" s="168" t="s">
        <v>492</v>
      </c>
    </row>
    <row r="6" spans="1:3">
      <c r="A6" s="168" t="s">
        <v>491</v>
      </c>
      <c r="B6" s="169">
        <v>4100</v>
      </c>
      <c r="C6" s="168" t="s">
        <v>490</v>
      </c>
    </row>
    <row r="7" spans="1:3">
      <c r="A7" s="168" t="s">
        <v>489</v>
      </c>
      <c r="B7" s="169">
        <v>2660</v>
      </c>
      <c r="C7" s="168" t="s">
        <v>488</v>
      </c>
    </row>
    <row r="8" spans="1:3">
      <c r="A8" s="168" t="s">
        <v>487</v>
      </c>
      <c r="B8" s="169">
        <v>235</v>
      </c>
      <c r="C8" s="168" t="s">
        <v>485</v>
      </c>
    </row>
    <row r="9" spans="1:3">
      <c r="A9" s="168" t="s">
        <v>486</v>
      </c>
      <c r="B9" s="169">
        <v>245</v>
      </c>
      <c r="C9" s="168" t="s">
        <v>485</v>
      </c>
    </row>
    <row r="10" spans="1:3">
      <c r="A10" s="168" t="s">
        <v>484</v>
      </c>
      <c r="B10" s="169">
        <v>5764</v>
      </c>
      <c r="C10" s="168" t="s">
        <v>483</v>
      </c>
    </row>
    <row r="11" spans="1:3">
      <c r="A11" s="168" t="s">
        <v>482</v>
      </c>
      <c r="B11" s="169">
        <v>599</v>
      </c>
      <c r="C11" s="168" t="s">
        <v>481</v>
      </c>
    </row>
    <row r="12" spans="1:3">
      <c r="A12" s="168" t="s">
        <v>480</v>
      </c>
      <c r="B12" s="169">
        <v>1398</v>
      </c>
      <c r="C12" s="168" t="s">
        <v>479</v>
      </c>
    </row>
    <row r="13" spans="1:3">
      <c r="A13" s="168" t="s">
        <v>478</v>
      </c>
      <c r="B13" s="169">
        <v>1150</v>
      </c>
      <c r="C13" s="168" t="s">
        <v>477</v>
      </c>
    </row>
    <row r="14" spans="1:3">
      <c r="A14" s="168" t="s">
        <v>476</v>
      </c>
      <c r="B14" s="169">
        <v>1050</v>
      </c>
      <c r="C14" s="168" t="s">
        <v>475</v>
      </c>
    </row>
    <row r="15" spans="1:3">
      <c r="A15" s="168" t="s">
        <v>474</v>
      </c>
      <c r="B15" s="169">
        <v>4000</v>
      </c>
      <c r="C15" s="168" t="s">
        <v>473</v>
      </c>
    </row>
    <row r="16" spans="1:3">
      <c r="A16" s="168" t="s">
        <v>472</v>
      </c>
      <c r="B16" s="169">
        <v>1200</v>
      </c>
      <c r="C16" s="168" t="s">
        <v>471</v>
      </c>
    </row>
    <row r="17" spans="1:3">
      <c r="A17" s="168" t="s">
        <v>470</v>
      </c>
      <c r="B17" s="169">
        <v>1999</v>
      </c>
      <c r="C17" s="168" t="s">
        <v>469</v>
      </c>
    </row>
    <row r="18" spans="1:3">
      <c r="A18" s="168" t="s">
        <v>468</v>
      </c>
      <c r="B18" s="169">
        <v>799</v>
      </c>
      <c r="C18" s="168" t="s">
        <v>467</v>
      </c>
    </row>
    <row r="19" spans="1:3">
      <c r="A19" s="168" t="s">
        <v>466</v>
      </c>
      <c r="B19" s="169">
        <v>799</v>
      </c>
      <c r="C19" s="168" t="s">
        <v>465</v>
      </c>
    </row>
    <row r="20" spans="1:3">
      <c r="A20" s="168" t="s">
        <v>464</v>
      </c>
      <c r="B20" s="169">
        <v>1199</v>
      </c>
      <c r="C20" s="168" t="s">
        <v>463</v>
      </c>
    </row>
    <row r="21" spans="1:3">
      <c r="A21" s="168" t="s">
        <v>462</v>
      </c>
      <c r="B21" s="169">
        <v>880</v>
      </c>
      <c r="C21" s="168" t="s">
        <v>461</v>
      </c>
    </row>
    <row r="22" spans="1:3">
      <c r="A22" s="168" t="s">
        <v>460</v>
      </c>
      <c r="B22" s="169">
        <v>347</v>
      </c>
      <c r="C22" s="168" t="s">
        <v>459</v>
      </c>
    </row>
    <row r="23" spans="1:3">
      <c r="A23" s="168" t="s">
        <v>458</v>
      </c>
      <c r="B23" s="169">
        <v>613</v>
      </c>
      <c r="C23" s="168" t="s">
        <v>457</v>
      </c>
    </row>
    <row r="24" spans="1:3">
      <c r="A24" s="168" t="s">
        <v>456</v>
      </c>
      <c r="B24" s="169">
        <v>4999</v>
      </c>
      <c r="C24" s="168" t="s">
        <v>455</v>
      </c>
    </row>
    <row r="25" spans="1:3">
      <c r="A25" s="168" t="s">
        <v>454</v>
      </c>
      <c r="B25" s="169">
        <v>880</v>
      </c>
      <c r="C25" s="168" t="s">
        <v>453</v>
      </c>
    </row>
    <row r="26" spans="1:3">
      <c r="A26" s="168" t="s">
        <v>452</v>
      </c>
      <c r="B26" s="169">
        <v>1750</v>
      </c>
      <c r="C26" s="168" t="s">
        <v>451</v>
      </c>
    </row>
    <row r="27" spans="1:3">
      <c r="A27" s="168" t="s">
        <v>450</v>
      </c>
      <c r="B27" s="169">
        <v>1050</v>
      </c>
      <c r="C27" s="168" t="s">
        <v>449</v>
      </c>
    </row>
    <row r="28" spans="1:3">
      <c r="A28" s="168" t="s">
        <v>448</v>
      </c>
      <c r="B28" s="169">
        <v>18</v>
      </c>
      <c r="C28" s="168" t="s">
        <v>447</v>
      </c>
    </row>
    <row r="29" spans="1:3">
      <c r="A29" s="168" t="s">
        <v>446</v>
      </c>
      <c r="B29" s="169">
        <v>58</v>
      </c>
      <c r="C29" s="168" t="s">
        <v>445</v>
      </c>
    </row>
    <row r="30" spans="1:3">
      <c r="A30" s="168" t="s">
        <v>444</v>
      </c>
      <c r="B30" s="169">
        <v>79.5</v>
      </c>
      <c r="C30" s="168" t="s">
        <v>443</v>
      </c>
    </row>
    <row r="31" spans="1:3">
      <c r="A31" s="168" t="s">
        <v>442</v>
      </c>
      <c r="B31" s="169">
        <v>99.5</v>
      </c>
      <c r="C31" s="168" t="s">
        <v>441</v>
      </c>
    </row>
    <row r="32" spans="1:3">
      <c r="A32" s="168" t="s">
        <v>440</v>
      </c>
      <c r="B32" s="169">
        <v>134.5</v>
      </c>
      <c r="C32" s="168" t="s">
        <v>439</v>
      </c>
    </row>
    <row r="33" spans="1:4">
      <c r="A33" s="168" t="s">
        <v>438</v>
      </c>
      <c r="B33" s="169">
        <v>33</v>
      </c>
      <c r="C33" s="168" t="s">
        <v>437</v>
      </c>
    </row>
    <row r="34" spans="1:4">
      <c r="A34" s="168" t="s">
        <v>436</v>
      </c>
      <c r="B34" s="169">
        <v>14.9</v>
      </c>
      <c r="C34" s="168" t="s">
        <v>435</v>
      </c>
    </row>
    <row r="35" spans="1:4">
      <c r="A35" s="168" t="s">
        <v>434</v>
      </c>
      <c r="B35" s="169">
        <v>64</v>
      </c>
      <c r="C35" s="168" t="s">
        <v>433</v>
      </c>
    </row>
    <row r="36" spans="1:4">
      <c r="A36" s="168" t="s">
        <v>432</v>
      </c>
      <c r="B36" s="169">
        <v>599</v>
      </c>
      <c r="C36" s="168" t="s">
        <v>431</v>
      </c>
    </row>
    <row r="37" spans="1:4">
      <c r="A37" s="168" t="s">
        <v>430</v>
      </c>
      <c r="B37" s="169">
        <v>948</v>
      </c>
      <c r="C37" s="168" t="s">
        <v>429</v>
      </c>
    </row>
    <row r="38" spans="1:4">
      <c r="A38" s="168" t="s">
        <v>428</v>
      </c>
      <c r="B38" s="169">
        <v>168</v>
      </c>
      <c r="C38" s="168" t="s">
        <v>427</v>
      </c>
    </row>
    <row r="39" spans="1:4">
      <c r="A39" s="168" t="s">
        <v>426</v>
      </c>
      <c r="B39" s="169">
        <v>500</v>
      </c>
      <c r="C39" s="178" t="s">
        <v>425</v>
      </c>
      <c r="D39" s="179"/>
    </row>
    <row r="40" spans="1:4">
      <c r="A40" s="168" t="s">
        <v>424</v>
      </c>
      <c r="B40" s="169">
        <v>780</v>
      </c>
      <c r="C40" s="178" t="s">
        <v>423</v>
      </c>
      <c r="D40" s="179"/>
    </row>
    <row r="41" spans="1:4">
      <c r="A41" s="168" t="s">
        <v>422</v>
      </c>
      <c r="B41" s="169">
        <v>76.400000000000006</v>
      </c>
      <c r="C41" s="168" t="s">
        <v>421</v>
      </c>
    </row>
    <row r="42" spans="1:4">
      <c r="A42" s="168" t="s">
        <v>420</v>
      </c>
      <c r="B42" s="169">
        <v>172.6</v>
      </c>
      <c r="C42" s="168" t="s">
        <v>419</v>
      </c>
    </row>
    <row r="43" spans="1:4">
      <c r="A43" s="168" t="s">
        <v>418</v>
      </c>
      <c r="B43" s="169">
        <v>258</v>
      </c>
      <c r="C43" s="168" t="s">
        <v>417</v>
      </c>
    </row>
    <row r="44" spans="1:4">
      <c r="A44" s="168" t="s">
        <v>416</v>
      </c>
      <c r="B44" s="169">
        <v>199</v>
      </c>
      <c r="C44" s="168" t="s">
        <v>415</v>
      </c>
    </row>
    <row r="45" spans="1:4">
      <c r="A45" s="168" t="s">
        <v>414</v>
      </c>
      <c r="B45" s="169">
        <v>249.5</v>
      </c>
      <c r="C45" s="168" t="s">
        <v>413</v>
      </c>
    </row>
    <row r="46" spans="1:4">
      <c r="A46" s="168" t="s">
        <v>412</v>
      </c>
      <c r="B46" s="169">
        <v>437</v>
      </c>
      <c r="C46" s="168" t="s">
        <v>411</v>
      </c>
    </row>
    <row r="47" spans="1:4">
      <c r="A47" s="168" t="s">
        <v>410</v>
      </c>
      <c r="B47" s="169">
        <v>230</v>
      </c>
      <c r="C47" s="168" t="s">
        <v>409</v>
      </c>
    </row>
    <row r="48" spans="1:4">
      <c r="A48" s="168" t="s">
        <v>408</v>
      </c>
      <c r="B48" s="169">
        <v>3800</v>
      </c>
      <c r="C48" s="168" t="s">
        <v>407</v>
      </c>
    </row>
    <row r="49" spans="1:3">
      <c r="A49" s="168" t="s">
        <v>406</v>
      </c>
      <c r="B49" s="169">
        <v>323</v>
      </c>
      <c r="C49" s="176" t="s">
        <v>405</v>
      </c>
    </row>
    <row r="50" spans="1:3">
      <c r="A50" s="175" t="s">
        <v>510</v>
      </c>
      <c r="B50" s="169">
        <v>48.99</v>
      </c>
      <c r="C50" s="177" t="s">
        <v>511</v>
      </c>
    </row>
    <row r="51" spans="1:3">
      <c r="A51" s="168" t="s">
        <v>512</v>
      </c>
      <c r="B51" s="169">
        <v>26</v>
      </c>
      <c r="C51" s="177" t="s">
        <v>513</v>
      </c>
    </row>
    <row r="52" spans="1:3">
      <c r="A52" s="168" t="s">
        <v>515</v>
      </c>
      <c r="B52" s="169">
        <v>4.8</v>
      </c>
      <c r="C52" s="177" t="s">
        <v>514</v>
      </c>
    </row>
    <row r="53" spans="1:3">
      <c r="A53" s="168" t="s">
        <v>516</v>
      </c>
      <c r="B53" s="169">
        <v>28</v>
      </c>
      <c r="C53" s="177" t="s">
        <v>517</v>
      </c>
    </row>
    <row r="54" spans="1:3">
      <c r="A54" s="168" t="s">
        <v>518</v>
      </c>
      <c r="B54" s="169">
        <v>460</v>
      </c>
      <c r="C54" s="177" t="s">
        <v>519</v>
      </c>
    </row>
    <row r="55" spans="1:3">
      <c r="A55" s="168" t="s">
        <v>388</v>
      </c>
      <c r="B55" s="169">
        <f>SUM(B3:B54)</f>
        <v>51112.69</v>
      </c>
      <c r="C55" s="176"/>
    </row>
    <row r="56" spans="1:3">
      <c r="A56" s="168"/>
      <c r="B56" s="169"/>
      <c r="C56" s="168"/>
    </row>
  </sheetData>
  <phoneticPr fontId="3" type="noConversion"/>
  <hyperlinks>
    <hyperlink ref="C50" r:id="rId1"/>
    <hyperlink ref="C51" r:id="rId2"/>
    <hyperlink ref="C52" r:id="rId3"/>
    <hyperlink ref="C53" r:id="rId4"/>
    <hyperlink ref="C54" r:id="rId5"/>
  </hyperlink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装修清单</vt:lpstr>
      <vt:lpstr>地暖详单</vt:lpstr>
      <vt:lpstr>中央空调详单</vt:lpstr>
      <vt:lpstr>淘宝网购详单</vt:lpstr>
    </vt:vector>
  </TitlesOfParts>
  <Company>Alibaba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mukang</dc:creator>
  <cp:lastModifiedBy>yu yu</cp:lastModifiedBy>
  <dcterms:created xsi:type="dcterms:W3CDTF">2012-02-08T03:15:05Z</dcterms:created>
  <dcterms:modified xsi:type="dcterms:W3CDTF">2014-07-13T12:44:46Z</dcterms:modified>
</cp:coreProperties>
</file>