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j\OneDrive\Desktop\Sports\ALL RPPF\NEWEST\RW4 added\"/>
    </mc:Choice>
  </mc:AlternateContent>
  <xr:revisionPtr revIDLastSave="0" documentId="13_ncr:1_{D496FCBA-F81B-480D-94C2-4B5C6DDFD5DF}" xr6:coauthVersionLast="47" xr6:coauthVersionMax="47" xr10:uidLastSave="{00000000-0000-0000-0000-000000000000}"/>
  <bookViews>
    <workbookView xWindow="28680" yWindow="900" windowWidth="29040" windowHeight="15720" xr2:uid="{4814C8B7-9471-4DCA-B27B-ECDC6E153EA7}"/>
  </bookViews>
  <sheets>
    <sheet name="values" sheetId="1" r:id="rId1"/>
    <sheet name="momentum " sheetId="3" r:id="rId2"/>
    <sheet name="T-Rank Numbers" sheetId="2" r:id="rId3"/>
    <sheet name="NONCON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3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2" i="1"/>
  <c r="W3" i="1"/>
  <c r="W4" i="1"/>
  <c r="W5" i="1"/>
  <c r="W6" i="1"/>
  <c r="W8" i="1"/>
  <c r="W9" i="1"/>
  <c r="W7" i="1"/>
  <c r="W10" i="1"/>
  <c r="W12" i="1"/>
  <c r="W13" i="1"/>
  <c r="W11" i="1"/>
  <c r="W14" i="1"/>
  <c r="W18" i="1"/>
  <c r="W17" i="1"/>
  <c r="W20" i="1"/>
  <c r="W19" i="1"/>
  <c r="W15" i="1"/>
  <c r="W22" i="1"/>
  <c r="W16" i="1"/>
  <c r="W23" i="1"/>
  <c r="W21" i="1"/>
  <c r="W24" i="1"/>
  <c r="W25" i="1"/>
  <c r="W26" i="1"/>
  <c r="W28" i="1"/>
  <c r="W31" i="1"/>
  <c r="W29" i="1"/>
  <c r="W33" i="1"/>
  <c r="W32" i="1"/>
  <c r="W27" i="1"/>
  <c r="W36" i="1"/>
  <c r="W35" i="1"/>
  <c r="W34" i="1"/>
  <c r="W30" i="1"/>
  <c r="W40" i="1"/>
  <c r="W39" i="1"/>
  <c r="W37" i="1"/>
  <c r="W38" i="1"/>
  <c r="W43" i="1"/>
  <c r="W44" i="1"/>
  <c r="W47" i="1"/>
  <c r="W41" i="1"/>
  <c r="W48" i="1"/>
  <c r="W42" i="1"/>
  <c r="W46" i="1"/>
  <c r="W45" i="1"/>
  <c r="W49" i="1"/>
  <c r="W52" i="1"/>
  <c r="W51" i="1"/>
  <c r="W53" i="1"/>
  <c r="W50" i="1"/>
  <c r="W54" i="1"/>
  <c r="W56" i="1"/>
  <c r="W59" i="1"/>
  <c r="W58" i="1"/>
  <c r="W60" i="1"/>
  <c r="W62" i="1"/>
  <c r="W55" i="1"/>
  <c r="W57" i="1"/>
  <c r="W61" i="1"/>
  <c r="W63" i="1"/>
  <c r="W66" i="1"/>
  <c r="W64" i="1"/>
  <c r="W65" i="1"/>
  <c r="W67" i="1"/>
  <c r="W71" i="1"/>
  <c r="W72" i="1"/>
  <c r="W69" i="1"/>
  <c r="W68" i="1"/>
  <c r="W70" i="1"/>
  <c r="W76" i="1"/>
  <c r="W79" i="1"/>
  <c r="W75" i="1"/>
  <c r="W74" i="1"/>
  <c r="W73" i="1"/>
  <c r="W78" i="1"/>
  <c r="W80" i="1"/>
  <c r="W77" i="1"/>
  <c r="W81" i="1"/>
  <c r="W83" i="1"/>
  <c r="W84" i="1"/>
  <c r="W82" i="1"/>
  <c r="W88" i="1"/>
  <c r="W85" i="1"/>
  <c r="W90" i="1"/>
  <c r="W91" i="1"/>
  <c r="W87" i="1"/>
  <c r="W86" i="1"/>
  <c r="W94" i="1"/>
  <c r="W93" i="1"/>
  <c r="W92" i="1"/>
  <c r="W95" i="1"/>
  <c r="W89" i="1"/>
  <c r="W97" i="1"/>
  <c r="W96" i="1"/>
  <c r="W98" i="1"/>
  <c r="W99" i="1"/>
  <c r="W100" i="1"/>
  <c r="W103" i="1"/>
  <c r="W102" i="1"/>
  <c r="W101" i="1"/>
  <c r="W105" i="1"/>
  <c r="W104" i="1"/>
  <c r="W107" i="1"/>
  <c r="W106" i="1"/>
  <c r="W109" i="1"/>
  <c r="W108" i="1"/>
  <c r="W110" i="1"/>
  <c r="W111" i="1"/>
  <c r="W112" i="1"/>
  <c r="W114" i="1"/>
  <c r="W113" i="1"/>
  <c r="W115" i="1"/>
  <c r="W118" i="1"/>
  <c r="W117" i="1"/>
  <c r="W116" i="1"/>
  <c r="W119" i="1"/>
  <c r="W122" i="1"/>
  <c r="W121" i="1"/>
  <c r="W120" i="1"/>
  <c r="W123" i="1"/>
  <c r="W125" i="1"/>
  <c r="W124" i="1"/>
  <c r="W126" i="1"/>
  <c r="W129" i="1"/>
  <c r="W128" i="1"/>
  <c r="W130" i="1"/>
  <c r="W131" i="1"/>
  <c r="W127" i="1"/>
  <c r="W133" i="1"/>
  <c r="W132" i="1"/>
  <c r="W134" i="1"/>
  <c r="W136" i="1"/>
  <c r="W135" i="1"/>
  <c r="W137" i="1"/>
  <c r="W138" i="1"/>
  <c r="W139" i="1"/>
  <c r="W140" i="1"/>
  <c r="W144" i="1"/>
  <c r="W141" i="1"/>
  <c r="W142" i="1"/>
  <c r="W143" i="1"/>
  <c r="W146" i="1"/>
  <c r="W145" i="1"/>
  <c r="W147" i="1"/>
  <c r="W148" i="1"/>
  <c r="W149" i="1"/>
  <c r="W150" i="1"/>
  <c r="W153" i="1"/>
  <c r="W155" i="1"/>
  <c r="W151" i="1"/>
  <c r="W152" i="1"/>
  <c r="W156" i="1"/>
  <c r="W154" i="1"/>
  <c r="W158" i="1"/>
  <c r="W157" i="1"/>
  <c r="W159" i="1"/>
  <c r="W161" i="1"/>
  <c r="W160" i="1"/>
  <c r="W164" i="1"/>
  <c r="W162" i="1"/>
  <c r="W163" i="1"/>
  <c r="W165" i="1"/>
  <c r="W166" i="1"/>
  <c r="W168" i="1"/>
  <c r="W169" i="1"/>
  <c r="W167" i="1"/>
  <c r="W170" i="1"/>
  <c r="W171" i="1"/>
  <c r="W173" i="1"/>
  <c r="W174" i="1"/>
  <c r="W172" i="1"/>
  <c r="W175" i="1"/>
  <c r="W178" i="1"/>
  <c r="W176" i="1"/>
  <c r="W177" i="1"/>
  <c r="W180" i="1"/>
  <c r="W179" i="1"/>
  <c r="W181" i="1"/>
  <c r="W183" i="1"/>
  <c r="W182" i="1"/>
  <c r="W186" i="1"/>
  <c r="W184" i="1"/>
  <c r="W185" i="1"/>
  <c r="W187" i="1"/>
  <c r="W188" i="1"/>
  <c r="W191" i="1"/>
  <c r="W189" i="1"/>
  <c r="W190" i="1"/>
  <c r="W192" i="1"/>
  <c r="W193" i="1"/>
  <c r="W194" i="1"/>
  <c r="W197" i="1"/>
  <c r="W195" i="1"/>
  <c r="W196" i="1"/>
  <c r="W202" i="1"/>
  <c r="W198" i="1"/>
  <c r="W201" i="1"/>
  <c r="W200" i="1"/>
  <c r="W199" i="1"/>
  <c r="W203" i="1"/>
  <c r="W205" i="1"/>
  <c r="W204" i="1"/>
  <c r="W206" i="1"/>
  <c r="W208" i="1"/>
  <c r="W207" i="1"/>
  <c r="W209" i="1"/>
  <c r="W210" i="1"/>
  <c r="W211" i="1"/>
  <c r="W213" i="1"/>
  <c r="W212" i="1"/>
  <c r="W214" i="1"/>
  <c r="W215" i="1"/>
  <c r="W216" i="1"/>
  <c r="W217" i="1"/>
  <c r="W218" i="1"/>
  <c r="W220" i="1"/>
  <c r="W219" i="1"/>
  <c r="W221" i="1"/>
  <c r="W222" i="1"/>
  <c r="W223" i="1"/>
  <c r="W224" i="1"/>
  <c r="W226" i="1"/>
  <c r="W225" i="1"/>
  <c r="W227" i="1"/>
  <c r="W228" i="1"/>
  <c r="W229" i="1"/>
  <c r="W230" i="1"/>
  <c r="W232" i="1"/>
  <c r="W231" i="1"/>
  <c r="W234" i="1"/>
  <c r="W233" i="1"/>
  <c r="W235" i="1"/>
  <c r="W237" i="1"/>
  <c r="W236" i="1"/>
  <c r="W238" i="1"/>
  <c r="W239" i="1"/>
  <c r="W240" i="1"/>
  <c r="W244" i="1"/>
  <c r="W241" i="1"/>
  <c r="W242" i="1"/>
  <c r="W243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4" i="1"/>
  <c r="W263" i="1"/>
  <c r="W262" i="1"/>
  <c r="W265" i="1"/>
  <c r="W266" i="1"/>
  <c r="W269" i="1"/>
  <c r="W267" i="1"/>
  <c r="W268" i="1"/>
  <c r="W270" i="1"/>
  <c r="W272" i="1"/>
  <c r="W271" i="1"/>
  <c r="W273" i="1"/>
  <c r="W275" i="1"/>
  <c r="W274" i="1"/>
  <c r="W276" i="1"/>
  <c r="W278" i="1"/>
  <c r="W277" i="1"/>
  <c r="W279" i="1"/>
  <c r="W280" i="1"/>
  <c r="W281" i="1"/>
  <c r="W282" i="1"/>
  <c r="W284" i="1"/>
  <c r="W283" i="1"/>
  <c r="W286" i="1"/>
  <c r="W285" i="1"/>
  <c r="W287" i="1"/>
  <c r="W288" i="1"/>
  <c r="W289" i="1"/>
  <c r="W291" i="1"/>
  <c r="W290" i="1"/>
  <c r="W293" i="1"/>
  <c r="W292" i="1"/>
  <c r="W294" i="1"/>
  <c r="W295" i="1"/>
  <c r="W296" i="1"/>
  <c r="W298" i="1"/>
  <c r="W297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4" i="1"/>
  <c r="W323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40" i="1"/>
  <c r="W339" i="1"/>
  <c r="W341" i="1"/>
  <c r="W342" i="1"/>
  <c r="W343" i="1"/>
  <c r="W344" i="1"/>
  <c r="W345" i="1"/>
  <c r="W346" i="1"/>
  <c r="W2" i="1"/>
  <c r="X340" i="1" l="1"/>
  <c r="X315" i="1"/>
  <c r="X290" i="1"/>
  <c r="X269" i="1"/>
  <c r="X303" i="1"/>
  <c r="X327" i="1"/>
  <c r="X279" i="1"/>
  <c r="X255" i="1"/>
  <c r="X147" i="1"/>
  <c r="X3" i="1"/>
  <c r="X314" i="1"/>
  <c r="X206" i="1"/>
  <c r="X134" i="1"/>
  <c r="X52" i="1"/>
  <c r="X337" i="1"/>
  <c r="X325" i="1"/>
  <c r="X313" i="1"/>
  <c r="X301" i="1"/>
  <c r="X289" i="1"/>
  <c r="X278" i="1"/>
  <c r="X265" i="1"/>
  <c r="X253" i="1"/>
  <c r="X244" i="1"/>
  <c r="X229" i="1"/>
  <c r="X217" i="1"/>
  <c r="X204" i="1"/>
  <c r="X193" i="1"/>
  <c r="X181" i="1"/>
  <c r="X167" i="1"/>
  <c r="X158" i="1"/>
  <c r="X146" i="1"/>
  <c r="X132" i="1"/>
  <c r="X121" i="1"/>
  <c r="X108" i="1"/>
  <c r="X96" i="1"/>
  <c r="X88" i="1"/>
  <c r="X76" i="1"/>
  <c r="X57" i="1"/>
  <c r="X49" i="1"/>
  <c r="X40" i="1"/>
  <c r="X25" i="1"/>
  <c r="X11" i="1"/>
  <c r="X159" i="1"/>
  <c r="X28" i="1"/>
  <c r="X241" i="1"/>
  <c r="X110" i="1"/>
  <c r="X336" i="1"/>
  <c r="X323" i="1"/>
  <c r="X312" i="1"/>
  <c r="X300" i="1"/>
  <c r="X288" i="1"/>
  <c r="X276" i="1"/>
  <c r="X262" i="1"/>
  <c r="X252" i="1"/>
  <c r="X240" i="1"/>
  <c r="X228" i="1"/>
  <c r="X216" i="1"/>
  <c r="X205" i="1"/>
  <c r="X192" i="1"/>
  <c r="X179" i="1"/>
  <c r="X169" i="1"/>
  <c r="X154" i="1"/>
  <c r="X143" i="1"/>
  <c r="X133" i="1"/>
  <c r="X122" i="1"/>
  <c r="X109" i="1"/>
  <c r="X97" i="1"/>
  <c r="X82" i="1"/>
  <c r="X70" i="1"/>
  <c r="X55" i="1"/>
  <c r="X45" i="1"/>
  <c r="X30" i="1"/>
  <c r="X24" i="1"/>
  <c r="X13" i="1"/>
  <c r="X232" i="1"/>
  <c r="X123" i="1"/>
  <c r="X18" i="1"/>
  <c r="X338" i="1"/>
  <c r="X218" i="1"/>
  <c r="X79" i="1"/>
  <c r="X2" i="1"/>
  <c r="X335" i="1"/>
  <c r="X324" i="1"/>
  <c r="X311" i="1"/>
  <c r="X299" i="1"/>
  <c r="X287" i="1"/>
  <c r="X274" i="1"/>
  <c r="X263" i="1"/>
  <c r="X251" i="1"/>
  <c r="X239" i="1"/>
  <c r="X227" i="1"/>
  <c r="X215" i="1"/>
  <c r="X203" i="1"/>
  <c r="X190" i="1"/>
  <c r="X180" i="1"/>
  <c r="X168" i="1"/>
  <c r="X156" i="1"/>
  <c r="X142" i="1"/>
  <c r="X127" i="1"/>
  <c r="X119" i="1"/>
  <c r="X106" i="1"/>
  <c r="X89" i="1"/>
  <c r="X84" i="1"/>
  <c r="X68" i="1"/>
  <c r="X62" i="1"/>
  <c r="X46" i="1"/>
  <c r="X34" i="1"/>
  <c r="X21" i="1"/>
  <c r="X12" i="1"/>
  <c r="X220" i="1"/>
  <c r="X75" i="1"/>
  <c r="X254" i="1"/>
  <c r="X98" i="1"/>
  <c r="X346" i="1"/>
  <c r="X334" i="1"/>
  <c r="X322" i="1"/>
  <c r="X310" i="1"/>
  <c r="X297" i="1"/>
  <c r="X285" i="1"/>
  <c r="X275" i="1"/>
  <c r="X264" i="1"/>
  <c r="X250" i="1"/>
  <c r="X238" i="1"/>
  <c r="X225" i="1"/>
  <c r="X214" i="1"/>
  <c r="X199" i="1"/>
  <c r="X189" i="1"/>
  <c r="X177" i="1"/>
  <c r="X166" i="1"/>
  <c r="X152" i="1"/>
  <c r="X141" i="1"/>
  <c r="X131" i="1"/>
  <c r="X116" i="1"/>
  <c r="X107" i="1"/>
  <c r="X95" i="1"/>
  <c r="X83" i="1"/>
  <c r="X69" i="1"/>
  <c r="X60" i="1"/>
  <c r="X42" i="1"/>
  <c r="X35" i="1"/>
  <c r="X23" i="1"/>
  <c r="X10" i="1"/>
  <c r="X182" i="1"/>
  <c r="X63" i="1"/>
  <c r="X291" i="1"/>
  <c r="X194" i="1"/>
  <c r="X61" i="1"/>
  <c r="X345" i="1"/>
  <c r="X333" i="1"/>
  <c r="X321" i="1"/>
  <c r="X309" i="1"/>
  <c r="X298" i="1"/>
  <c r="X286" i="1"/>
  <c r="X273" i="1"/>
  <c r="X261" i="1"/>
  <c r="X249" i="1"/>
  <c r="X236" i="1"/>
  <c r="X226" i="1"/>
  <c r="X212" i="1"/>
  <c r="X200" i="1"/>
  <c r="X191" i="1"/>
  <c r="X176" i="1"/>
  <c r="X165" i="1"/>
  <c r="X151" i="1"/>
  <c r="X144" i="1"/>
  <c r="X130" i="1"/>
  <c r="X117" i="1"/>
  <c r="X104" i="1"/>
  <c r="X92" i="1"/>
  <c r="X81" i="1"/>
  <c r="X72" i="1"/>
  <c r="X58" i="1"/>
  <c r="X48" i="1"/>
  <c r="X36" i="1"/>
  <c r="X16" i="1"/>
  <c r="X7" i="1"/>
  <c r="X242" i="1"/>
  <c r="X90" i="1"/>
  <c r="X145" i="1"/>
  <c r="X308" i="1"/>
  <c r="X271" i="1"/>
  <c r="X260" i="1"/>
  <c r="X248" i="1"/>
  <c r="X237" i="1"/>
  <c r="X224" i="1"/>
  <c r="X213" i="1"/>
  <c r="X201" i="1"/>
  <c r="X188" i="1"/>
  <c r="X178" i="1"/>
  <c r="X163" i="1"/>
  <c r="X155" i="1"/>
  <c r="X140" i="1"/>
  <c r="X128" i="1"/>
  <c r="X118" i="1"/>
  <c r="X105" i="1"/>
  <c r="X93" i="1"/>
  <c r="X77" i="1"/>
  <c r="X71" i="1"/>
  <c r="X59" i="1"/>
  <c r="X41" i="1"/>
  <c r="X27" i="1"/>
  <c r="X22" i="1"/>
  <c r="X9" i="1"/>
  <c r="X136" i="1"/>
  <c r="X111" i="1"/>
  <c r="X326" i="1"/>
  <c r="X230" i="1"/>
  <c r="X120" i="1"/>
  <c r="X39" i="1"/>
  <c r="X332" i="1"/>
  <c r="X343" i="1"/>
  <c r="X331" i="1"/>
  <c r="X319" i="1"/>
  <c r="X307" i="1"/>
  <c r="X295" i="1"/>
  <c r="X284" i="1"/>
  <c r="X272" i="1"/>
  <c r="X259" i="1"/>
  <c r="X247" i="1"/>
  <c r="X235" i="1"/>
  <c r="X223" i="1"/>
  <c r="X211" i="1"/>
  <c r="X198" i="1"/>
  <c r="X187" i="1"/>
  <c r="X175" i="1"/>
  <c r="X162" i="1"/>
  <c r="X153" i="1"/>
  <c r="X139" i="1"/>
  <c r="X129" i="1"/>
  <c r="X115" i="1"/>
  <c r="X101" i="1"/>
  <c r="X94" i="1"/>
  <c r="X80" i="1"/>
  <c r="X67" i="1"/>
  <c r="X56" i="1"/>
  <c r="X47" i="1"/>
  <c r="X32" i="1"/>
  <c r="X15" i="1"/>
  <c r="X8" i="1"/>
  <c r="X171" i="1"/>
  <c r="X37" i="1"/>
  <c r="X277" i="1"/>
  <c r="X157" i="1"/>
  <c r="X14" i="1"/>
  <c r="X320" i="1"/>
  <c r="X342" i="1"/>
  <c r="X330" i="1"/>
  <c r="X318" i="1"/>
  <c r="X306" i="1"/>
  <c r="X294" i="1"/>
  <c r="X282" i="1"/>
  <c r="X270" i="1"/>
  <c r="X258" i="1"/>
  <c r="X246" i="1"/>
  <c r="X233" i="1"/>
  <c r="X222" i="1"/>
  <c r="X210" i="1"/>
  <c r="X202" i="1"/>
  <c r="X185" i="1"/>
  <c r="X172" i="1"/>
  <c r="X164" i="1"/>
  <c r="X150" i="1"/>
  <c r="X138" i="1"/>
  <c r="X126" i="1"/>
  <c r="X113" i="1"/>
  <c r="X102" i="1"/>
  <c r="X86" i="1"/>
  <c r="X78" i="1"/>
  <c r="X65" i="1"/>
  <c r="X54" i="1"/>
  <c r="X44" i="1"/>
  <c r="X33" i="1"/>
  <c r="X19" i="1"/>
  <c r="X6" i="1"/>
  <c r="X197" i="1"/>
  <c r="X51" i="1"/>
  <c r="X302" i="1"/>
  <c r="X183" i="1"/>
  <c r="X26" i="1"/>
  <c r="X296" i="1"/>
  <c r="X341" i="1"/>
  <c r="X329" i="1"/>
  <c r="X317" i="1"/>
  <c r="X305" i="1"/>
  <c r="X292" i="1"/>
  <c r="X281" i="1"/>
  <c r="X268" i="1"/>
  <c r="X257" i="1"/>
  <c r="X245" i="1"/>
  <c r="X234" i="1"/>
  <c r="X221" i="1"/>
  <c r="X209" i="1"/>
  <c r="X196" i="1"/>
  <c r="X184" i="1"/>
  <c r="X174" i="1"/>
  <c r="X160" i="1"/>
  <c r="X149" i="1"/>
  <c r="X137" i="1"/>
  <c r="X124" i="1"/>
  <c r="X114" i="1"/>
  <c r="X103" i="1"/>
  <c r="X87" i="1"/>
  <c r="X73" i="1"/>
  <c r="X64" i="1"/>
  <c r="X50" i="1"/>
  <c r="X43" i="1"/>
  <c r="X29" i="1"/>
  <c r="X20" i="1"/>
  <c r="X5" i="1"/>
  <c r="X208" i="1"/>
  <c r="X99" i="1"/>
  <c r="X266" i="1"/>
  <c r="X170" i="1"/>
  <c r="X85" i="1"/>
  <c r="X344" i="1"/>
  <c r="X283" i="1"/>
  <c r="X339" i="1"/>
  <c r="X328" i="1"/>
  <c r="X316" i="1"/>
  <c r="X304" i="1"/>
  <c r="X293" i="1"/>
  <c r="X280" i="1"/>
  <c r="X267" i="1"/>
  <c r="X256" i="1"/>
  <c r="X243" i="1"/>
  <c r="X231" i="1"/>
  <c r="X219" i="1"/>
  <c r="X207" i="1"/>
  <c r="X195" i="1"/>
  <c r="X186" i="1"/>
  <c r="X173" i="1"/>
  <c r="X161" i="1"/>
  <c r="X148" i="1"/>
  <c r="X135" i="1"/>
  <c r="X125" i="1"/>
  <c r="X112" i="1"/>
  <c r="X100" i="1"/>
  <c r="X91" i="1"/>
  <c r="X74" i="1"/>
  <c r="X66" i="1"/>
  <c r="X53" i="1"/>
  <c r="X38" i="1"/>
  <c r="X31" i="1"/>
  <c r="X17" i="1"/>
  <c r="X4" i="1"/>
  <c r="AC3" i="1"/>
  <c r="AC7" i="1"/>
  <c r="AC4" i="1"/>
  <c r="AC5" i="1"/>
  <c r="AC9" i="1"/>
  <c r="AC6" i="1"/>
  <c r="AC8" i="1"/>
  <c r="AC10" i="1"/>
  <c r="AC11" i="1"/>
  <c r="AC15" i="1"/>
  <c r="AC12" i="1"/>
  <c r="AC14" i="1"/>
  <c r="AC13" i="1"/>
  <c r="AC17" i="1"/>
  <c r="AC18" i="1"/>
  <c r="AC27" i="1"/>
  <c r="AC20" i="1"/>
  <c r="AC29" i="1"/>
  <c r="AC16" i="1"/>
  <c r="AC22" i="1"/>
  <c r="AC25" i="1"/>
  <c r="AC21" i="1"/>
  <c r="AC23" i="1"/>
  <c r="AC24" i="1"/>
  <c r="AC33" i="1"/>
  <c r="AC19" i="1"/>
  <c r="AC35" i="1"/>
  <c r="AC30" i="1"/>
  <c r="AC28" i="1"/>
  <c r="AC26" i="1"/>
  <c r="AC44" i="1"/>
  <c r="AC36" i="1"/>
  <c r="AC37" i="1"/>
  <c r="AC38" i="1"/>
  <c r="AC32" i="1"/>
  <c r="AC42" i="1"/>
  <c r="AC43" i="1"/>
  <c r="AC39" i="1"/>
  <c r="AC45" i="1"/>
  <c r="AC31" i="1"/>
  <c r="AC55" i="1"/>
  <c r="AC60" i="1"/>
  <c r="AC47" i="1"/>
  <c r="AC40" i="1"/>
  <c r="AC48" i="1"/>
  <c r="AC34" i="1"/>
  <c r="AC46" i="1"/>
  <c r="AC54" i="1"/>
  <c r="AC65" i="1"/>
  <c r="AC50" i="1"/>
  <c r="AC41" i="1"/>
  <c r="AC53" i="1"/>
  <c r="AC51" i="1"/>
  <c r="AC49" i="1"/>
  <c r="AC62" i="1"/>
  <c r="AC57" i="1"/>
  <c r="AC77" i="1"/>
  <c r="AC52" i="1"/>
  <c r="AC56" i="1"/>
  <c r="AC66" i="1"/>
  <c r="AC68" i="1"/>
  <c r="AC63" i="1"/>
  <c r="AC58" i="1"/>
  <c r="AC79" i="1"/>
  <c r="AC72" i="1"/>
  <c r="AC61" i="1"/>
  <c r="AC64" i="1"/>
  <c r="AC71" i="1"/>
  <c r="AC59" i="1"/>
  <c r="AC67" i="1"/>
  <c r="AC86" i="1"/>
  <c r="AC80" i="1"/>
  <c r="AC84" i="1"/>
  <c r="AC73" i="1"/>
  <c r="AC82" i="1"/>
  <c r="AC83" i="1"/>
  <c r="AC89" i="1"/>
  <c r="AC81" i="1"/>
  <c r="AC94" i="1"/>
  <c r="AC88" i="1"/>
  <c r="AC92" i="1"/>
  <c r="AC70" i="1"/>
  <c r="AC76" i="1"/>
  <c r="AC78" i="1"/>
  <c r="AC69" i="1"/>
  <c r="AC74" i="1"/>
  <c r="AC97" i="1"/>
  <c r="AC75" i="1"/>
  <c r="AC87" i="1"/>
  <c r="AC101" i="1"/>
  <c r="AC104" i="1"/>
  <c r="AC98" i="1"/>
  <c r="AC85" i="1"/>
  <c r="AC102" i="1"/>
  <c r="AC91" i="1"/>
  <c r="AC99" i="1"/>
  <c r="AC110" i="1"/>
  <c r="AC106" i="1"/>
  <c r="AC116" i="1"/>
  <c r="AC128" i="1"/>
  <c r="AC123" i="1"/>
  <c r="AC119" i="1"/>
  <c r="AC111" i="1"/>
  <c r="AC100" i="1"/>
  <c r="AC90" i="1"/>
  <c r="AC113" i="1"/>
  <c r="AC96" i="1"/>
  <c r="AC95" i="1"/>
  <c r="AC117" i="1"/>
  <c r="AC108" i="1"/>
  <c r="AC93" i="1"/>
  <c r="AC105" i="1"/>
  <c r="AC107" i="1"/>
  <c r="AC109" i="1"/>
  <c r="AC124" i="1"/>
  <c r="AC137" i="1"/>
  <c r="AC121" i="1"/>
  <c r="AC103" i="1"/>
  <c r="AC112" i="1"/>
  <c r="AC120" i="1"/>
  <c r="AC164" i="1"/>
  <c r="AC133" i="1"/>
  <c r="AC147" i="1"/>
  <c r="AC118" i="1"/>
  <c r="AC149" i="1"/>
  <c r="AC135" i="1"/>
  <c r="AC132" i="1"/>
  <c r="AC115" i="1"/>
  <c r="AC150" i="1"/>
  <c r="AC151" i="1"/>
  <c r="AC125" i="1"/>
  <c r="AC134" i="1"/>
  <c r="AC126" i="1"/>
  <c r="AC139" i="1"/>
  <c r="AC122" i="1"/>
  <c r="AC146" i="1"/>
  <c r="AC141" i="1"/>
  <c r="AC127" i="1"/>
  <c r="AC144" i="1"/>
  <c r="AC148" i="1"/>
  <c r="AC129" i="1"/>
  <c r="AC130" i="1"/>
  <c r="AC160" i="1"/>
  <c r="AC131" i="1"/>
  <c r="AC140" i="1"/>
  <c r="AC114" i="1"/>
  <c r="AC158" i="1"/>
  <c r="AC136" i="1"/>
  <c r="AC155" i="1"/>
  <c r="AC161" i="1"/>
  <c r="AC142" i="1"/>
  <c r="AC165" i="1"/>
  <c r="AC153" i="1"/>
  <c r="AC168" i="1"/>
  <c r="AC143" i="1"/>
  <c r="AC145" i="1"/>
  <c r="AC157" i="1"/>
  <c r="AC175" i="1"/>
  <c r="AC152" i="1"/>
  <c r="AC154" i="1"/>
  <c r="AC167" i="1"/>
  <c r="AC169" i="1"/>
  <c r="AC170" i="1"/>
  <c r="AC159" i="1"/>
  <c r="AC171" i="1"/>
  <c r="AC173" i="1"/>
  <c r="AC176" i="1"/>
  <c r="AC138" i="1"/>
  <c r="AC208" i="1"/>
  <c r="AC156" i="1"/>
  <c r="AC162" i="1"/>
  <c r="AC166" i="1"/>
  <c r="AC195" i="1"/>
  <c r="AC186" i="1"/>
  <c r="AC202" i="1"/>
  <c r="AC198" i="1"/>
  <c r="AC163" i="1"/>
  <c r="AC207" i="1"/>
  <c r="AC189" i="1"/>
  <c r="AC172" i="1"/>
  <c r="AC178" i="1"/>
  <c r="AC206" i="1"/>
  <c r="AC180" i="1"/>
  <c r="AC194" i="1"/>
  <c r="AC179" i="1"/>
  <c r="AC211" i="1"/>
  <c r="AC192" i="1"/>
  <c r="AC174" i="1"/>
  <c r="AC177" i="1"/>
  <c r="AC201" i="1"/>
  <c r="AC187" i="1"/>
  <c r="AC184" i="1"/>
  <c r="AC190" i="1"/>
  <c r="AC210" i="1"/>
  <c r="AC188" i="1"/>
  <c r="AC185" i="1"/>
  <c r="AC181" i="1"/>
  <c r="AC219" i="1"/>
  <c r="AC182" i="1"/>
  <c r="AC199" i="1"/>
  <c r="AC191" i="1"/>
  <c r="AC200" i="1"/>
  <c r="AC183" i="1"/>
  <c r="AC193" i="1"/>
  <c r="AC213" i="1"/>
  <c r="AC227" i="1"/>
  <c r="AC197" i="1"/>
  <c r="AC216" i="1"/>
  <c r="AC205" i="1"/>
  <c r="AC247" i="1"/>
  <c r="AC214" i="1"/>
  <c r="AC228" i="1"/>
  <c r="AC230" i="1"/>
  <c r="AC218" i="1"/>
  <c r="AC226" i="1"/>
  <c r="AC215" i="1"/>
  <c r="AC203" i="1"/>
  <c r="AC221" i="1"/>
  <c r="AC209" i="1"/>
  <c r="AC232" i="1"/>
  <c r="AC231" i="1"/>
  <c r="AC235" i="1"/>
  <c r="AC224" i="1"/>
  <c r="AC236" i="1"/>
  <c r="AC212" i="1"/>
  <c r="AC222" i="1"/>
  <c r="AC220" i="1"/>
  <c r="AC229" i="1"/>
  <c r="AC251" i="1"/>
  <c r="AC238" i="1"/>
  <c r="AC245" i="1"/>
  <c r="AC241" i="1"/>
  <c r="AC217" i="1"/>
  <c r="AC223" i="1"/>
  <c r="AC196" i="1"/>
  <c r="AC264" i="1"/>
  <c r="AC258" i="1"/>
  <c r="AC249" i="1"/>
  <c r="AC239" i="1"/>
  <c r="AC237" i="1"/>
  <c r="AC252" i="1"/>
  <c r="AC248" i="1"/>
  <c r="AC204" i="1"/>
  <c r="AC225" i="1"/>
  <c r="AC244" i="1"/>
  <c r="AC243" i="1"/>
  <c r="AC253" i="1"/>
  <c r="AC278" i="1"/>
  <c r="AC234" i="1"/>
  <c r="AC246" i="1"/>
  <c r="AC240" i="1"/>
  <c r="AC259" i="1"/>
  <c r="AC261" i="1"/>
  <c r="AC242" i="1"/>
  <c r="AC233" i="1"/>
  <c r="AC275" i="1"/>
  <c r="AC276" i="1"/>
  <c r="AC263" i="1"/>
  <c r="AC265" i="1"/>
  <c r="AC255" i="1"/>
  <c r="AC256" i="1"/>
  <c r="AC262" i="1"/>
  <c r="AC254" i="1"/>
  <c r="AC267" i="1"/>
  <c r="AC272" i="1"/>
  <c r="AC287" i="1"/>
  <c r="AC294" i="1"/>
  <c r="AC260" i="1"/>
  <c r="AC257" i="1"/>
  <c r="AC277" i="1"/>
  <c r="AC270" i="1"/>
  <c r="AC274" i="1"/>
  <c r="AC268" i="1"/>
  <c r="AC300" i="1"/>
  <c r="AC250" i="1"/>
  <c r="AC269" i="1"/>
  <c r="AC282" i="1"/>
  <c r="AC283" i="1"/>
  <c r="AC266" i="1"/>
  <c r="AC291" i="1"/>
  <c r="AC273" i="1"/>
  <c r="AC299" i="1"/>
  <c r="AC281" i="1"/>
  <c r="AC292" i="1"/>
  <c r="AC290" i="1"/>
  <c r="AC288" i="1"/>
  <c r="AC279" i="1"/>
  <c r="AC285" i="1"/>
  <c r="AC271" i="1"/>
  <c r="AC286" i="1"/>
  <c r="AC289" i="1"/>
  <c r="AC280" i="1"/>
  <c r="AC284" i="1"/>
  <c r="AC296" i="1"/>
  <c r="AC295" i="1"/>
  <c r="AC293" i="1"/>
  <c r="AC306" i="1"/>
  <c r="AC302" i="1"/>
  <c r="AC298" i="1"/>
  <c r="AC309" i="1"/>
  <c r="AC301" i="1"/>
  <c r="AC316" i="1"/>
  <c r="AC297" i="1"/>
  <c r="AC303" i="1"/>
  <c r="AC308" i="1"/>
  <c r="AC319" i="1"/>
  <c r="AC315" i="1"/>
  <c r="AC312" i="1"/>
  <c r="AC305" i="1"/>
  <c r="AC304" i="1"/>
  <c r="AC307" i="1"/>
  <c r="AC314" i="1"/>
  <c r="AC322" i="1"/>
  <c r="AC320" i="1"/>
  <c r="AC317" i="1"/>
  <c r="AC325" i="1"/>
  <c r="AC310" i="1"/>
  <c r="AC311" i="1"/>
  <c r="AC335" i="1"/>
  <c r="AC321" i="1"/>
  <c r="AC313" i="1"/>
  <c r="AC333" i="1"/>
  <c r="AC318" i="1"/>
  <c r="AC324" i="1"/>
  <c r="AC329" i="1"/>
  <c r="AC327" i="1"/>
  <c r="AC330" i="1"/>
  <c r="AC331" i="1"/>
  <c r="AC326" i="1"/>
  <c r="AC332" i="1"/>
  <c r="AC328" i="1"/>
  <c r="AC338" i="1"/>
  <c r="AC340" i="1"/>
  <c r="AC323" i="1"/>
  <c r="AC336" i="1"/>
  <c r="AC343" i="1"/>
  <c r="AC334" i="1"/>
  <c r="AC337" i="1"/>
  <c r="AC339" i="1"/>
  <c r="AC341" i="1"/>
  <c r="AC342" i="1"/>
  <c r="AC344" i="1"/>
  <c r="AC345" i="1"/>
  <c r="AC346" i="1"/>
  <c r="AA3" i="1"/>
  <c r="AA7" i="1"/>
  <c r="AA4" i="1"/>
  <c r="AA5" i="1"/>
  <c r="AA9" i="1"/>
  <c r="AA6" i="1"/>
  <c r="AA8" i="1"/>
  <c r="AA10" i="1"/>
  <c r="AA11" i="1"/>
  <c r="AA15" i="1"/>
  <c r="AA12" i="1"/>
  <c r="AA14" i="1"/>
  <c r="AA13" i="1"/>
  <c r="AA17" i="1"/>
  <c r="AA18" i="1"/>
  <c r="AA27" i="1"/>
  <c r="AA20" i="1"/>
  <c r="AA29" i="1"/>
  <c r="AA16" i="1"/>
  <c r="AA22" i="1"/>
  <c r="AA25" i="1"/>
  <c r="AA21" i="1"/>
  <c r="AA23" i="1"/>
  <c r="AA24" i="1"/>
  <c r="AA33" i="1"/>
  <c r="AA19" i="1"/>
  <c r="AA35" i="1"/>
  <c r="AA30" i="1"/>
  <c r="AA28" i="1"/>
  <c r="AA26" i="1"/>
  <c r="AA44" i="1"/>
  <c r="AA36" i="1"/>
  <c r="AA37" i="1"/>
  <c r="AA38" i="1"/>
  <c r="AA32" i="1"/>
  <c r="AA42" i="1"/>
  <c r="AA43" i="1"/>
  <c r="AA39" i="1"/>
  <c r="AA45" i="1"/>
  <c r="AA31" i="1"/>
  <c r="AA55" i="1"/>
  <c r="AA60" i="1"/>
  <c r="AA47" i="1"/>
  <c r="AA40" i="1"/>
  <c r="AA48" i="1"/>
  <c r="AA34" i="1"/>
  <c r="AA46" i="1"/>
  <c r="AA54" i="1"/>
  <c r="AA65" i="1"/>
  <c r="AA50" i="1"/>
  <c r="AA41" i="1"/>
  <c r="AA53" i="1"/>
  <c r="AA51" i="1"/>
  <c r="AA49" i="1"/>
  <c r="AA62" i="1"/>
  <c r="AA57" i="1"/>
  <c r="AA77" i="1"/>
  <c r="AA52" i="1"/>
  <c r="AA56" i="1"/>
  <c r="AA66" i="1"/>
  <c r="AA68" i="1"/>
  <c r="AA63" i="1"/>
  <c r="AA58" i="1"/>
  <c r="AA79" i="1"/>
  <c r="AA72" i="1"/>
  <c r="AA61" i="1"/>
  <c r="AA64" i="1"/>
  <c r="AA71" i="1"/>
  <c r="AA59" i="1"/>
  <c r="AA67" i="1"/>
  <c r="AA86" i="1"/>
  <c r="AA80" i="1"/>
  <c r="AA84" i="1"/>
  <c r="AA73" i="1"/>
  <c r="AA82" i="1"/>
  <c r="AA83" i="1"/>
  <c r="AA89" i="1"/>
  <c r="AA81" i="1"/>
  <c r="AA94" i="1"/>
  <c r="AA88" i="1"/>
  <c r="AA92" i="1"/>
  <c r="AA70" i="1"/>
  <c r="AA76" i="1"/>
  <c r="AA78" i="1"/>
  <c r="AA69" i="1"/>
  <c r="AA74" i="1"/>
  <c r="AA97" i="1"/>
  <c r="AA75" i="1"/>
  <c r="AA87" i="1"/>
  <c r="AA101" i="1"/>
  <c r="AA104" i="1"/>
  <c r="AA98" i="1"/>
  <c r="AA85" i="1"/>
  <c r="AA102" i="1"/>
  <c r="AA91" i="1"/>
  <c r="AA99" i="1"/>
  <c r="AA110" i="1"/>
  <c r="AA106" i="1"/>
  <c r="AA116" i="1"/>
  <c r="AA128" i="1"/>
  <c r="AA123" i="1"/>
  <c r="AA119" i="1"/>
  <c r="AA111" i="1"/>
  <c r="AA100" i="1"/>
  <c r="AA90" i="1"/>
  <c r="AA113" i="1"/>
  <c r="AA96" i="1"/>
  <c r="AA95" i="1"/>
  <c r="AA117" i="1"/>
  <c r="AA108" i="1"/>
  <c r="AA93" i="1"/>
  <c r="AA105" i="1"/>
  <c r="AA107" i="1"/>
  <c r="AA109" i="1"/>
  <c r="AA124" i="1"/>
  <c r="AA137" i="1"/>
  <c r="AA121" i="1"/>
  <c r="AA103" i="1"/>
  <c r="AA112" i="1"/>
  <c r="AA120" i="1"/>
  <c r="AA164" i="1"/>
  <c r="AA133" i="1"/>
  <c r="AA147" i="1"/>
  <c r="AA118" i="1"/>
  <c r="AA149" i="1"/>
  <c r="AA135" i="1"/>
  <c r="AA132" i="1"/>
  <c r="AA115" i="1"/>
  <c r="AA150" i="1"/>
  <c r="AA151" i="1"/>
  <c r="AA125" i="1"/>
  <c r="AA134" i="1"/>
  <c r="AA126" i="1"/>
  <c r="AA139" i="1"/>
  <c r="AA122" i="1"/>
  <c r="AA146" i="1"/>
  <c r="AA141" i="1"/>
  <c r="AA127" i="1"/>
  <c r="AA144" i="1"/>
  <c r="AA148" i="1"/>
  <c r="AA129" i="1"/>
  <c r="AA130" i="1"/>
  <c r="AA160" i="1"/>
  <c r="AA131" i="1"/>
  <c r="AA140" i="1"/>
  <c r="AA114" i="1"/>
  <c r="AA158" i="1"/>
  <c r="AA136" i="1"/>
  <c r="AA155" i="1"/>
  <c r="AA161" i="1"/>
  <c r="AA142" i="1"/>
  <c r="AA165" i="1"/>
  <c r="AA153" i="1"/>
  <c r="AA168" i="1"/>
  <c r="AA143" i="1"/>
  <c r="AA145" i="1"/>
  <c r="AA157" i="1"/>
  <c r="AA175" i="1"/>
  <c r="AA152" i="1"/>
  <c r="AA154" i="1"/>
  <c r="AA167" i="1"/>
  <c r="AA169" i="1"/>
  <c r="AA170" i="1"/>
  <c r="AA159" i="1"/>
  <c r="AA171" i="1"/>
  <c r="AA173" i="1"/>
  <c r="AA176" i="1"/>
  <c r="AA138" i="1"/>
  <c r="AA208" i="1"/>
  <c r="AA156" i="1"/>
  <c r="AA162" i="1"/>
  <c r="AA166" i="1"/>
  <c r="AA195" i="1"/>
  <c r="AA186" i="1"/>
  <c r="AA202" i="1"/>
  <c r="AA198" i="1"/>
  <c r="AA163" i="1"/>
  <c r="AA207" i="1"/>
  <c r="AA189" i="1"/>
  <c r="AA172" i="1"/>
  <c r="AA178" i="1"/>
  <c r="AA206" i="1"/>
  <c r="AA180" i="1"/>
  <c r="AA194" i="1"/>
  <c r="AA179" i="1"/>
  <c r="AA211" i="1"/>
  <c r="AA192" i="1"/>
  <c r="AA174" i="1"/>
  <c r="AA177" i="1"/>
  <c r="AA201" i="1"/>
  <c r="AA187" i="1"/>
  <c r="AA184" i="1"/>
  <c r="AA190" i="1"/>
  <c r="AA210" i="1"/>
  <c r="AA188" i="1"/>
  <c r="AA185" i="1"/>
  <c r="AA181" i="1"/>
  <c r="AA219" i="1"/>
  <c r="AA182" i="1"/>
  <c r="AA199" i="1"/>
  <c r="AA191" i="1"/>
  <c r="AA200" i="1"/>
  <c r="AA183" i="1"/>
  <c r="AA193" i="1"/>
  <c r="AA213" i="1"/>
  <c r="AA227" i="1"/>
  <c r="AA197" i="1"/>
  <c r="AA216" i="1"/>
  <c r="AA205" i="1"/>
  <c r="AA247" i="1"/>
  <c r="AA214" i="1"/>
  <c r="AA228" i="1"/>
  <c r="AA230" i="1"/>
  <c r="AA218" i="1"/>
  <c r="AA226" i="1"/>
  <c r="AA215" i="1"/>
  <c r="AA203" i="1"/>
  <c r="AA221" i="1"/>
  <c r="AA209" i="1"/>
  <c r="AA232" i="1"/>
  <c r="AA231" i="1"/>
  <c r="AA235" i="1"/>
  <c r="AA224" i="1"/>
  <c r="AA236" i="1"/>
  <c r="AA212" i="1"/>
  <c r="AA222" i="1"/>
  <c r="AA220" i="1"/>
  <c r="AA229" i="1"/>
  <c r="AA251" i="1"/>
  <c r="AA238" i="1"/>
  <c r="AA245" i="1"/>
  <c r="AA241" i="1"/>
  <c r="AA217" i="1"/>
  <c r="AA223" i="1"/>
  <c r="AA196" i="1"/>
  <c r="AA264" i="1"/>
  <c r="AA258" i="1"/>
  <c r="AA249" i="1"/>
  <c r="AA239" i="1"/>
  <c r="AA237" i="1"/>
  <c r="AA252" i="1"/>
  <c r="AA248" i="1"/>
  <c r="AA204" i="1"/>
  <c r="AA225" i="1"/>
  <c r="AA244" i="1"/>
  <c r="AA243" i="1"/>
  <c r="AA253" i="1"/>
  <c r="AA278" i="1"/>
  <c r="AA234" i="1"/>
  <c r="AA246" i="1"/>
  <c r="AA240" i="1"/>
  <c r="AA259" i="1"/>
  <c r="AA261" i="1"/>
  <c r="AA242" i="1"/>
  <c r="AA233" i="1"/>
  <c r="AA275" i="1"/>
  <c r="AA276" i="1"/>
  <c r="AA263" i="1"/>
  <c r="AA265" i="1"/>
  <c r="AA255" i="1"/>
  <c r="AA256" i="1"/>
  <c r="AA262" i="1"/>
  <c r="AA254" i="1"/>
  <c r="AA267" i="1"/>
  <c r="AA272" i="1"/>
  <c r="AA287" i="1"/>
  <c r="AA294" i="1"/>
  <c r="AA260" i="1"/>
  <c r="AA257" i="1"/>
  <c r="AA277" i="1"/>
  <c r="AA270" i="1"/>
  <c r="AA274" i="1"/>
  <c r="AA268" i="1"/>
  <c r="AA300" i="1"/>
  <c r="AA250" i="1"/>
  <c r="AA269" i="1"/>
  <c r="AA282" i="1"/>
  <c r="AA283" i="1"/>
  <c r="AA266" i="1"/>
  <c r="AA291" i="1"/>
  <c r="AA273" i="1"/>
  <c r="AA299" i="1"/>
  <c r="AA281" i="1"/>
  <c r="AA292" i="1"/>
  <c r="AA290" i="1"/>
  <c r="AA288" i="1"/>
  <c r="AA279" i="1"/>
  <c r="AA285" i="1"/>
  <c r="AA271" i="1"/>
  <c r="AA286" i="1"/>
  <c r="AA289" i="1"/>
  <c r="AA280" i="1"/>
  <c r="AA284" i="1"/>
  <c r="AA296" i="1"/>
  <c r="AA295" i="1"/>
  <c r="AA293" i="1"/>
  <c r="AA306" i="1"/>
  <c r="AA302" i="1"/>
  <c r="AA298" i="1"/>
  <c r="AA309" i="1"/>
  <c r="AA301" i="1"/>
  <c r="AA316" i="1"/>
  <c r="AA297" i="1"/>
  <c r="AA303" i="1"/>
  <c r="AA308" i="1"/>
  <c r="AA319" i="1"/>
  <c r="AA315" i="1"/>
  <c r="AA312" i="1"/>
  <c r="AA305" i="1"/>
  <c r="AA304" i="1"/>
  <c r="AA307" i="1"/>
  <c r="AA314" i="1"/>
  <c r="AA322" i="1"/>
  <c r="AA320" i="1"/>
  <c r="AA317" i="1"/>
  <c r="AA325" i="1"/>
  <c r="AA310" i="1"/>
  <c r="AA311" i="1"/>
  <c r="AA335" i="1"/>
  <c r="AA321" i="1"/>
  <c r="AA313" i="1"/>
  <c r="AA333" i="1"/>
  <c r="AA318" i="1"/>
  <c r="AA324" i="1"/>
  <c r="AA329" i="1"/>
  <c r="AA327" i="1"/>
  <c r="AA330" i="1"/>
  <c r="AA331" i="1"/>
  <c r="AA326" i="1"/>
  <c r="AA332" i="1"/>
  <c r="AA328" i="1"/>
  <c r="AA338" i="1"/>
  <c r="AA340" i="1"/>
  <c r="AA323" i="1"/>
  <c r="AA336" i="1"/>
  <c r="AA343" i="1"/>
  <c r="AA334" i="1"/>
  <c r="AA337" i="1"/>
  <c r="AA339" i="1"/>
  <c r="AA341" i="1"/>
  <c r="AA342" i="1"/>
  <c r="AA344" i="1"/>
  <c r="AA345" i="1"/>
  <c r="AA346" i="1"/>
  <c r="AA2" i="1"/>
  <c r="AC2" i="1"/>
  <c r="AG3" i="1"/>
  <c r="AG7" i="1"/>
  <c r="AG4" i="1"/>
  <c r="AG5" i="1"/>
  <c r="AG9" i="1"/>
  <c r="AG6" i="1"/>
  <c r="AG8" i="1"/>
  <c r="AG10" i="1"/>
  <c r="AG11" i="1"/>
  <c r="AG15" i="1"/>
  <c r="AG12" i="1"/>
  <c r="AG14" i="1"/>
  <c r="AG13" i="1"/>
  <c r="AG17" i="1"/>
  <c r="AG18" i="1"/>
  <c r="AG27" i="1"/>
  <c r="AG20" i="1"/>
  <c r="AG29" i="1"/>
  <c r="AG16" i="1"/>
  <c r="AG22" i="1"/>
  <c r="AG25" i="1"/>
  <c r="AG21" i="1"/>
  <c r="AG23" i="1"/>
  <c r="AG24" i="1"/>
  <c r="AG33" i="1"/>
  <c r="AG19" i="1"/>
  <c r="AG35" i="1"/>
  <c r="AG30" i="1"/>
  <c r="AG28" i="1"/>
  <c r="AG26" i="1"/>
  <c r="AG44" i="1"/>
  <c r="AG36" i="1"/>
  <c r="AG37" i="1"/>
  <c r="AG38" i="1"/>
  <c r="AG32" i="1"/>
  <c r="AG42" i="1"/>
  <c r="AG43" i="1"/>
  <c r="AG39" i="1"/>
  <c r="AG45" i="1"/>
  <c r="AG31" i="1"/>
  <c r="AG55" i="1"/>
  <c r="AG60" i="1"/>
  <c r="AG47" i="1"/>
  <c r="AG40" i="1"/>
  <c r="AG48" i="1"/>
  <c r="AG34" i="1"/>
  <c r="AG46" i="1"/>
  <c r="AG54" i="1"/>
  <c r="AG65" i="1"/>
  <c r="AG50" i="1"/>
  <c r="AG41" i="1"/>
  <c r="AG53" i="1"/>
  <c r="AG51" i="1"/>
  <c r="AG49" i="1"/>
  <c r="AG62" i="1"/>
  <c r="AG57" i="1"/>
  <c r="AG77" i="1"/>
  <c r="AG52" i="1"/>
  <c r="AG56" i="1"/>
  <c r="AG66" i="1"/>
  <c r="AG68" i="1"/>
  <c r="AG63" i="1"/>
  <c r="AG58" i="1"/>
  <c r="AG79" i="1"/>
  <c r="AG72" i="1"/>
  <c r="AG61" i="1"/>
  <c r="AG64" i="1"/>
  <c r="AG71" i="1"/>
  <c r="AG59" i="1"/>
  <c r="AG67" i="1"/>
  <c r="AG86" i="1"/>
  <c r="AG80" i="1"/>
  <c r="AG84" i="1"/>
  <c r="AG73" i="1"/>
  <c r="AG82" i="1"/>
  <c r="AG83" i="1"/>
  <c r="AG89" i="1"/>
  <c r="AG81" i="1"/>
  <c r="AG94" i="1"/>
  <c r="AG88" i="1"/>
  <c r="AG92" i="1"/>
  <c r="AG70" i="1"/>
  <c r="AG76" i="1"/>
  <c r="AG78" i="1"/>
  <c r="AG69" i="1"/>
  <c r="AG74" i="1"/>
  <c r="AG97" i="1"/>
  <c r="AG75" i="1"/>
  <c r="AG87" i="1"/>
  <c r="AG101" i="1"/>
  <c r="AG104" i="1"/>
  <c r="AG98" i="1"/>
  <c r="AG85" i="1"/>
  <c r="AG102" i="1"/>
  <c r="AG91" i="1"/>
  <c r="AG99" i="1"/>
  <c r="AG110" i="1"/>
  <c r="AG106" i="1"/>
  <c r="AG116" i="1"/>
  <c r="AG128" i="1"/>
  <c r="AG123" i="1"/>
  <c r="AG119" i="1"/>
  <c r="AG111" i="1"/>
  <c r="AG100" i="1"/>
  <c r="AG90" i="1"/>
  <c r="AG113" i="1"/>
  <c r="AG96" i="1"/>
  <c r="AG95" i="1"/>
  <c r="AG117" i="1"/>
  <c r="AG108" i="1"/>
  <c r="AG93" i="1"/>
  <c r="AG105" i="1"/>
  <c r="AG107" i="1"/>
  <c r="AG109" i="1"/>
  <c r="AG124" i="1"/>
  <c r="AG137" i="1"/>
  <c r="AG121" i="1"/>
  <c r="AG103" i="1"/>
  <c r="AG112" i="1"/>
  <c r="AG120" i="1"/>
  <c r="AG164" i="1"/>
  <c r="AG133" i="1"/>
  <c r="AG147" i="1"/>
  <c r="AG118" i="1"/>
  <c r="AG149" i="1"/>
  <c r="AG135" i="1"/>
  <c r="AG132" i="1"/>
  <c r="AG115" i="1"/>
  <c r="AG150" i="1"/>
  <c r="AG151" i="1"/>
  <c r="AG125" i="1"/>
  <c r="AG134" i="1"/>
  <c r="AG126" i="1"/>
  <c r="AG139" i="1"/>
  <c r="AG122" i="1"/>
  <c r="AG146" i="1"/>
  <c r="AG141" i="1"/>
  <c r="AG127" i="1"/>
  <c r="AG144" i="1"/>
  <c r="AG148" i="1"/>
  <c r="AG129" i="1"/>
  <c r="AG130" i="1"/>
  <c r="AG160" i="1"/>
  <c r="AG131" i="1"/>
  <c r="AG140" i="1"/>
  <c r="AG114" i="1"/>
  <c r="AG158" i="1"/>
  <c r="AG136" i="1"/>
  <c r="AG155" i="1"/>
  <c r="AG161" i="1"/>
  <c r="AG142" i="1"/>
  <c r="AG165" i="1"/>
  <c r="AG153" i="1"/>
  <c r="AG168" i="1"/>
  <c r="AG143" i="1"/>
  <c r="AG145" i="1"/>
  <c r="AG157" i="1"/>
  <c r="AG175" i="1"/>
  <c r="AG152" i="1"/>
  <c r="AG154" i="1"/>
  <c r="AG167" i="1"/>
  <c r="AG169" i="1"/>
  <c r="AG170" i="1"/>
  <c r="AG159" i="1"/>
  <c r="AG171" i="1"/>
  <c r="AG173" i="1"/>
  <c r="AG176" i="1"/>
  <c r="AG138" i="1"/>
  <c r="AG208" i="1"/>
  <c r="AG156" i="1"/>
  <c r="AG162" i="1"/>
  <c r="AG166" i="1"/>
  <c r="AG195" i="1"/>
  <c r="AG186" i="1"/>
  <c r="AG202" i="1"/>
  <c r="AG198" i="1"/>
  <c r="AG163" i="1"/>
  <c r="AG207" i="1"/>
  <c r="AG189" i="1"/>
  <c r="AG172" i="1"/>
  <c r="AG178" i="1"/>
  <c r="AG206" i="1"/>
  <c r="AG180" i="1"/>
  <c r="AG194" i="1"/>
  <c r="AG179" i="1"/>
  <c r="AG211" i="1"/>
  <c r="AG192" i="1"/>
  <c r="AG174" i="1"/>
  <c r="AG177" i="1"/>
  <c r="AG201" i="1"/>
  <c r="AG187" i="1"/>
  <c r="AG184" i="1"/>
  <c r="AG190" i="1"/>
  <c r="AG210" i="1"/>
  <c r="AG188" i="1"/>
  <c r="AG185" i="1"/>
  <c r="AG181" i="1"/>
  <c r="AG219" i="1"/>
  <c r="AG182" i="1"/>
  <c r="AG199" i="1"/>
  <c r="AG191" i="1"/>
  <c r="AG200" i="1"/>
  <c r="AG183" i="1"/>
  <c r="AG193" i="1"/>
  <c r="AG213" i="1"/>
  <c r="AG227" i="1"/>
  <c r="AG197" i="1"/>
  <c r="AG216" i="1"/>
  <c r="AG205" i="1"/>
  <c r="AG247" i="1"/>
  <c r="AG214" i="1"/>
  <c r="AG228" i="1"/>
  <c r="AG230" i="1"/>
  <c r="AG218" i="1"/>
  <c r="AG226" i="1"/>
  <c r="AG215" i="1"/>
  <c r="AG203" i="1"/>
  <c r="AG221" i="1"/>
  <c r="AG209" i="1"/>
  <c r="AG232" i="1"/>
  <c r="AG231" i="1"/>
  <c r="AG235" i="1"/>
  <c r="AG224" i="1"/>
  <c r="AG236" i="1"/>
  <c r="AG212" i="1"/>
  <c r="AG222" i="1"/>
  <c r="AG220" i="1"/>
  <c r="AG229" i="1"/>
  <c r="AG251" i="1"/>
  <c r="AG238" i="1"/>
  <c r="AG245" i="1"/>
  <c r="AG241" i="1"/>
  <c r="AG217" i="1"/>
  <c r="AG223" i="1"/>
  <c r="AG196" i="1"/>
  <c r="AG264" i="1"/>
  <c r="AG258" i="1"/>
  <c r="AG249" i="1"/>
  <c r="AG239" i="1"/>
  <c r="AG237" i="1"/>
  <c r="AG252" i="1"/>
  <c r="AG248" i="1"/>
  <c r="AG204" i="1"/>
  <c r="AG225" i="1"/>
  <c r="AG244" i="1"/>
  <c r="AG243" i="1"/>
  <c r="AG253" i="1"/>
  <c r="AG278" i="1"/>
  <c r="AG234" i="1"/>
  <c r="AG246" i="1"/>
  <c r="AG240" i="1"/>
  <c r="AG259" i="1"/>
  <c r="AG261" i="1"/>
  <c r="AG242" i="1"/>
  <c r="AG233" i="1"/>
  <c r="AG275" i="1"/>
  <c r="AG276" i="1"/>
  <c r="AG263" i="1"/>
  <c r="AG265" i="1"/>
  <c r="AG255" i="1"/>
  <c r="AG256" i="1"/>
  <c r="AG262" i="1"/>
  <c r="AG254" i="1"/>
  <c r="AG267" i="1"/>
  <c r="AG272" i="1"/>
  <c r="AG287" i="1"/>
  <c r="AG294" i="1"/>
  <c r="AG260" i="1"/>
  <c r="AG257" i="1"/>
  <c r="AG277" i="1"/>
  <c r="AG270" i="1"/>
  <c r="AG274" i="1"/>
  <c r="AG268" i="1"/>
  <c r="AG300" i="1"/>
  <c r="AG250" i="1"/>
  <c r="AG269" i="1"/>
  <c r="AG282" i="1"/>
  <c r="AG283" i="1"/>
  <c r="AG266" i="1"/>
  <c r="AG291" i="1"/>
  <c r="AG273" i="1"/>
  <c r="AG299" i="1"/>
  <c r="AG281" i="1"/>
  <c r="AG292" i="1"/>
  <c r="AG290" i="1"/>
  <c r="AG288" i="1"/>
  <c r="AG279" i="1"/>
  <c r="AG285" i="1"/>
  <c r="AG271" i="1"/>
  <c r="AG286" i="1"/>
  <c r="AG289" i="1"/>
  <c r="AG280" i="1"/>
  <c r="AG284" i="1"/>
  <c r="AG296" i="1"/>
  <c r="AG295" i="1"/>
  <c r="AG293" i="1"/>
  <c r="AG306" i="1"/>
  <c r="AG302" i="1"/>
  <c r="AG298" i="1"/>
  <c r="AG309" i="1"/>
  <c r="AG301" i="1"/>
  <c r="AG316" i="1"/>
  <c r="AG297" i="1"/>
  <c r="AG303" i="1"/>
  <c r="AG308" i="1"/>
  <c r="AG319" i="1"/>
  <c r="AG315" i="1"/>
  <c r="AG312" i="1"/>
  <c r="AG305" i="1"/>
  <c r="AG304" i="1"/>
  <c r="AG307" i="1"/>
  <c r="AG314" i="1"/>
  <c r="AG322" i="1"/>
  <c r="AG320" i="1"/>
  <c r="AG317" i="1"/>
  <c r="AG325" i="1"/>
  <c r="AG310" i="1"/>
  <c r="AG311" i="1"/>
  <c r="AG335" i="1"/>
  <c r="AG321" i="1"/>
  <c r="AG313" i="1"/>
  <c r="AG333" i="1"/>
  <c r="AG318" i="1"/>
  <c r="AG324" i="1"/>
  <c r="AG329" i="1"/>
  <c r="AG327" i="1"/>
  <c r="AG330" i="1"/>
  <c r="AG331" i="1"/>
  <c r="AG326" i="1"/>
  <c r="AG332" i="1"/>
  <c r="AG328" i="1"/>
  <c r="AG338" i="1"/>
  <c r="AG340" i="1"/>
  <c r="AG323" i="1"/>
  <c r="AG336" i="1"/>
  <c r="AG343" i="1"/>
  <c r="AG334" i="1"/>
  <c r="AG337" i="1"/>
  <c r="AG339" i="1"/>
  <c r="AG341" i="1"/>
  <c r="AG342" i="1"/>
  <c r="AG344" i="1"/>
  <c r="AG345" i="1"/>
  <c r="AG346" i="1"/>
  <c r="AG2" i="1"/>
  <c r="AI3" i="1"/>
  <c r="AI7" i="1"/>
  <c r="AI4" i="1"/>
  <c r="AI5" i="1"/>
  <c r="AI9" i="1"/>
  <c r="AI6" i="1"/>
  <c r="AI8" i="1"/>
  <c r="AI10" i="1"/>
  <c r="AI11" i="1"/>
  <c r="AI15" i="1"/>
  <c r="AI12" i="1"/>
  <c r="AI14" i="1"/>
  <c r="AI13" i="1"/>
  <c r="AI17" i="1"/>
  <c r="AI18" i="1"/>
  <c r="AI27" i="1"/>
  <c r="AI20" i="1"/>
  <c r="AI29" i="1"/>
  <c r="AI16" i="1"/>
  <c r="AI22" i="1"/>
  <c r="AI25" i="1"/>
  <c r="AI21" i="1"/>
  <c r="AI23" i="1"/>
  <c r="AI24" i="1"/>
  <c r="AI33" i="1"/>
  <c r="AI19" i="1"/>
  <c r="AI35" i="1"/>
  <c r="AI30" i="1"/>
  <c r="AI28" i="1"/>
  <c r="AI26" i="1"/>
  <c r="AI44" i="1"/>
  <c r="AI36" i="1"/>
  <c r="AI37" i="1"/>
  <c r="AI38" i="1"/>
  <c r="AI32" i="1"/>
  <c r="AI42" i="1"/>
  <c r="AI43" i="1"/>
  <c r="AI39" i="1"/>
  <c r="AI45" i="1"/>
  <c r="AI31" i="1"/>
  <c r="AI55" i="1"/>
  <c r="AI60" i="1"/>
  <c r="AI47" i="1"/>
  <c r="AI40" i="1"/>
  <c r="AI48" i="1"/>
  <c r="AI34" i="1"/>
  <c r="AI46" i="1"/>
  <c r="AI54" i="1"/>
  <c r="AI65" i="1"/>
  <c r="AI50" i="1"/>
  <c r="AI41" i="1"/>
  <c r="AI53" i="1"/>
  <c r="AI51" i="1"/>
  <c r="AI49" i="1"/>
  <c r="AI62" i="1"/>
  <c r="AI57" i="1"/>
  <c r="AI77" i="1"/>
  <c r="AI52" i="1"/>
  <c r="AI56" i="1"/>
  <c r="AI66" i="1"/>
  <c r="AI68" i="1"/>
  <c r="AI63" i="1"/>
  <c r="AI58" i="1"/>
  <c r="AI79" i="1"/>
  <c r="AI72" i="1"/>
  <c r="AI61" i="1"/>
  <c r="AI64" i="1"/>
  <c r="AI71" i="1"/>
  <c r="AI59" i="1"/>
  <c r="AI67" i="1"/>
  <c r="AI86" i="1"/>
  <c r="AI80" i="1"/>
  <c r="AI84" i="1"/>
  <c r="AI73" i="1"/>
  <c r="AI82" i="1"/>
  <c r="AI83" i="1"/>
  <c r="AI89" i="1"/>
  <c r="AI81" i="1"/>
  <c r="AI94" i="1"/>
  <c r="AI88" i="1"/>
  <c r="AI92" i="1"/>
  <c r="AI70" i="1"/>
  <c r="AI76" i="1"/>
  <c r="AI78" i="1"/>
  <c r="AI69" i="1"/>
  <c r="AI74" i="1"/>
  <c r="AI97" i="1"/>
  <c r="AI75" i="1"/>
  <c r="AI87" i="1"/>
  <c r="AI101" i="1"/>
  <c r="AI104" i="1"/>
  <c r="AI98" i="1"/>
  <c r="AI85" i="1"/>
  <c r="AI102" i="1"/>
  <c r="AI91" i="1"/>
  <c r="AI99" i="1"/>
  <c r="AI110" i="1"/>
  <c r="AI106" i="1"/>
  <c r="AI116" i="1"/>
  <c r="AI128" i="1"/>
  <c r="AI123" i="1"/>
  <c r="AI119" i="1"/>
  <c r="AI111" i="1"/>
  <c r="AI100" i="1"/>
  <c r="AI90" i="1"/>
  <c r="AI113" i="1"/>
  <c r="AI96" i="1"/>
  <c r="AI95" i="1"/>
  <c r="AI117" i="1"/>
  <c r="AI108" i="1"/>
  <c r="AI93" i="1"/>
  <c r="AI105" i="1"/>
  <c r="AI107" i="1"/>
  <c r="AI109" i="1"/>
  <c r="AI124" i="1"/>
  <c r="AI137" i="1"/>
  <c r="AI121" i="1"/>
  <c r="AI103" i="1"/>
  <c r="AI112" i="1"/>
  <c r="AI120" i="1"/>
  <c r="AI164" i="1"/>
  <c r="AI133" i="1"/>
  <c r="AI147" i="1"/>
  <c r="AI118" i="1"/>
  <c r="AI149" i="1"/>
  <c r="AI135" i="1"/>
  <c r="AI132" i="1"/>
  <c r="AI115" i="1"/>
  <c r="AI150" i="1"/>
  <c r="AI151" i="1"/>
  <c r="AI125" i="1"/>
  <c r="AI134" i="1"/>
  <c r="AI126" i="1"/>
  <c r="AI139" i="1"/>
  <c r="AI122" i="1"/>
  <c r="AI146" i="1"/>
  <c r="AI141" i="1"/>
  <c r="AI127" i="1"/>
  <c r="AI144" i="1"/>
  <c r="AI148" i="1"/>
  <c r="AI129" i="1"/>
  <c r="AI130" i="1"/>
  <c r="AI160" i="1"/>
  <c r="AI131" i="1"/>
  <c r="AI140" i="1"/>
  <c r="AI114" i="1"/>
  <c r="AI158" i="1"/>
  <c r="AI136" i="1"/>
  <c r="AI155" i="1"/>
  <c r="AI161" i="1"/>
  <c r="AI142" i="1"/>
  <c r="AI165" i="1"/>
  <c r="AI153" i="1"/>
  <c r="AI168" i="1"/>
  <c r="AI143" i="1"/>
  <c r="AI145" i="1"/>
  <c r="AI157" i="1"/>
  <c r="AI175" i="1"/>
  <c r="AI152" i="1"/>
  <c r="AI154" i="1"/>
  <c r="AI167" i="1"/>
  <c r="AI169" i="1"/>
  <c r="AI170" i="1"/>
  <c r="AI159" i="1"/>
  <c r="AI171" i="1"/>
  <c r="AI173" i="1"/>
  <c r="AI176" i="1"/>
  <c r="AI138" i="1"/>
  <c r="AI208" i="1"/>
  <c r="AI156" i="1"/>
  <c r="AI162" i="1"/>
  <c r="AI166" i="1"/>
  <c r="AI195" i="1"/>
  <c r="AI186" i="1"/>
  <c r="AI202" i="1"/>
  <c r="AI198" i="1"/>
  <c r="AI163" i="1"/>
  <c r="AI207" i="1"/>
  <c r="AI189" i="1"/>
  <c r="AI172" i="1"/>
  <c r="AI178" i="1"/>
  <c r="AI206" i="1"/>
  <c r="AI180" i="1"/>
  <c r="AI194" i="1"/>
  <c r="AI179" i="1"/>
  <c r="AI211" i="1"/>
  <c r="AI192" i="1"/>
  <c r="AI174" i="1"/>
  <c r="AI177" i="1"/>
  <c r="AI201" i="1"/>
  <c r="AI187" i="1"/>
  <c r="AI184" i="1"/>
  <c r="AI190" i="1"/>
  <c r="AI210" i="1"/>
  <c r="AI188" i="1"/>
  <c r="AI185" i="1"/>
  <c r="AI181" i="1"/>
  <c r="AI219" i="1"/>
  <c r="AI182" i="1"/>
  <c r="AI199" i="1"/>
  <c r="AI191" i="1"/>
  <c r="AI200" i="1"/>
  <c r="AI183" i="1"/>
  <c r="AI193" i="1"/>
  <c r="AI213" i="1"/>
  <c r="AI227" i="1"/>
  <c r="AI197" i="1"/>
  <c r="AI216" i="1"/>
  <c r="AI205" i="1"/>
  <c r="AI247" i="1"/>
  <c r="AI214" i="1"/>
  <c r="AI228" i="1"/>
  <c r="AI230" i="1"/>
  <c r="AI218" i="1"/>
  <c r="AI226" i="1"/>
  <c r="AI215" i="1"/>
  <c r="AI203" i="1"/>
  <c r="AI221" i="1"/>
  <c r="AI209" i="1"/>
  <c r="AI232" i="1"/>
  <c r="AI231" i="1"/>
  <c r="AI235" i="1"/>
  <c r="AI224" i="1"/>
  <c r="AI236" i="1"/>
  <c r="AI212" i="1"/>
  <c r="AI222" i="1"/>
  <c r="AI220" i="1"/>
  <c r="AI229" i="1"/>
  <c r="AI251" i="1"/>
  <c r="AI238" i="1"/>
  <c r="AI245" i="1"/>
  <c r="AI241" i="1"/>
  <c r="AI217" i="1"/>
  <c r="AI223" i="1"/>
  <c r="AI196" i="1"/>
  <c r="AI264" i="1"/>
  <c r="AI258" i="1"/>
  <c r="AI249" i="1"/>
  <c r="AI239" i="1"/>
  <c r="AI237" i="1"/>
  <c r="AI252" i="1"/>
  <c r="AI248" i="1"/>
  <c r="AI204" i="1"/>
  <c r="AI225" i="1"/>
  <c r="AI244" i="1"/>
  <c r="AI243" i="1"/>
  <c r="AI253" i="1"/>
  <c r="AI278" i="1"/>
  <c r="AI234" i="1"/>
  <c r="AI246" i="1"/>
  <c r="AI240" i="1"/>
  <c r="AI259" i="1"/>
  <c r="AI261" i="1"/>
  <c r="AI242" i="1"/>
  <c r="AI233" i="1"/>
  <c r="AI275" i="1"/>
  <c r="AI276" i="1"/>
  <c r="AI263" i="1"/>
  <c r="AI265" i="1"/>
  <c r="AI255" i="1"/>
  <c r="AI256" i="1"/>
  <c r="AI262" i="1"/>
  <c r="AI254" i="1"/>
  <c r="AI267" i="1"/>
  <c r="AI272" i="1"/>
  <c r="AI287" i="1"/>
  <c r="AI294" i="1"/>
  <c r="AI260" i="1"/>
  <c r="AI257" i="1"/>
  <c r="AI277" i="1"/>
  <c r="AI270" i="1"/>
  <c r="AI274" i="1"/>
  <c r="AI268" i="1"/>
  <c r="AI300" i="1"/>
  <c r="AI250" i="1"/>
  <c r="AI269" i="1"/>
  <c r="AI282" i="1"/>
  <c r="AI283" i="1"/>
  <c r="AI266" i="1"/>
  <c r="AI291" i="1"/>
  <c r="AI273" i="1"/>
  <c r="AI299" i="1"/>
  <c r="AI281" i="1"/>
  <c r="AI292" i="1"/>
  <c r="AI290" i="1"/>
  <c r="AI288" i="1"/>
  <c r="AI279" i="1"/>
  <c r="AI285" i="1"/>
  <c r="AI271" i="1"/>
  <c r="AI286" i="1"/>
  <c r="AI289" i="1"/>
  <c r="AI280" i="1"/>
  <c r="AI284" i="1"/>
  <c r="AI296" i="1"/>
  <c r="AI295" i="1"/>
  <c r="AI293" i="1"/>
  <c r="AI306" i="1"/>
  <c r="AI302" i="1"/>
  <c r="AI298" i="1"/>
  <c r="AI309" i="1"/>
  <c r="AI301" i="1"/>
  <c r="AI316" i="1"/>
  <c r="AI297" i="1"/>
  <c r="AI303" i="1"/>
  <c r="AI308" i="1"/>
  <c r="AI319" i="1"/>
  <c r="AI315" i="1"/>
  <c r="AI312" i="1"/>
  <c r="AI305" i="1"/>
  <c r="AI304" i="1"/>
  <c r="AI307" i="1"/>
  <c r="AI314" i="1"/>
  <c r="AI322" i="1"/>
  <c r="AI320" i="1"/>
  <c r="AI317" i="1"/>
  <c r="AI325" i="1"/>
  <c r="AI310" i="1"/>
  <c r="AI311" i="1"/>
  <c r="AI335" i="1"/>
  <c r="AI321" i="1"/>
  <c r="AI313" i="1"/>
  <c r="AI333" i="1"/>
  <c r="AI318" i="1"/>
  <c r="AI324" i="1"/>
  <c r="AI329" i="1"/>
  <c r="AI327" i="1"/>
  <c r="AI330" i="1"/>
  <c r="AI331" i="1"/>
  <c r="AI326" i="1"/>
  <c r="AI332" i="1"/>
  <c r="AI328" i="1"/>
  <c r="AI338" i="1"/>
  <c r="AI340" i="1"/>
  <c r="AI323" i="1"/>
  <c r="AI336" i="1"/>
  <c r="AI343" i="1"/>
  <c r="AI334" i="1"/>
  <c r="AI337" i="1"/>
  <c r="AI339" i="1"/>
  <c r="AI341" i="1"/>
  <c r="AI342" i="1"/>
  <c r="AI344" i="1"/>
  <c r="AI345" i="1"/>
  <c r="AI346" i="1"/>
  <c r="AI2" i="1"/>
  <c r="U3" i="1" l="1"/>
  <c r="U5" i="1"/>
  <c r="U4" i="1"/>
  <c r="U8" i="1"/>
  <c r="U9" i="1"/>
  <c r="U6" i="1"/>
  <c r="U16" i="1"/>
  <c r="U7" i="1"/>
  <c r="U12" i="1"/>
  <c r="U17" i="1"/>
  <c r="U13" i="1"/>
  <c r="U10" i="1"/>
  <c r="U18" i="1"/>
  <c r="U11" i="1"/>
  <c r="U15" i="1"/>
  <c r="U21" i="1"/>
  <c r="U19" i="1"/>
  <c r="U33" i="1"/>
  <c r="U28" i="1"/>
  <c r="U36" i="1"/>
  <c r="U14" i="1"/>
  <c r="U20" i="1"/>
  <c r="U23" i="1"/>
  <c r="U22" i="1"/>
  <c r="U32" i="1"/>
  <c r="U31" i="1"/>
  <c r="U34" i="1"/>
  <c r="U30" i="1"/>
  <c r="U35" i="1"/>
  <c r="U25" i="1"/>
  <c r="U24" i="1"/>
  <c r="U27" i="1"/>
  <c r="U41" i="1"/>
  <c r="U39" i="1"/>
  <c r="U29" i="1"/>
  <c r="U26" i="1"/>
  <c r="U40" i="1"/>
  <c r="U42" i="1"/>
  <c r="U37" i="1"/>
  <c r="U46" i="1"/>
  <c r="U43" i="1"/>
  <c r="U47" i="1"/>
  <c r="U38" i="1"/>
  <c r="U49" i="1"/>
  <c r="U48" i="1"/>
  <c r="U45" i="1"/>
  <c r="U57" i="1"/>
  <c r="U51" i="1"/>
  <c r="U44" i="1"/>
  <c r="U52" i="1"/>
  <c r="U54" i="1"/>
  <c r="U59" i="1"/>
  <c r="U50" i="1"/>
  <c r="U53" i="1"/>
  <c r="U56" i="1"/>
  <c r="U58" i="1"/>
  <c r="U62" i="1"/>
  <c r="U60" i="1"/>
  <c r="U61" i="1"/>
  <c r="U63" i="1"/>
  <c r="U65" i="1"/>
  <c r="U69" i="1"/>
  <c r="U70" i="1"/>
  <c r="U55" i="1"/>
  <c r="U64" i="1"/>
  <c r="U67" i="1"/>
  <c r="U66" i="1"/>
  <c r="U74" i="1"/>
  <c r="U68" i="1"/>
  <c r="U73" i="1"/>
  <c r="U75" i="1"/>
  <c r="U78" i="1"/>
  <c r="U76" i="1"/>
  <c r="U72" i="1"/>
  <c r="U77" i="1"/>
  <c r="U71" i="1"/>
  <c r="U80" i="1"/>
  <c r="U83" i="1"/>
  <c r="U79" i="1"/>
  <c r="U81" i="1"/>
  <c r="U82" i="1"/>
  <c r="U89" i="1"/>
  <c r="U85" i="1"/>
  <c r="U87" i="1"/>
  <c r="U90" i="1"/>
  <c r="U88" i="1"/>
  <c r="U92" i="1"/>
  <c r="U84" i="1"/>
  <c r="U93" i="1"/>
  <c r="U98" i="1"/>
  <c r="U91" i="1"/>
  <c r="U95" i="1"/>
  <c r="U94" i="1"/>
  <c r="U96" i="1"/>
  <c r="U86" i="1"/>
  <c r="U103" i="1"/>
  <c r="U99" i="1"/>
  <c r="U105" i="1"/>
  <c r="U104" i="1"/>
  <c r="U100" i="1"/>
  <c r="U106" i="1"/>
  <c r="U97" i="1"/>
  <c r="U107" i="1"/>
  <c r="U101" i="1"/>
  <c r="U109" i="1"/>
  <c r="U110" i="1"/>
  <c r="U102" i="1"/>
  <c r="U111" i="1"/>
  <c r="U108" i="1"/>
  <c r="U112" i="1"/>
  <c r="U114" i="1"/>
  <c r="U118" i="1"/>
  <c r="U122" i="1"/>
  <c r="U119" i="1"/>
  <c r="U116" i="1"/>
  <c r="U117" i="1"/>
  <c r="U123" i="1"/>
  <c r="U115" i="1"/>
  <c r="U126" i="1"/>
  <c r="U120" i="1"/>
  <c r="U113" i="1"/>
  <c r="U127" i="1"/>
  <c r="U125" i="1"/>
  <c r="U130" i="1"/>
  <c r="U132" i="1"/>
  <c r="U131" i="1"/>
  <c r="U121" i="1"/>
  <c r="U124" i="1"/>
  <c r="U129" i="1"/>
  <c r="U135" i="1"/>
  <c r="U137" i="1"/>
  <c r="U134" i="1"/>
  <c r="U128" i="1"/>
  <c r="U136" i="1"/>
  <c r="U139" i="1"/>
  <c r="U141" i="1"/>
  <c r="U138" i="1"/>
  <c r="U144" i="1"/>
  <c r="U133" i="1"/>
  <c r="U148" i="1"/>
  <c r="U142" i="1"/>
  <c r="U145" i="1"/>
  <c r="U143" i="1"/>
  <c r="U146" i="1"/>
  <c r="U140" i="1"/>
  <c r="U147" i="1"/>
  <c r="U150" i="1"/>
  <c r="U149" i="1"/>
  <c r="U151" i="1"/>
  <c r="U156" i="1"/>
  <c r="U155" i="1"/>
  <c r="U152" i="1"/>
  <c r="U157" i="1"/>
  <c r="U159" i="1"/>
  <c r="U153" i="1"/>
  <c r="U154" i="1"/>
  <c r="U162" i="1"/>
  <c r="U158" i="1"/>
  <c r="U160" i="1"/>
  <c r="U161" i="1"/>
  <c r="U167" i="1"/>
  <c r="U163" i="1"/>
  <c r="U164" i="1"/>
  <c r="U169" i="1"/>
  <c r="U172" i="1"/>
  <c r="U166" i="1"/>
  <c r="U168" i="1"/>
  <c r="U176" i="1"/>
  <c r="U165" i="1"/>
  <c r="U174" i="1"/>
  <c r="U171" i="1"/>
  <c r="U173" i="1"/>
  <c r="U170" i="1"/>
  <c r="U178" i="1"/>
  <c r="U177" i="1"/>
  <c r="U175" i="1"/>
  <c r="U179" i="1"/>
  <c r="U181" i="1"/>
  <c r="U180" i="1"/>
  <c r="U183" i="1"/>
  <c r="U185" i="1"/>
  <c r="U184" i="1"/>
  <c r="U182" i="1"/>
  <c r="U186" i="1"/>
  <c r="U189" i="1"/>
  <c r="U188" i="1"/>
  <c r="U193" i="1"/>
  <c r="U187" i="1"/>
  <c r="U192" i="1"/>
  <c r="U194" i="1"/>
  <c r="U191" i="1"/>
  <c r="U196" i="1"/>
  <c r="U190" i="1"/>
  <c r="U195" i="1"/>
  <c r="U197" i="1"/>
  <c r="U199" i="1"/>
  <c r="U201" i="1"/>
  <c r="U203" i="1"/>
  <c r="U202" i="1"/>
  <c r="U198" i="1"/>
  <c r="U200" i="1"/>
  <c r="U204" i="1"/>
  <c r="U206" i="1"/>
  <c r="U205" i="1"/>
  <c r="U208" i="1"/>
  <c r="U207" i="1"/>
  <c r="U211" i="1"/>
  <c r="U212" i="1"/>
  <c r="U210" i="1"/>
  <c r="U209" i="1"/>
  <c r="U214" i="1"/>
  <c r="U213" i="1"/>
  <c r="U216" i="1"/>
  <c r="U215" i="1"/>
  <c r="U217" i="1"/>
  <c r="U219" i="1"/>
  <c r="U218" i="1"/>
  <c r="U220" i="1"/>
  <c r="U221" i="1"/>
  <c r="U223" i="1"/>
  <c r="U222" i="1"/>
  <c r="U225" i="1"/>
  <c r="U227" i="1"/>
  <c r="U226" i="1"/>
  <c r="U224" i="1"/>
  <c r="U228" i="1"/>
  <c r="U231" i="1"/>
  <c r="U229" i="1"/>
  <c r="U230" i="1"/>
  <c r="U233" i="1"/>
  <c r="U237" i="1"/>
  <c r="U232" i="1"/>
  <c r="U239" i="1"/>
  <c r="U234" i="1"/>
  <c r="U236" i="1"/>
  <c r="U238" i="1"/>
  <c r="U235" i="1"/>
  <c r="U242" i="1"/>
  <c r="U240" i="1"/>
  <c r="U241" i="1"/>
  <c r="U243" i="1"/>
  <c r="U244" i="1"/>
  <c r="U247" i="1"/>
  <c r="U245" i="1"/>
  <c r="U246" i="1"/>
  <c r="U249" i="1"/>
  <c r="U248" i="1"/>
  <c r="U250" i="1"/>
  <c r="U251" i="1"/>
  <c r="U254" i="1"/>
  <c r="U253" i="1"/>
  <c r="U252" i="1"/>
  <c r="U255" i="1"/>
  <c r="U256" i="1"/>
  <c r="U258" i="1"/>
  <c r="U257" i="1"/>
  <c r="U262" i="1"/>
  <c r="U259" i="1"/>
  <c r="U264" i="1"/>
  <c r="U261" i="1"/>
  <c r="U266" i="1"/>
  <c r="U267" i="1"/>
  <c r="U260" i="1"/>
  <c r="U263" i="1"/>
  <c r="U265" i="1"/>
  <c r="U268" i="1"/>
  <c r="U271" i="1"/>
  <c r="U272" i="1"/>
  <c r="U269" i="1"/>
  <c r="U270" i="1"/>
  <c r="U273" i="1"/>
  <c r="U274" i="1"/>
  <c r="U275" i="1"/>
  <c r="U277" i="1"/>
  <c r="U276" i="1"/>
  <c r="U278" i="1"/>
  <c r="U279" i="1"/>
  <c r="U280" i="1"/>
  <c r="U281" i="1"/>
  <c r="U282" i="1"/>
  <c r="U284" i="1"/>
  <c r="U283" i="1"/>
  <c r="U285" i="1"/>
  <c r="U286" i="1"/>
  <c r="U289" i="1"/>
  <c r="U291" i="1"/>
  <c r="U287" i="1"/>
  <c r="U288" i="1"/>
  <c r="U290" i="1"/>
  <c r="U293" i="1"/>
  <c r="U292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7" i="1"/>
  <c r="U306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6" i="1"/>
  <c r="U327" i="1"/>
  <c r="U325" i="1"/>
  <c r="U328" i="1"/>
  <c r="U330" i="1"/>
  <c r="U329" i="1"/>
  <c r="U331" i="1"/>
  <c r="U332" i="1"/>
  <c r="U333" i="1"/>
  <c r="U334" i="1"/>
  <c r="U335" i="1"/>
  <c r="U336" i="1"/>
  <c r="U337" i="1"/>
  <c r="U338" i="1"/>
  <c r="U340" i="1"/>
  <c r="U339" i="1"/>
  <c r="U341" i="1"/>
  <c r="U342" i="1"/>
  <c r="U343" i="1"/>
  <c r="U344" i="1"/>
  <c r="U345" i="1"/>
  <c r="U346" i="1"/>
  <c r="S3" i="1"/>
  <c r="S5" i="1"/>
  <c r="S4" i="1"/>
  <c r="S8" i="1"/>
  <c r="S9" i="1"/>
  <c r="S6" i="1"/>
  <c r="S16" i="1"/>
  <c r="S7" i="1"/>
  <c r="S12" i="1"/>
  <c r="S17" i="1"/>
  <c r="S13" i="1"/>
  <c r="S10" i="1"/>
  <c r="S18" i="1"/>
  <c r="S11" i="1"/>
  <c r="S15" i="1"/>
  <c r="S21" i="1"/>
  <c r="S19" i="1"/>
  <c r="S33" i="1"/>
  <c r="S28" i="1"/>
  <c r="S36" i="1"/>
  <c r="S14" i="1"/>
  <c r="S20" i="1"/>
  <c r="S23" i="1"/>
  <c r="S22" i="1"/>
  <c r="S32" i="1"/>
  <c r="S31" i="1"/>
  <c r="S34" i="1"/>
  <c r="S30" i="1"/>
  <c r="S35" i="1"/>
  <c r="S25" i="1"/>
  <c r="S24" i="1"/>
  <c r="S27" i="1"/>
  <c r="S41" i="1"/>
  <c r="S39" i="1"/>
  <c r="S29" i="1"/>
  <c r="S26" i="1"/>
  <c r="S40" i="1"/>
  <c r="S42" i="1"/>
  <c r="S37" i="1"/>
  <c r="S46" i="1"/>
  <c r="S43" i="1"/>
  <c r="S47" i="1"/>
  <c r="S38" i="1"/>
  <c r="S49" i="1"/>
  <c r="S48" i="1"/>
  <c r="S45" i="1"/>
  <c r="S57" i="1"/>
  <c r="S51" i="1"/>
  <c r="S44" i="1"/>
  <c r="S52" i="1"/>
  <c r="S54" i="1"/>
  <c r="S59" i="1"/>
  <c r="S50" i="1"/>
  <c r="S53" i="1"/>
  <c r="S56" i="1"/>
  <c r="S58" i="1"/>
  <c r="S62" i="1"/>
  <c r="S60" i="1"/>
  <c r="S61" i="1"/>
  <c r="S63" i="1"/>
  <c r="S65" i="1"/>
  <c r="S69" i="1"/>
  <c r="S70" i="1"/>
  <c r="S55" i="1"/>
  <c r="S64" i="1"/>
  <c r="S67" i="1"/>
  <c r="S66" i="1"/>
  <c r="S74" i="1"/>
  <c r="S68" i="1"/>
  <c r="S73" i="1"/>
  <c r="S75" i="1"/>
  <c r="S78" i="1"/>
  <c r="S76" i="1"/>
  <c r="S72" i="1"/>
  <c r="S77" i="1"/>
  <c r="S71" i="1"/>
  <c r="S80" i="1"/>
  <c r="S83" i="1"/>
  <c r="S79" i="1"/>
  <c r="S81" i="1"/>
  <c r="S82" i="1"/>
  <c r="S89" i="1"/>
  <c r="S85" i="1"/>
  <c r="S87" i="1"/>
  <c r="S90" i="1"/>
  <c r="S88" i="1"/>
  <c r="S92" i="1"/>
  <c r="S84" i="1"/>
  <c r="S93" i="1"/>
  <c r="S98" i="1"/>
  <c r="S91" i="1"/>
  <c r="S95" i="1"/>
  <c r="S94" i="1"/>
  <c r="S96" i="1"/>
  <c r="S86" i="1"/>
  <c r="S103" i="1"/>
  <c r="S99" i="1"/>
  <c r="S105" i="1"/>
  <c r="S104" i="1"/>
  <c r="S100" i="1"/>
  <c r="S106" i="1"/>
  <c r="S97" i="1"/>
  <c r="S107" i="1"/>
  <c r="S101" i="1"/>
  <c r="S109" i="1"/>
  <c r="S110" i="1"/>
  <c r="S102" i="1"/>
  <c r="S111" i="1"/>
  <c r="S108" i="1"/>
  <c r="S112" i="1"/>
  <c r="S114" i="1"/>
  <c r="S118" i="1"/>
  <c r="S122" i="1"/>
  <c r="S119" i="1"/>
  <c r="S116" i="1"/>
  <c r="S117" i="1"/>
  <c r="S123" i="1"/>
  <c r="S115" i="1"/>
  <c r="S126" i="1"/>
  <c r="S120" i="1"/>
  <c r="S113" i="1"/>
  <c r="S127" i="1"/>
  <c r="S125" i="1"/>
  <c r="S130" i="1"/>
  <c r="S132" i="1"/>
  <c r="S131" i="1"/>
  <c r="S121" i="1"/>
  <c r="S124" i="1"/>
  <c r="S129" i="1"/>
  <c r="S135" i="1"/>
  <c r="S137" i="1"/>
  <c r="S134" i="1"/>
  <c r="S128" i="1"/>
  <c r="S136" i="1"/>
  <c r="S139" i="1"/>
  <c r="S141" i="1"/>
  <c r="S138" i="1"/>
  <c r="S144" i="1"/>
  <c r="S133" i="1"/>
  <c r="S148" i="1"/>
  <c r="S142" i="1"/>
  <c r="S145" i="1"/>
  <c r="S143" i="1"/>
  <c r="S146" i="1"/>
  <c r="S140" i="1"/>
  <c r="S147" i="1"/>
  <c r="S150" i="1"/>
  <c r="S149" i="1"/>
  <c r="S151" i="1"/>
  <c r="S156" i="1"/>
  <c r="S155" i="1"/>
  <c r="S152" i="1"/>
  <c r="S157" i="1"/>
  <c r="S159" i="1"/>
  <c r="S153" i="1"/>
  <c r="S154" i="1"/>
  <c r="S162" i="1"/>
  <c r="S158" i="1"/>
  <c r="S160" i="1"/>
  <c r="S161" i="1"/>
  <c r="S167" i="1"/>
  <c r="S163" i="1"/>
  <c r="S164" i="1"/>
  <c r="S169" i="1"/>
  <c r="S172" i="1"/>
  <c r="S166" i="1"/>
  <c r="S168" i="1"/>
  <c r="S176" i="1"/>
  <c r="S165" i="1"/>
  <c r="S174" i="1"/>
  <c r="S171" i="1"/>
  <c r="S173" i="1"/>
  <c r="S170" i="1"/>
  <c r="S178" i="1"/>
  <c r="S177" i="1"/>
  <c r="S175" i="1"/>
  <c r="S179" i="1"/>
  <c r="S181" i="1"/>
  <c r="S180" i="1"/>
  <c r="S183" i="1"/>
  <c r="S185" i="1"/>
  <c r="S184" i="1"/>
  <c r="S182" i="1"/>
  <c r="S186" i="1"/>
  <c r="S189" i="1"/>
  <c r="S188" i="1"/>
  <c r="S193" i="1"/>
  <c r="S187" i="1"/>
  <c r="S192" i="1"/>
  <c r="S194" i="1"/>
  <c r="S191" i="1"/>
  <c r="S196" i="1"/>
  <c r="S190" i="1"/>
  <c r="S195" i="1"/>
  <c r="S197" i="1"/>
  <c r="S199" i="1"/>
  <c r="S201" i="1"/>
  <c r="S203" i="1"/>
  <c r="S202" i="1"/>
  <c r="S198" i="1"/>
  <c r="S200" i="1"/>
  <c r="S204" i="1"/>
  <c r="S206" i="1"/>
  <c r="S205" i="1"/>
  <c r="S208" i="1"/>
  <c r="S207" i="1"/>
  <c r="S211" i="1"/>
  <c r="S212" i="1"/>
  <c r="S210" i="1"/>
  <c r="S209" i="1"/>
  <c r="S214" i="1"/>
  <c r="S213" i="1"/>
  <c r="S216" i="1"/>
  <c r="S215" i="1"/>
  <c r="S217" i="1"/>
  <c r="S219" i="1"/>
  <c r="S218" i="1"/>
  <c r="S220" i="1"/>
  <c r="S221" i="1"/>
  <c r="S223" i="1"/>
  <c r="S222" i="1"/>
  <c r="S225" i="1"/>
  <c r="S227" i="1"/>
  <c r="S226" i="1"/>
  <c r="S224" i="1"/>
  <c r="S228" i="1"/>
  <c r="S231" i="1"/>
  <c r="S229" i="1"/>
  <c r="S230" i="1"/>
  <c r="S233" i="1"/>
  <c r="S237" i="1"/>
  <c r="S232" i="1"/>
  <c r="S239" i="1"/>
  <c r="S234" i="1"/>
  <c r="S236" i="1"/>
  <c r="S238" i="1"/>
  <c r="S235" i="1"/>
  <c r="S242" i="1"/>
  <c r="S240" i="1"/>
  <c r="S241" i="1"/>
  <c r="S243" i="1"/>
  <c r="S244" i="1"/>
  <c r="S247" i="1"/>
  <c r="S245" i="1"/>
  <c r="S246" i="1"/>
  <c r="S249" i="1"/>
  <c r="S248" i="1"/>
  <c r="S250" i="1"/>
  <c r="S251" i="1"/>
  <c r="S254" i="1"/>
  <c r="S253" i="1"/>
  <c r="S252" i="1"/>
  <c r="S255" i="1"/>
  <c r="S256" i="1"/>
  <c r="S258" i="1"/>
  <c r="S257" i="1"/>
  <c r="S262" i="1"/>
  <c r="S259" i="1"/>
  <c r="S264" i="1"/>
  <c r="S261" i="1"/>
  <c r="S266" i="1"/>
  <c r="S267" i="1"/>
  <c r="S260" i="1"/>
  <c r="S263" i="1"/>
  <c r="S265" i="1"/>
  <c r="S268" i="1"/>
  <c r="S271" i="1"/>
  <c r="S272" i="1"/>
  <c r="S269" i="1"/>
  <c r="S270" i="1"/>
  <c r="S273" i="1"/>
  <c r="S274" i="1"/>
  <c r="S275" i="1"/>
  <c r="S277" i="1"/>
  <c r="S276" i="1"/>
  <c r="S278" i="1"/>
  <c r="S279" i="1"/>
  <c r="S280" i="1"/>
  <c r="S281" i="1"/>
  <c r="S282" i="1"/>
  <c r="S284" i="1"/>
  <c r="S283" i="1"/>
  <c r="S285" i="1"/>
  <c r="S286" i="1"/>
  <c r="S289" i="1"/>
  <c r="S291" i="1"/>
  <c r="S287" i="1"/>
  <c r="S288" i="1"/>
  <c r="S290" i="1"/>
  <c r="S293" i="1"/>
  <c r="S292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7" i="1"/>
  <c r="S306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6" i="1"/>
  <c r="S327" i="1"/>
  <c r="S325" i="1"/>
  <c r="S328" i="1"/>
  <c r="S330" i="1"/>
  <c r="S329" i="1"/>
  <c r="S331" i="1"/>
  <c r="S332" i="1"/>
  <c r="S333" i="1"/>
  <c r="S334" i="1"/>
  <c r="S335" i="1"/>
  <c r="S336" i="1"/>
  <c r="S337" i="1"/>
  <c r="S338" i="1"/>
  <c r="S340" i="1"/>
  <c r="S339" i="1"/>
  <c r="S341" i="1"/>
  <c r="S342" i="1"/>
  <c r="S343" i="1"/>
  <c r="S344" i="1"/>
  <c r="S345" i="1"/>
  <c r="S346" i="1"/>
  <c r="U2" i="1"/>
  <c r="S2" i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2" i="3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2" i="4"/>
  <c r="T340" i="1" l="1"/>
  <c r="Y340" i="1" s="1"/>
  <c r="T230" i="1"/>
  <c r="Y230" i="1" s="1"/>
  <c r="V251" i="1"/>
  <c r="T243" i="1"/>
  <c r="Y243" i="1" s="1"/>
  <c r="V224" i="1"/>
  <c r="T290" i="1"/>
  <c r="Y290" i="1" s="1"/>
  <c r="V216" i="1"/>
  <c r="T325" i="1"/>
  <c r="Y325" i="1" s="1"/>
  <c r="T265" i="1"/>
  <c r="Y265" i="1" s="1"/>
  <c r="V235" i="1"/>
  <c r="T315" i="1"/>
  <c r="Y315" i="1" s="1"/>
  <c r="V299" i="1"/>
  <c r="T279" i="1"/>
  <c r="Y279" i="1" s="1"/>
  <c r="V266" i="1"/>
  <c r="T255" i="1"/>
  <c r="Y255" i="1" s="1"/>
  <c r="V335" i="1"/>
  <c r="V289" i="1"/>
  <c r="T303" i="1"/>
  <c r="Y303" i="1" s="1"/>
  <c r="V323" i="1"/>
  <c r="V311" i="1"/>
  <c r="T190" i="1"/>
  <c r="Y190" i="1" s="1"/>
  <c r="V275" i="1"/>
  <c r="V192" i="1"/>
  <c r="V179" i="1"/>
  <c r="V172" i="1"/>
  <c r="V157" i="1"/>
  <c r="V142" i="1"/>
  <c r="V129" i="1"/>
  <c r="V123" i="1"/>
  <c r="V109" i="1"/>
  <c r="V94" i="1"/>
  <c r="V82" i="1"/>
  <c r="V68" i="1"/>
  <c r="V62" i="1"/>
  <c r="V48" i="1"/>
  <c r="V41" i="1"/>
  <c r="V14" i="1"/>
  <c r="V12" i="1"/>
  <c r="T40" i="1"/>
  <c r="Y40" i="1" s="1"/>
  <c r="T314" i="1"/>
  <c r="Y314" i="1" s="1"/>
  <c r="T196" i="1"/>
  <c r="Y196" i="1" s="1"/>
  <c r="T22" i="1"/>
  <c r="Y22" i="1" s="1"/>
  <c r="T208" i="1"/>
  <c r="Y208" i="1" s="1"/>
  <c r="T99" i="1"/>
  <c r="Y99" i="1" s="1"/>
  <c r="T32" i="1"/>
  <c r="Y32" i="1" s="1"/>
  <c r="T241" i="1"/>
  <c r="Y241" i="1" s="1"/>
  <c r="T165" i="1"/>
  <c r="Y165" i="1" s="1"/>
  <c r="T76" i="1"/>
  <c r="Y76" i="1" s="1"/>
  <c r="T3" i="1"/>
  <c r="Y3" i="1" s="1"/>
  <c r="V200" i="1"/>
  <c r="T327" i="1"/>
  <c r="Y327" i="1" s="1"/>
  <c r="T278" i="1"/>
  <c r="Y278" i="1" s="1"/>
  <c r="T219" i="1"/>
  <c r="Y219" i="1" s="1"/>
  <c r="T146" i="1"/>
  <c r="Y146" i="1" s="1"/>
  <c r="T51" i="1"/>
  <c r="Y51" i="1" s="1"/>
  <c r="T113" i="1"/>
  <c r="Y113" i="1" s="1"/>
  <c r="T44" i="1"/>
  <c r="Y44" i="1" s="1"/>
  <c r="T302" i="1"/>
  <c r="Y302" i="1" s="1"/>
  <c r="T252" i="1"/>
  <c r="Y252" i="1" s="1"/>
  <c r="T183" i="1"/>
  <c r="Y183" i="1" s="1"/>
  <c r="T134" i="1"/>
  <c r="Y134" i="1" s="1"/>
  <c r="T103" i="1"/>
  <c r="Y103" i="1" s="1"/>
  <c r="T63" i="1"/>
  <c r="Y63" i="1" s="1"/>
  <c r="T2" i="1"/>
  <c r="Y2" i="1" s="1"/>
  <c r="T336" i="1"/>
  <c r="Y336" i="1" s="1"/>
  <c r="T300" i="1"/>
  <c r="Y300" i="1" s="1"/>
  <c r="T291" i="1"/>
  <c r="Y291" i="1" s="1"/>
  <c r="T218" i="1"/>
  <c r="Y218" i="1" s="1"/>
  <c r="T65" i="1"/>
  <c r="Y65" i="1" s="1"/>
  <c r="T338" i="1"/>
  <c r="Y338" i="1" s="1"/>
  <c r="T263" i="1"/>
  <c r="Y263" i="1" s="1"/>
  <c r="T205" i="1"/>
  <c r="Y205" i="1" s="1"/>
  <c r="T154" i="1"/>
  <c r="Y154" i="1" s="1"/>
  <c r="T111" i="1"/>
  <c r="Y111" i="1" s="1"/>
  <c r="T26" i="1"/>
  <c r="Y26" i="1" s="1"/>
  <c r="T324" i="1"/>
  <c r="Y324" i="1" s="1"/>
  <c r="T185" i="1"/>
  <c r="Y185" i="1" s="1"/>
  <c r="T90" i="1"/>
  <c r="Y90" i="1" s="1"/>
  <c r="T18" i="1"/>
  <c r="Y18" i="1" s="1"/>
  <c r="T288" i="1"/>
  <c r="Y288" i="1" s="1"/>
  <c r="T229" i="1"/>
  <c r="Y229" i="1" s="1"/>
  <c r="T176" i="1"/>
  <c r="Y176" i="1" s="1"/>
  <c r="T120" i="1"/>
  <c r="Y120" i="1" s="1"/>
  <c r="T87" i="1"/>
  <c r="Y87" i="1" s="1"/>
  <c r="T78" i="1"/>
  <c r="Y78" i="1" s="1"/>
  <c r="T312" i="1"/>
  <c r="Y312" i="1" s="1"/>
  <c r="T128" i="1"/>
  <c r="Y128" i="1" s="1"/>
  <c r="T308" i="1"/>
  <c r="Y308" i="1" s="1"/>
  <c r="T249" i="1"/>
  <c r="Y249" i="1" s="1"/>
  <c r="T209" i="1"/>
  <c r="Y209" i="1" s="1"/>
  <c r="T178" i="1"/>
  <c r="Y178" i="1" s="1"/>
  <c r="T131" i="1"/>
  <c r="Y131" i="1" s="1"/>
  <c r="T67" i="1"/>
  <c r="Y67" i="1" s="1"/>
  <c r="T33" i="1"/>
  <c r="Y33" i="1" s="1"/>
  <c r="T162" i="1"/>
  <c r="Y162" i="1" s="1"/>
  <c r="T332" i="1"/>
  <c r="Y332" i="1" s="1"/>
  <c r="T270" i="1"/>
  <c r="Y270" i="1" s="1"/>
  <c r="T144" i="1"/>
  <c r="Y144" i="1" s="1"/>
  <c r="T140" i="1"/>
  <c r="Y140" i="1" s="1"/>
  <c r="T320" i="1"/>
  <c r="Y320" i="1" s="1"/>
  <c r="T283" i="1"/>
  <c r="Y283" i="1" s="1"/>
  <c r="T234" i="1"/>
  <c r="Y234" i="1" s="1"/>
  <c r="T188" i="1"/>
  <c r="Y188" i="1" s="1"/>
  <c r="T156" i="1"/>
  <c r="Y156" i="1" s="1"/>
  <c r="T97" i="1"/>
  <c r="Y97" i="1" s="1"/>
  <c r="T83" i="1"/>
  <c r="Y83" i="1" s="1"/>
  <c r="T47" i="1"/>
  <c r="Y47" i="1" s="1"/>
  <c r="T108" i="1"/>
  <c r="Y108" i="1" s="1"/>
  <c r="T344" i="1"/>
  <c r="Y344" i="1" s="1"/>
  <c r="T296" i="1"/>
  <c r="Y296" i="1" s="1"/>
  <c r="T259" i="1"/>
  <c r="Y259" i="1" s="1"/>
  <c r="T225" i="1"/>
  <c r="Y225" i="1" s="1"/>
  <c r="T203" i="1"/>
  <c r="Y203" i="1" s="1"/>
  <c r="T163" i="1"/>
  <c r="Y163" i="1" s="1"/>
  <c r="T119" i="1"/>
  <c r="Y119" i="1" s="1"/>
  <c r="T98" i="1"/>
  <c r="Y98" i="1" s="1"/>
  <c r="T53" i="1"/>
  <c r="Y53" i="1" s="1"/>
  <c r="T25" i="1"/>
  <c r="Y25" i="1" s="1"/>
  <c r="T342" i="1"/>
  <c r="Y342" i="1" s="1"/>
  <c r="T329" i="1"/>
  <c r="Y329" i="1" s="1"/>
  <c r="T318" i="1"/>
  <c r="Y318" i="1" s="1"/>
  <c r="T307" i="1"/>
  <c r="Y307" i="1" s="1"/>
  <c r="T294" i="1"/>
  <c r="Y294" i="1" s="1"/>
  <c r="T282" i="1"/>
  <c r="Y282" i="1" s="1"/>
  <c r="T339" i="1"/>
  <c r="Y339" i="1" s="1"/>
  <c r="T328" i="1"/>
  <c r="Y328" i="1" s="1"/>
  <c r="T316" i="1"/>
  <c r="Y316" i="1" s="1"/>
  <c r="T304" i="1"/>
  <c r="Y304" i="1" s="1"/>
  <c r="T293" i="1"/>
  <c r="Y293" i="1" s="1"/>
  <c r="T280" i="1"/>
  <c r="Y280" i="1" s="1"/>
  <c r="T268" i="1"/>
  <c r="Y268" i="1" s="1"/>
  <c r="T256" i="1"/>
  <c r="Y256" i="1" s="1"/>
  <c r="T244" i="1"/>
  <c r="Y244" i="1" s="1"/>
  <c r="T233" i="1"/>
  <c r="Y233" i="1" s="1"/>
  <c r="T220" i="1"/>
  <c r="Y220" i="1" s="1"/>
  <c r="T207" i="1"/>
  <c r="Y207" i="1" s="1"/>
  <c r="T195" i="1"/>
  <c r="Y195" i="1" s="1"/>
  <c r="T184" i="1"/>
  <c r="Y184" i="1" s="1"/>
  <c r="T174" i="1"/>
  <c r="Y174" i="1" s="1"/>
  <c r="T158" i="1"/>
  <c r="Y158" i="1" s="1"/>
  <c r="T147" i="1"/>
  <c r="Y147" i="1" s="1"/>
  <c r="T136" i="1"/>
  <c r="Y136" i="1" s="1"/>
  <c r="T127" i="1"/>
  <c r="Y127" i="1" s="1"/>
  <c r="T112" i="1"/>
  <c r="Y112" i="1" s="1"/>
  <c r="T105" i="1"/>
  <c r="Y105" i="1" s="1"/>
  <c r="T88" i="1"/>
  <c r="Y88" i="1" s="1"/>
  <c r="T72" i="1"/>
  <c r="Y72" i="1" s="1"/>
  <c r="T69" i="1"/>
  <c r="Y69" i="1" s="1"/>
  <c r="T52" i="1"/>
  <c r="Y52" i="1" s="1"/>
  <c r="T42" i="1"/>
  <c r="Y42" i="1" s="1"/>
  <c r="T31" i="1"/>
  <c r="Y31" i="1" s="1"/>
  <c r="T11" i="1"/>
  <c r="Y11" i="1" s="1"/>
  <c r="T5" i="1"/>
  <c r="Y5" i="1" s="1"/>
  <c r="V336" i="1"/>
  <c r="V324" i="1"/>
  <c r="V312" i="1"/>
  <c r="V300" i="1"/>
  <c r="V291" i="1"/>
  <c r="V277" i="1"/>
  <c r="V267" i="1"/>
  <c r="V254" i="1"/>
  <c r="V242" i="1"/>
  <c r="V228" i="1"/>
  <c r="V215" i="1"/>
  <c r="V204" i="1"/>
  <c r="V194" i="1"/>
  <c r="V181" i="1"/>
  <c r="V166" i="1"/>
  <c r="V159" i="1"/>
  <c r="V145" i="1"/>
  <c r="V135" i="1"/>
  <c r="V115" i="1"/>
  <c r="V110" i="1"/>
  <c r="V96" i="1"/>
  <c r="V89" i="1"/>
  <c r="V73" i="1"/>
  <c r="V60" i="1"/>
  <c r="V45" i="1"/>
  <c r="V39" i="1"/>
  <c r="V20" i="1"/>
  <c r="V17" i="1"/>
  <c r="T10" i="1"/>
  <c r="Y10" i="1" s="1"/>
  <c r="V346" i="1"/>
  <c r="V334" i="1"/>
  <c r="V322" i="1"/>
  <c r="V310" i="1"/>
  <c r="V298" i="1"/>
  <c r="V286" i="1"/>
  <c r="V274" i="1"/>
  <c r="V261" i="1"/>
  <c r="V250" i="1"/>
  <c r="V238" i="1"/>
  <c r="V226" i="1"/>
  <c r="V213" i="1"/>
  <c r="V198" i="1"/>
  <c r="V187" i="1"/>
  <c r="V175" i="1"/>
  <c r="V169" i="1"/>
  <c r="V152" i="1"/>
  <c r="V148" i="1"/>
  <c r="V124" i="1"/>
  <c r="V117" i="1"/>
  <c r="V101" i="1"/>
  <c r="V95" i="1"/>
  <c r="V81" i="1"/>
  <c r="V74" i="1"/>
  <c r="V58" i="1"/>
  <c r="V49" i="1"/>
  <c r="V27" i="1"/>
  <c r="V36" i="1"/>
  <c r="V7" i="1"/>
  <c r="T337" i="1"/>
  <c r="Y337" i="1" s="1"/>
  <c r="T326" i="1"/>
  <c r="Y326" i="1" s="1"/>
  <c r="T313" i="1"/>
  <c r="Y313" i="1" s="1"/>
  <c r="T301" i="1"/>
  <c r="Y301" i="1" s="1"/>
  <c r="T287" i="1"/>
  <c r="Y287" i="1" s="1"/>
  <c r="T276" i="1"/>
  <c r="Y276" i="1" s="1"/>
  <c r="T260" i="1"/>
  <c r="Y260" i="1" s="1"/>
  <c r="T253" i="1"/>
  <c r="Y253" i="1" s="1"/>
  <c r="T240" i="1"/>
  <c r="Y240" i="1" s="1"/>
  <c r="T231" i="1"/>
  <c r="Y231" i="1" s="1"/>
  <c r="T217" i="1"/>
  <c r="Y217" i="1" s="1"/>
  <c r="T206" i="1"/>
  <c r="Y206" i="1" s="1"/>
  <c r="T191" i="1"/>
  <c r="Y191" i="1" s="1"/>
  <c r="T180" i="1"/>
  <c r="Y180" i="1" s="1"/>
  <c r="T168" i="1"/>
  <c r="Y168" i="1" s="1"/>
  <c r="T153" i="1"/>
  <c r="Y153" i="1" s="1"/>
  <c r="T143" i="1"/>
  <c r="Y143" i="1" s="1"/>
  <c r="T137" i="1"/>
  <c r="Y137" i="1" s="1"/>
  <c r="T126" i="1"/>
  <c r="Y126" i="1" s="1"/>
  <c r="T102" i="1"/>
  <c r="Y102" i="1" s="1"/>
  <c r="T86" i="1"/>
  <c r="Y86" i="1" s="1"/>
  <c r="T85" i="1"/>
  <c r="Y85" i="1" s="1"/>
  <c r="T75" i="1"/>
  <c r="Y75" i="1" s="1"/>
  <c r="T61" i="1"/>
  <c r="Y61" i="1" s="1"/>
  <c r="T57" i="1"/>
  <c r="Y57" i="1" s="1"/>
  <c r="T29" i="1"/>
  <c r="Y29" i="1" s="1"/>
  <c r="T23" i="1"/>
  <c r="Y23" i="1" s="1"/>
  <c r="T13" i="1"/>
  <c r="Y13" i="1" s="1"/>
  <c r="V345" i="1"/>
  <c r="V333" i="1"/>
  <c r="V321" i="1"/>
  <c r="V309" i="1"/>
  <c r="V297" i="1"/>
  <c r="V285" i="1"/>
  <c r="V273" i="1"/>
  <c r="V264" i="1"/>
  <c r="V248" i="1"/>
  <c r="V236" i="1"/>
  <c r="V227" i="1"/>
  <c r="V214" i="1"/>
  <c r="V202" i="1"/>
  <c r="V193" i="1"/>
  <c r="V177" i="1"/>
  <c r="V164" i="1"/>
  <c r="V155" i="1"/>
  <c r="V133" i="1"/>
  <c r="V121" i="1"/>
  <c r="V116" i="1"/>
  <c r="V107" i="1"/>
  <c r="V91" i="1"/>
  <c r="V79" i="1"/>
  <c r="V66" i="1"/>
  <c r="V56" i="1"/>
  <c r="V38" i="1"/>
  <c r="V24" i="1"/>
  <c r="V28" i="1"/>
  <c r="V16" i="1"/>
  <c r="T277" i="1"/>
  <c r="Y277" i="1" s="1"/>
  <c r="T267" i="1"/>
  <c r="Y267" i="1" s="1"/>
  <c r="T254" i="1"/>
  <c r="Y254" i="1" s="1"/>
  <c r="T242" i="1"/>
  <c r="Y242" i="1" s="1"/>
  <c r="T228" i="1"/>
  <c r="Y228" i="1" s="1"/>
  <c r="T215" i="1"/>
  <c r="Y215" i="1" s="1"/>
  <c r="T204" i="1"/>
  <c r="Y204" i="1" s="1"/>
  <c r="T194" i="1"/>
  <c r="Y194" i="1" s="1"/>
  <c r="T181" i="1"/>
  <c r="Y181" i="1" s="1"/>
  <c r="T166" i="1"/>
  <c r="Y166" i="1" s="1"/>
  <c r="T159" i="1"/>
  <c r="Y159" i="1" s="1"/>
  <c r="T145" i="1"/>
  <c r="Y145" i="1" s="1"/>
  <c r="T135" i="1"/>
  <c r="Y135" i="1" s="1"/>
  <c r="T115" i="1"/>
  <c r="Y115" i="1" s="1"/>
  <c r="T110" i="1"/>
  <c r="Y110" i="1" s="1"/>
  <c r="T96" i="1"/>
  <c r="Y96" i="1" s="1"/>
  <c r="T89" i="1"/>
  <c r="Y89" i="1" s="1"/>
  <c r="T73" i="1"/>
  <c r="Y73" i="1" s="1"/>
  <c r="T60" i="1"/>
  <c r="Y60" i="1" s="1"/>
  <c r="T45" i="1"/>
  <c r="Y45" i="1" s="1"/>
  <c r="T39" i="1"/>
  <c r="Y39" i="1" s="1"/>
  <c r="T20" i="1"/>
  <c r="Y20" i="1" s="1"/>
  <c r="T17" i="1"/>
  <c r="Y17" i="1" s="1"/>
  <c r="V344" i="1"/>
  <c r="V332" i="1"/>
  <c r="V320" i="1"/>
  <c r="V308" i="1"/>
  <c r="V296" i="1"/>
  <c r="V283" i="1"/>
  <c r="V270" i="1"/>
  <c r="V259" i="1"/>
  <c r="V249" i="1"/>
  <c r="V234" i="1"/>
  <c r="V225" i="1"/>
  <c r="V209" i="1"/>
  <c r="V203" i="1"/>
  <c r="V188" i="1"/>
  <c r="V178" i="1"/>
  <c r="V163" i="1"/>
  <c r="V156" i="1"/>
  <c r="V144" i="1"/>
  <c r="V131" i="1"/>
  <c r="V119" i="1"/>
  <c r="V97" i="1"/>
  <c r="V98" i="1"/>
  <c r="V83" i="1"/>
  <c r="V67" i="1"/>
  <c r="V53" i="1"/>
  <c r="V47" i="1"/>
  <c r="V25" i="1"/>
  <c r="V33" i="1"/>
  <c r="V6" i="1"/>
  <c r="V2" i="1"/>
  <c r="T335" i="1"/>
  <c r="Y335" i="1" s="1"/>
  <c r="T323" i="1"/>
  <c r="Y323" i="1" s="1"/>
  <c r="T311" i="1"/>
  <c r="Y311" i="1" s="1"/>
  <c r="T299" i="1"/>
  <c r="Y299" i="1" s="1"/>
  <c r="T289" i="1"/>
  <c r="Y289" i="1" s="1"/>
  <c r="T275" i="1"/>
  <c r="Y275" i="1" s="1"/>
  <c r="T266" i="1"/>
  <c r="Y266" i="1" s="1"/>
  <c r="T251" i="1"/>
  <c r="Y251" i="1" s="1"/>
  <c r="T235" i="1"/>
  <c r="Y235" i="1" s="1"/>
  <c r="T224" i="1"/>
  <c r="Y224" i="1" s="1"/>
  <c r="T216" i="1"/>
  <c r="Y216" i="1" s="1"/>
  <c r="T200" i="1"/>
  <c r="Y200" i="1" s="1"/>
  <c r="T192" i="1"/>
  <c r="Y192" i="1" s="1"/>
  <c r="T179" i="1"/>
  <c r="Y179" i="1" s="1"/>
  <c r="T172" i="1"/>
  <c r="Y172" i="1" s="1"/>
  <c r="T157" i="1"/>
  <c r="Y157" i="1" s="1"/>
  <c r="T142" i="1"/>
  <c r="Y142" i="1" s="1"/>
  <c r="T129" i="1"/>
  <c r="Y129" i="1" s="1"/>
  <c r="T123" i="1"/>
  <c r="Y123" i="1" s="1"/>
  <c r="T109" i="1"/>
  <c r="Y109" i="1" s="1"/>
  <c r="T94" i="1"/>
  <c r="Y94" i="1" s="1"/>
  <c r="T82" i="1"/>
  <c r="Y82" i="1" s="1"/>
  <c r="T68" i="1"/>
  <c r="Y68" i="1" s="1"/>
  <c r="T62" i="1"/>
  <c r="Y62" i="1" s="1"/>
  <c r="T48" i="1"/>
  <c r="Y48" i="1" s="1"/>
  <c r="T41" i="1"/>
  <c r="Y41" i="1" s="1"/>
  <c r="T14" i="1"/>
  <c r="Y14" i="1" s="1"/>
  <c r="T12" i="1"/>
  <c r="Y12" i="1" s="1"/>
  <c r="V343" i="1"/>
  <c r="V331" i="1"/>
  <c r="V319" i="1"/>
  <c r="V306" i="1"/>
  <c r="V295" i="1"/>
  <c r="V284" i="1"/>
  <c r="V269" i="1"/>
  <c r="V262" i="1"/>
  <c r="V246" i="1"/>
  <c r="V239" i="1"/>
  <c r="V222" i="1"/>
  <c r="V210" i="1"/>
  <c r="V201" i="1"/>
  <c r="V189" i="1"/>
  <c r="V170" i="1"/>
  <c r="V167" i="1"/>
  <c r="V151" i="1"/>
  <c r="V138" i="1"/>
  <c r="V132" i="1"/>
  <c r="V122" i="1"/>
  <c r="V106" i="1"/>
  <c r="V93" i="1"/>
  <c r="V80" i="1"/>
  <c r="V64" i="1"/>
  <c r="V50" i="1"/>
  <c r="V43" i="1"/>
  <c r="V35" i="1"/>
  <c r="V19" i="1"/>
  <c r="V9" i="1"/>
  <c r="T346" i="1"/>
  <c r="Y346" i="1" s="1"/>
  <c r="T334" i="1"/>
  <c r="Y334" i="1" s="1"/>
  <c r="T322" i="1"/>
  <c r="Y322" i="1" s="1"/>
  <c r="T310" i="1"/>
  <c r="Y310" i="1" s="1"/>
  <c r="T298" i="1"/>
  <c r="Y298" i="1" s="1"/>
  <c r="T286" i="1"/>
  <c r="Y286" i="1" s="1"/>
  <c r="T274" i="1"/>
  <c r="Y274" i="1" s="1"/>
  <c r="T261" i="1"/>
  <c r="Y261" i="1" s="1"/>
  <c r="T250" i="1"/>
  <c r="Y250" i="1" s="1"/>
  <c r="T238" i="1"/>
  <c r="Y238" i="1" s="1"/>
  <c r="T226" i="1"/>
  <c r="Y226" i="1" s="1"/>
  <c r="T213" i="1"/>
  <c r="Y213" i="1" s="1"/>
  <c r="T198" i="1"/>
  <c r="Y198" i="1" s="1"/>
  <c r="T187" i="1"/>
  <c r="Y187" i="1" s="1"/>
  <c r="T175" i="1"/>
  <c r="Y175" i="1" s="1"/>
  <c r="T169" i="1"/>
  <c r="Y169" i="1" s="1"/>
  <c r="T152" i="1"/>
  <c r="Y152" i="1" s="1"/>
  <c r="T148" i="1"/>
  <c r="Y148" i="1" s="1"/>
  <c r="T124" i="1"/>
  <c r="Y124" i="1" s="1"/>
  <c r="T117" i="1"/>
  <c r="Y117" i="1" s="1"/>
  <c r="T101" i="1"/>
  <c r="Y101" i="1" s="1"/>
  <c r="T95" i="1"/>
  <c r="Y95" i="1" s="1"/>
  <c r="T81" i="1"/>
  <c r="Y81" i="1" s="1"/>
  <c r="T74" i="1"/>
  <c r="Y74" i="1" s="1"/>
  <c r="T58" i="1"/>
  <c r="Y58" i="1" s="1"/>
  <c r="T49" i="1"/>
  <c r="Y49" i="1" s="1"/>
  <c r="T27" i="1"/>
  <c r="Y27" i="1" s="1"/>
  <c r="T36" i="1"/>
  <c r="Y36" i="1" s="1"/>
  <c r="T7" i="1"/>
  <c r="Y7" i="1" s="1"/>
  <c r="V342" i="1"/>
  <c r="V329" i="1"/>
  <c r="V318" i="1"/>
  <c r="V307" i="1"/>
  <c r="V294" i="1"/>
  <c r="V282" i="1"/>
  <c r="V272" i="1"/>
  <c r="V257" i="1"/>
  <c r="V245" i="1"/>
  <c r="V232" i="1"/>
  <c r="V223" i="1"/>
  <c r="V212" i="1"/>
  <c r="V199" i="1"/>
  <c r="V186" i="1"/>
  <c r="V173" i="1"/>
  <c r="V161" i="1"/>
  <c r="V149" i="1"/>
  <c r="V141" i="1"/>
  <c r="V130" i="1"/>
  <c r="V118" i="1"/>
  <c r="V100" i="1"/>
  <c r="V84" i="1"/>
  <c r="V71" i="1"/>
  <c r="V55" i="1"/>
  <c r="V59" i="1"/>
  <c r="V46" i="1"/>
  <c r="V30" i="1"/>
  <c r="V21" i="1"/>
  <c r="V8" i="1"/>
  <c r="T345" i="1"/>
  <c r="Y345" i="1" s="1"/>
  <c r="T333" i="1"/>
  <c r="Y333" i="1" s="1"/>
  <c r="T321" i="1"/>
  <c r="Y321" i="1" s="1"/>
  <c r="T309" i="1"/>
  <c r="Y309" i="1" s="1"/>
  <c r="T297" i="1"/>
  <c r="Y297" i="1" s="1"/>
  <c r="T285" i="1"/>
  <c r="Y285" i="1" s="1"/>
  <c r="T273" i="1"/>
  <c r="Y273" i="1" s="1"/>
  <c r="T264" i="1"/>
  <c r="Y264" i="1" s="1"/>
  <c r="T248" i="1"/>
  <c r="Y248" i="1" s="1"/>
  <c r="T236" i="1"/>
  <c r="Y236" i="1" s="1"/>
  <c r="T227" i="1"/>
  <c r="Y227" i="1" s="1"/>
  <c r="T214" i="1"/>
  <c r="Y214" i="1" s="1"/>
  <c r="T202" i="1"/>
  <c r="Y202" i="1" s="1"/>
  <c r="T193" i="1"/>
  <c r="Y193" i="1" s="1"/>
  <c r="T177" i="1"/>
  <c r="Y177" i="1" s="1"/>
  <c r="T164" i="1"/>
  <c r="Y164" i="1" s="1"/>
  <c r="T155" i="1"/>
  <c r="Y155" i="1" s="1"/>
  <c r="T133" i="1"/>
  <c r="Y133" i="1" s="1"/>
  <c r="T121" i="1"/>
  <c r="Y121" i="1" s="1"/>
  <c r="T116" i="1"/>
  <c r="Y116" i="1" s="1"/>
  <c r="T107" i="1"/>
  <c r="Y107" i="1" s="1"/>
  <c r="T91" i="1"/>
  <c r="Y91" i="1" s="1"/>
  <c r="T79" i="1"/>
  <c r="Y79" i="1" s="1"/>
  <c r="T66" i="1"/>
  <c r="Y66" i="1" s="1"/>
  <c r="T56" i="1"/>
  <c r="Y56" i="1" s="1"/>
  <c r="T38" i="1"/>
  <c r="Y38" i="1" s="1"/>
  <c r="T24" i="1"/>
  <c r="Y24" i="1" s="1"/>
  <c r="T28" i="1"/>
  <c r="Y28" i="1" s="1"/>
  <c r="T16" i="1"/>
  <c r="Y16" i="1" s="1"/>
  <c r="V341" i="1"/>
  <c r="V330" i="1"/>
  <c r="V317" i="1"/>
  <c r="V305" i="1"/>
  <c r="V292" i="1"/>
  <c r="V281" i="1"/>
  <c r="V271" i="1"/>
  <c r="V258" i="1"/>
  <c r="V247" i="1"/>
  <c r="V237" i="1"/>
  <c r="V221" i="1"/>
  <c r="V211" i="1"/>
  <c r="V197" i="1"/>
  <c r="V182" i="1"/>
  <c r="V171" i="1"/>
  <c r="V160" i="1"/>
  <c r="V150" i="1"/>
  <c r="V139" i="1"/>
  <c r="V125" i="1"/>
  <c r="V114" i="1"/>
  <c r="V104" i="1"/>
  <c r="V92" i="1"/>
  <c r="V77" i="1"/>
  <c r="V70" i="1"/>
  <c r="V54" i="1"/>
  <c r="V37" i="1"/>
  <c r="V34" i="1"/>
  <c r="V15" i="1"/>
  <c r="V4" i="1"/>
  <c r="T6" i="1"/>
  <c r="Y6" i="1" s="1"/>
  <c r="V339" i="1"/>
  <c r="V328" i="1"/>
  <c r="V316" i="1"/>
  <c r="V304" i="1"/>
  <c r="V293" i="1"/>
  <c r="V280" i="1"/>
  <c r="V268" i="1"/>
  <c r="V256" i="1"/>
  <c r="V244" i="1"/>
  <c r="V233" i="1"/>
  <c r="V220" i="1"/>
  <c r="V207" i="1"/>
  <c r="V195" i="1"/>
  <c r="V184" i="1"/>
  <c r="V174" i="1"/>
  <c r="V158" i="1"/>
  <c r="V147" i="1"/>
  <c r="V136" i="1"/>
  <c r="V127" i="1"/>
  <c r="V112" i="1"/>
  <c r="V105" i="1"/>
  <c r="V88" i="1"/>
  <c r="V72" i="1"/>
  <c r="V69" i="1"/>
  <c r="V52" i="1"/>
  <c r="V42" i="1"/>
  <c r="V31" i="1"/>
  <c r="V11" i="1"/>
  <c r="V5" i="1"/>
  <c r="T343" i="1"/>
  <c r="Y343" i="1" s="1"/>
  <c r="T331" i="1"/>
  <c r="Y331" i="1" s="1"/>
  <c r="T319" i="1"/>
  <c r="Y319" i="1" s="1"/>
  <c r="T306" i="1"/>
  <c r="Y306" i="1" s="1"/>
  <c r="T295" i="1"/>
  <c r="Y295" i="1" s="1"/>
  <c r="T284" i="1"/>
  <c r="Y284" i="1" s="1"/>
  <c r="T269" i="1"/>
  <c r="Y269" i="1" s="1"/>
  <c r="T262" i="1"/>
  <c r="Y262" i="1" s="1"/>
  <c r="T246" i="1"/>
  <c r="Y246" i="1" s="1"/>
  <c r="T239" i="1"/>
  <c r="Y239" i="1" s="1"/>
  <c r="T222" i="1"/>
  <c r="Y222" i="1" s="1"/>
  <c r="T210" i="1"/>
  <c r="Y210" i="1" s="1"/>
  <c r="T201" i="1"/>
  <c r="Y201" i="1" s="1"/>
  <c r="T189" i="1"/>
  <c r="Y189" i="1" s="1"/>
  <c r="T170" i="1"/>
  <c r="Y170" i="1" s="1"/>
  <c r="T167" i="1"/>
  <c r="Y167" i="1" s="1"/>
  <c r="T151" i="1"/>
  <c r="Y151" i="1" s="1"/>
  <c r="T138" i="1"/>
  <c r="Y138" i="1" s="1"/>
  <c r="T132" i="1"/>
  <c r="Y132" i="1" s="1"/>
  <c r="T122" i="1"/>
  <c r="Y122" i="1" s="1"/>
  <c r="T106" i="1"/>
  <c r="Y106" i="1" s="1"/>
  <c r="T93" i="1"/>
  <c r="Y93" i="1" s="1"/>
  <c r="T80" i="1"/>
  <c r="Y80" i="1" s="1"/>
  <c r="T64" i="1"/>
  <c r="Y64" i="1" s="1"/>
  <c r="T50" i="1"/>
  <c r="Y50" i="1" s="1"/>
  <c r="T43" i="1"/>
  <c r="Y43" i="1" s="1"/>
  <c r="T35" i="1"/>
  <c r="Y35" i="1" s="1"/>
  <c r="T19" i="1"/>
  <c r="Y19" i="1" s="1"/>
  <c r="T9" i="1"/>
  <c r="Y9" i="1" s="1"/>
  <c r="V340" i="1"/>
  <c r="V325" i="1"/>
  <c r="V315" i="1"/>
  <c r="V303" i="1"/>
  <c r="V290" i="1"/>
  <c r="V279" i="1"/>
  <c r="V265" i="1"/>
  <c r="V255" i="1"/>
  <c r="V243" i="1"/>
  <c r="V230" i="1"/>
  <c r="V218" i="1"/>
  <c r="V208" i="1"/>
  <c r="V190" i="1"/>
  <c r="V185" i="1"/>
  <c r="V165" i="1"/>
  <c r="V162" i="1"/>
  <c r="V140" i="1"/>
  <c r="V128" i="1"/>
  <c r="V113" i="1"/>
  <c r="V108" i="1"/>
  <c r="V99" i="1"/>
  <c r="V90" i="1"/>
  <c r="V76" i="1"/>
  <c r="V65" i="1"/>
  <c r="V44" i="1"/>
  <c r="V40" i="1"/>
  <c r="V32" i="1"/>
  <c r="V18" i="1"/>
  <c r="V3" i="1"/>
  <c r="T272" i="1"/>
  <c r="Y272" i="1" s="1"/>
  <c r="T257" i="1"/>
  <c r="Y257" i="1" s="1"/>
  <c r="T245" i="1"/>
  <c r="Y245" i="1" s="1"/>
  <c r="T232" i="1"/>
  <c r="Y232" i="1" s="1"/>
  <c r="T223" i="1"/>
  <c r="Y223" i="1" s="1"/>
  <c r="T212" i="1"/>
  <c r="Y212" i="1" s="1"/>
  <c r="T199" i="1"/>
  <c r="Y199" i="1" s="1"/>
  <c r="T186" i="1"/>
  <c r="Y186" i="1" s="1"/>
  <c r="T173" i="1"/>
  <c r="Y173" i="1" s="1"/>
  <c r="T161" i="1"/>
  <c r="Y161" i="1" s="1"/>
  <c r="T149" i="1"/>
  <c r="Y149" i="1" s="1"/>
  <c r="T141" i="1"/>
  <c r="Y141" i="1" s="1"/>
  <c r="T130" i="1"/>
  <c r="Y130" i="1" s="1"/>
  <c r="T118" i="1"/>
  <c r="Y118" i="1" s="1"/>
  <c r="T100" i="1"/>
  <c r="Y100" i="1" s="1"/>
  <c r="T84" i="1"/>
  <c r="Y84" i="1" s="1"/>
  <c r="T71" i="1"/>
  <c r="Y71" i="1" s="1"/>
  <c r="T55" i="1"/>
  <c r="Y55" i="1" s="1"/>
  <c r="T59" i="1"/>
  <c r="Y59" i="1" s="1"/>
  <c r="T46" i="1"/>
  <c r="Y46" i="1" s="1"/>
  <c r="T30" i="1"/>
  <c r="Y30" i="1" s="1"/>
  <c r="T21" i="1"/>
  <c r="Y21" i="1" s="1"/>
  <c r="T8" i="1"/>
  <c r="Y8" i="1" s="1"/>
  <c r="V338" i="1"/>
  <c r="V327" i="1"/>
  <c r="V314" i="1"/>
  <c r="V302" i="1"/>
  <c r="V288" i="1"/>
  <c r="V278" i="1"/>
  <c r="V263" i="1"/>
  <c r="V252" i="1"/>
  <c r="V241" i="1"/>
  <c r="V229" i="1"/>
  <c r="V219" i="1"/>
  <c r="V205" i="1"/>
  <c r="V196" i="1"/>
  <c r="V183" i="1"/>
  <c r="V176" i="1"/>
  <c r="V154" i="1"/>
  <c r="V146" i="1"/>
  <c r="V134" i="1"/>
  <c r="V120" i="1"/>
  <c r="V111" i="1"/>
  <c r="V103" i="1"/>
  <c r="V87" i="1"/>
  <c r="V78" i="1"/>
  <c r="V63" i="1"/>
  <c r="V51" i="1"/>
  <c r="V26" i="1"/>
  <c r="V22" i="1"/>
  <c r="V10" i="1"/>
  <c r="T341" i="1"/>
  <c r="Y341" i="1" s="1"/>
  <c r="T330" i="1"/>
  <c r="Y330" i="1" s="1"/>
  <c r="T317" i="1"/>
  <c r="Y317" i="1" s="1"/>
  <c r="T305" i="1"/>
  <c r="Y305" i="1" s="1"/>
  <c r="T292" i="1"/>
  <c r="Y292" i="1" s="1"/>
  <c r="T281" i="1"/>
  <c r="Y281" i="1" s="1"/>
  <c r="T271" i="1"/>
  <c r="Y271" i="1" s="1"/>
  <c r="T258" i="1"/>
  <c r="Y258" i="1" s="1"/>
  <c r="T247" i="1"/>
  <c r="Y247" i="1" s="1"/>
  <c r="T237" i="1"/>
  <c r="Y237" i="1" s="1"/>
  <c r="T221" i="1"/>
  <c r="Y221" i="1" s="1"/>
  <c r="T211" i="1"/>
  <c r="Y211" i="1" s="1"/>
  <c r="T197" i="1"/>
  <c r="Y197" i="1" s="1"/>
  <c r="T182" i="1"/>
  <c r="Y182" i="1" s="1"/>
  <c r="T171" i="1"/>
  <c r="Y171" i="1" s="1"/>
  <c r="T160" i="1"/>
  <c r="Y160" i="1" s="1"/>
  <c r="T150" i="1"/>
  <c r="Y150" i="1" s="1"/>
  <c r="T139" i="1"/>
  <c r="Y139" i="1" s="1"/>
  <c r="T125" i="1"/>
  <c r="Y125" i="1" s="1"/>
  <c r="T114" i="1"/>
  <c r="Y114" i="1" s="1"/>
  <c r="T104" i="1"/>
  <c r="Y104" i="1" s="1"/>
  <c r="T92" i="1"/>
  <c r="Y92" i="1" s="1"/>
  <c r="T77" i="1"/>
  <c r="Y77" i="1" s="1"/>
  <c r="T70" i="1"/>
  <c r="Y70" i="1" s="1"/>
  <c r="T54" i="1"/>
  <c r="Y54" i="1" s="1"/>
  <c r="T37" i="1"/>
  <c r="Y37" i="1" s="1"/>
  <c r="T34" i="1"/>
  <c r="Y34" i="1" s="1"/>
  <c r="T15" i="1"/>
  <c r="Y15" i="1" s="1"/>
  <c r="T4" i="1"/>
  <c r="Y4" i="1" s="1"/>
  <c r="V337" i="1"/>
  <c r="V326" i="1"/>
  <c r="V313" i="1"/>
  <c r="V301" i="1"/>
  <c r="V287" i="1"/>
  <c r="V276" i="1"/>
  <c r="V260" i="1"/>
  <c r="V253" i="1"/>
  <c r="V240" i="1"/>
  <c r="V231" i="1"/>
  <c r="V217" i="1"/>
  <c r="V206" i="1"/>
  <c r="V191" i="1"/>
  <c r="V180" i="1"/>
  <c r="V168" i="1"/>
  <c r="V153" i="1"/>
  <c r="V143" i="1"/>
  <c r="V137" i="1"/>
  <c r="V126" i="1"/>
  <c r="V102" i="1"/>
  <c r="V86" i="1"/>
  <c r="V85" i="1"/>
  <c r="V75" i="1"/>
  <c r="V61" i="1"/>
  <c r="V57" i="1"/>
  <c r="V29" i="1"/>
  <c r="V23" i="1"/>
  <c r="V13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P54" i="1"/>
  <c r="AT54" i="1" s="1"/>
  <c r="AX54" i="1" s="1"/>
  <c r="AP57" i="1"/>
  <c r="AT57" i="1" s="1"/>
  <c r="AX57" i="1" s="1"/>
  <c r="AP283" i="1"/>
  <c r="AT283" i="1" s="1"/>
  <c r="AX283" i="1" s="1"/>
  <c r="AP271" i="1"/>
  <c r="AT271" i="1" s="1"/>
  <c r="AX271" i="1" s="1"/>
  <c r="AP211" i="1"/>
  <c r="AT211" i="1" s="1"/>
  <c r="AX211" i="1" s="1"/>
  <c r="AP11" i="1"/>
  <c r="AT11" i="1" s="1"/>
  <c r="AX11" i="1" s="1"/>
  <c r="AP150" i="1"/>
  <c r="AT150" i="1" s="1"/>
  <c r="AX150" i="1" s="1"/>
  <c r="AP72" i="1"/>
  <c r="AT72" i="1" s="1"/>
  <c r="AX72" i="1" s="1"/>
  <c r="AP140" i="1"/>
  <c r="AT140" i="1" s="1"/>
  <c r="AX140" i="1" s="1"/>
  <c r="AP332" i="1"/>
  <c r="AT332" i="1" s="1"/>
  <c r="AX332" i="1" s="1"/>
  <c r="AP251" i="1"/>
  <c r="AT251" i="1" s="1"/>
  <c r="AX251" i="1" s="1"/>
  <c r="AP139" i="1"/>
  <c r="AT139" i="1" s="1"/>
  <c r="AX139" i="1" s="1"/>
  <c r="AP199" i="1"/>
  <c r="AT199" i="1" s="1"/>
  <c r="AX199" i="1" s="1"/>
  <c r="AP77" i="1"/>
  <c r="AT77" i="1" s="1"/>
  <c r="AX77" i="1" s="1"/>
  <c r="AP188" i="1"/>
  <c r="AT188" i="1" s="1"/>
  <c r="AX188" i="1" s="1"/>
  <c r="AP157" i="1"/>
  <c r="AT157" i="1" s="1"/>
  <c r="AX157" i="1" s="1"/>
  <c r="AP212" i="1"/>
  <c r="AT212" i="1" s="1"/>
  <c r="AX212" i="1" s="1"/>
  <c r="AP45" i="1"/>
  <c r="AT45" i="1" s="1"/>
  <c r="AX45" i="1" s="1"/>
  <c r="AP323" i="1"/>
  <c r="AT323" i="1" s="1"/>
  <c r="AX323" i="1" s="1"/>
  <c r="AP123" i="1"/>
  <c r="AT123" i="1" s="1"/>
  <c r="AX123" i="1" s="1"/>
  <c r="AP321" i="1"/>
  <c r="AT321" i="1" s="1"/>
  <c r="AX321" i="1" s="1"/>
  <c r="AP145" i="1"/>
  <c r="AT145" i="1" s="1"/>
  <c r="AX145" i="1" s="1"/>
  <c r="AP198" i="1"/>
  <c r="AT198" i="1" s="1"/>
  <c r="AX198" i="1" s="1"/>
  <c r="AP299" i="1"/>
  <c r="AT299" i="1" s="1"/>
  <c r="AX299" i="1" s="1"/>
  <c r="AP97" i="1"/>
  <c r="AT97" i="1" s="1"/>
  <c r="AX97" i="1" s="1"/>
  <c r="AP209" i="1"/>
  <c r="AT209" i="1" s="1"/>
  <c r="AX209" i="1" s="1"/>
  <c r="AP182" i="1"/>
  <c r="AT182" i="1" s="1"/>
  <c r="AX182" i="1" s="1"/>
  <c r="AP40" i="1"/>
  <c r="AT40" i="1" s="1"/>
  <c r="AX40" i="1" s="1"/>
  <c r="AP187" i="1"/>
  <c r="AT187" i="1" s="1"/>
  <c r="AX187" i="1" s="1"/>
  <c r="AP84" i="1"/>
  <c r="AT84" i="1" s="1"/>
  <c r="AX84" i="1" s="1"/>
  <c r="AP313" i="1"/>
  <c r="AT313" i="1" s="1"/>
  <c r="AX313" i="1" s="1"/>
  <c r="AP105" i="1"/>
  <c r="AT105" i="1" s="1"/>
  <c r="AX105" i="1" s="1"/>
  <c r="AP202" i="1"/>
  <c r="AT202" i="1" s="1"/>
  <c r="AX202" i="1" s="1"/>
  <c r="AP264" i="1"/>
  <c r="AT264" i="1" s="1"/>
  <c r="AX264" i="1" s="1"/>
  <c r="AP256" i="1"/>
  <c r="AT256" i="1" s="1"/>
  <c r="AX256" i="1" s="1"/>
  <c r="AP200" i="1"/>
  <c r="AT200" i="1" s="1"/>
  <c r="AX200" i="1" s="1"/>
  <c r="AP290" i="1"/>
  <c r="AT290" i="1" s="1"/>
  <c r="AX290" i="1" s="1"/>
  <c r="AP193" i="1"/>
  <c r="AT193" i="1" s="1"/>
  <c r="AX193" i="1" s="1"/>
  <c r="AP24" i="1"/>
  <c r="AT24" i="1" s="1"/>
  <c r="AX24" i="1" s="1"/>
  <c r="AP141" i="1"/>
  <c r="AT141" i="1" s="1"/>
  <c r="AX141" i="1" s="1"/>
  <c r="AP236" i="1"/>
  <c r="AT236" i="1" s="1"/>
  <c r="AX236" i="1" s="1"/>
  <c r="AP266" i="1"/>
  <c r="AT266" i="1" s="1"/>
  <c r="AX266" i="1" s="1"/>
  <c r="AP96" i="1"/>
  <c r="AT96" i="1" s="1"/>
  <c r="AX96" i="1" s="1"/>
  <c r="AP106" i="1"/>
  <c r="AT106" i="1" s="1"/>
  <c r="AX106" i="1" s="1"/>
  <c r="AP206" i="1"/>
  <c r="AT206" i="1" s="1"/>
  <c r="AX206" i="1" s="1"/>
  <c r="AP16" i="1"/>
  <c r="AT16" i="1" s="1"/>
  <c r="AX16" i="1" s="1"/>
  <c r="AP99" i="1"/>
  <c r="AT99" i="1" s="1"/>
  <c r="AX99" i="1" s="1"/>
  <c r="AP37" i="1"/>
  <c r="AT37" i="1" s="1"/>
  <c r="AX37" i="1" s="1"/>
  <c r="AP339" i="1"/>
  <c r="AT339" i="1" s="1"/>
  <c r="AX339" i="1" s="1"/>
  <c r="AP14" i="1"/>
  <c r="AT14" i="1" s="1"/>
  <c r="AX14" i="1" s="1"/>
  <c r="AP228" i="1"/>
  <c r="AT228" i="1" s="1"/>
  <c r="AX228" i="1" s="1"/>
  <c r="AP217" i="1"/>
  <c r="AT217" i="1" s="1"/>
  <c r="AX217" i="1" s="1"/>
  <c r="AP215" i="1"/>
  <c r="AT215" i="1" s="1"/>
  <c r="AX215" i="1" s="1"/>
  <c r="AP201" i="1"/>
  <c r="AT201" i="1" s="1"/>
  <c r="AX201" i="1" s="1"/>
  <c r="AP218" i="1"/>
  <c r="AT218" i="1" s="1"/>
  <c r="AX218" i="1" s="1"/>
  <c r="AP260" i="1"/>
  <c r="AT260" i="1" s="1"/>
  <c r="AX260" i="1" s="1"/>
  <c r="AP172" i="1"/>
  <c r="AT172" i="1" s="1"/>
  <c r="AX172" i="1" s="1"/>
  <c r="AP166" i="1"/>
  <c r="AT166" i="1" s="1"/>
  <c r="AX166" i="1" s="1"/>
  <c r="AP214" i="1"/>
  <c r="AT214" i="1" s="1"/>
  <c r="AX214" i="1" s="1"/>
  <c r="AP289" i="1"/>
  <c r="AT289" i="1" s="1"/>
  <c r="AX289" i="1" s="1"/>
  <c r="AP78" i="1"/>
  <c r="AT78" i="1" s="1"/>
  <c r="AX78" i="1" s="1"/>
  <c r="AP325" i="1"/>
  <c r="AT325" i="1" s="1"/>
  <c r="AX325" i="1" s="1"/>
  <c r="AP8" i="1"/>
  <c r="AT8" i="1" s="1"/>
  <c r="AX8" i="1" s="1"/>
  <c r="AP331" i="1"/>
  <c r="AT331" i="1" s="1"/>
  <c r="AX331" i="1" s="1"/>
  <c r="AP64" i="1"/>
  <c r="AT64" i="1" s="1"/>
  <c r="AX64" i="1" s="1"/>
  <c r="AP95" i="1"/>
  <c r="AT95" i="1" s="1"/>
  <c r="AX95" i="1" s="1"/>
  <c r="AP309" i="1"/>
  <c r="AT309" i="1" s="1"/>
  <c r="AX309" i="1" s="1"/>
  <c r="AP178" i="1"/>
  <c r="AT178" i="1" s="1"/>
  <c r="AX178" i="1" s="1"/>
  <c r="AP151" i="1"/>
  <c r="AT151" i="1" s="1"/>
  <c r="AX151" i="1" s="1"/>
  <c r="AP23" i="1"/>
  <c r="AT23" i="1" s="1"/>
  <c r="AX23" i="1" s="1"/>
  <c r="AP291" i="1"/>
  <c r="AT291" i="1" s="1"/>
  <c r="AX291" i="1" s="1"/>
  <c r="AP39" i="1"/>
  <c r="AT39" i="1" s="1"/>
  <c r="AX39" i="1" s="1"/>
  <c r="AP224" i="1"/>
  <c r="AT224" i="1" s="1"/>
  <c r="AX224" i="1" s="1"/>
  <c r="AP82" i="1"/>
  <c r="AT82" i="1" s="1"/>
  <c r="AX82" i="1" s="1"/>
  <c r="AP179" i="1"/>
  <c r="AT179" i="1" s="1"/>
  <c r="AX179" i="1" s="1"/>
  <c r="AP6" i="1"/>
  <c r="AT6" i="1" s="1"/>
  <c r="AX6" i="1" s="1"/>
  <c r="AP146" i="1"/>
  <c r="AT146" i="1" s="1"/>
  <c r="AX146" i="1" s="1"/>
  <c r="AP117" i="1"/>
  <c r="AT117" i="1" s="1"/>
  <c r="AX117" i="1" s="1"/>
  <c r="AP284" i="1"/>
  <c r="AT284" i="1" s="1"/>
  <c r="AX284" i="1" s="1"/>
  <c r="AP249" i="1"/>
  <c r="AT249" i="1" s="1"/>
  <c r="AX249" i="1" s="1"/>
  <c r="AP343" i="1"/>
  <c r="AT343" i="1" s="1"/>
  <c r="AX343" i="1" s="1"/>
  <c r="AP33" i="1"/>
  <c r="AT33" i="1" s="1"/>
  <c r="AX33" i="1" s="1"/>
  <c r="AP337" i="1"/>
  <c r="AT337" i="1" s="1"/>
  <c r="AX337" i="1" s="1"/>
  <c r="AP7" i="1"/>
  <c r="AT7" i="1" s="1"/>
  <c r="AX7" i="1" s="1"/>
  <c r="AP86" i="1"/>
  <c r="AT86" i="1" s="1"/>
  <c r="AX86" i="1" s="1"/>
  <c r="AP63" i="1"/>
  <c r="AT63" i="1" s="1"/>
  <c r="AX63" i="1" s="1"/>
  <c r="AP312" i="1"/>
  <c r="AT312" i="1" s="1"/>
  <c r="AX312" i="1" s="1"/>
  <c r="AP220" i="1"/>
  <c r="AT220" i="1" s="1"/>
  <c r="AX220" i="1" s="1"/>
  <c r="AP304" i="1"/>
  <c r="AT304" i="1" s="1"/>
  <c r="AX304" i="1" s="1"/>
  <c r="AP333" i="1"/>
  <c r="AT333" i="1" s="1"/>
  <c r="AX333" i="1" s="1"/>
  <c r="AP65" i="1"/>
  <c r="AT65" i="1" s="1"/>
  <c r="AX65" i="1" s="1"/>
  <c r="AP29" i="1"/>
  <c r="AT29" i="1" s="1"/>
  <c r="AX29" i="1" s="1"/>
  <c r="AP158" i="1"/>
  <c r="AT158" i="1" s="1"/>
  <c r="AX158" i="1" s="1"/>
  <c r="AP274" i="1"/>
  <c r="AT274" i="1" s="1"/>
  <c r="AX274" i="1" s="1"/>
  <c r="AP20" i="1"/>
  <c r="AT20" i="1" s="1"/>
  <c r="AX20" i="1" s="1"/>
  <c r="AP315" i="1"/>
  <c r="AT315" i="1" s="1"/>
  <c r="AX315" i="1" s="1"/>
  <c r="AP185" i="1"/>
  <c r="AT185" i="1" s="1"/>
  <c r="AX185" i="1" s="1"/>
  <c r="AP102" i="1"/>
  <c r="AT102" i="1" s="1"/>
  <c r="AX102" i="1" s="1"/>
  <c r="AP2" i="1"/>
  <c r="AT2" i="1" s="1"/>
  <c r="AX2" i="1" s="1"/>
  <c r="AP253" i="1"/>
  <c r="AT253" i="1" s="1"/>
  <c r="AX253" i="1" s="1"/>
  <c r="AP189" i="1"/>
  <c r="AT189" i="1" s="1"/>
  <c r="AX189" i="1" s="1"/>
  <c r="AP338" i="1"/>
  <c r="AT338" i="1" s="1"/>
  <c r="AX338" i="1" s="1"/>
  <c r="AP184" i="1"/>
  <c r="AT184" i="1" s="1"/>
  <c r="AX184" i="1" s="1"/>
  <c r="AP91" i="1"/>
  <c r="AT91" i="1" s="1"/>
  <c r="AX91" i="1" s="1"/>
  <c r="AP41" i="1"/>
  <c r="AT41" i="1" s="1"/>
  <c r="AX41" i="1" s="1"/>
  <c r="AP80" i="1"/>
  <c r="AT80" i="1" s="1"/>
  <c r="AX80" i="1" s="1"/>
  <c r="AP295" i="1"/>
  <c r="AT295" i="1" s="1"/>
  <c r="AX295" i="1" s="1"/>
  <c r="AP259" i="1"/>
  <c r="AT259" i="1" s="1"/>
  <c r="AX259" i="1" s="1"/>
  <c r="AP71" i="1"/>
  <c r="AT71" i="1" s="1"/>
  <c r="AX71" i="1" s="1"/>
  <c r="AP87" i="1"/>
  <c r="AT87" i="1" s="1"/>
  <c r="AX87" i="1" s="1"/>
  <c r="AP162" i="1"/>
  <c r="AT162" i="1" s="1"/>
  <c r="AX162" i="1" s="1"/>
  <c r="AP47" i="1"/>
  <c r="AT47" i="1" s="1"/>
  <c r="AX47" i="1" s="1"/>
  <c r="AP243" i="1"/>
  <c r="AT243" i="1" s="1"/>
  <c r="AX243" i="1" s="1"/>
  <c r="AP112" i="1"/>
  <c r="AT112" i="1" s="1"/>
  <c r="AX112" i="1" s="1"/>
  <c r="AP167" i="1"/>
  <c r="AT167" i="1" s="1"/>
  <c r="AX167" i="1" s="1"/>
  <c r="AP135" i="1"/>
  <c r="AT135" i="1" s="1"/>
  <c r="AX135" i="1" s="1"/>
  <c r="AP239" i="1"/>
  <c r="AT239" i="1" s="1"/>
  <c r="AX239" i="1" s="1"/>
  <c r="AP35" i="1"/>
  <c r="AT35" i="1" s="1"/>
  <c r="AX35" i="1" s="1"/>
  <c r="AP229" i="1"/>
  <c r="AT229" i="1" s="1"/>
  <c r="AX229" i="1" s="1"/>
  <c r="AP25" i="1"/>
  <c r="AT25" i="1" s="1"/>
  <c r="AX25" i="1" s="1"/>
  <c r="AP43" i="1"/>
  <c r="AT43" i="1" s="1"/>
  <c r="AX43" i="1" s="1"/>
  <c r="AP147" i="1"/>
  <c r="AT147" i="1" s="1"/>
  <c r="AX147" i="1" s="1"/>
  <c r="AP60" i="1"/>
  <c r="AT60" i="1" s="1"/>
  <c r="AX60" i="1" s="1"/>
  <c r="AP305" i="1"/>
  <c r="AT305" i="1" s="1"/>
  <c r="AX305" i="1" s="1"/>
  <c r="AP165" i="1"/>
  <c r="AT165" i="1" s="1"/>
  <c r="AX165" i="1" s="1"/>
  <c r="AP244" i="1"/>
  <c r="AT244" i="1" s="1"/>
  <c r="AX244" i="1" s="1"/>
  <c r="AP177" i="1"/>
  <c r="AT177" i="1" s="1"/>
  <c r="AX177" i="1" s="1"/>
  <c r="AP336" i="1"/>
  <c r="AT336" i="1" s="1"/>
  <c r="AX336" i="1" s="1"/>
  <c r="AP70" i="1"/>
  <c r="AT70" i="1" s="1"/>
  <c r="AX70" i="1" s="1"/>
  <c r="AP322" i="1"/>
  <c r="AT322" i="1" s="1"/>
  <c r="AX322" i="1" s="1"/>
  <c r="AP51" i="1"/>
  <c r="AT51" i="1" s="1"/>
  <c r="AX51" i="1" s="1"/>
  <c r="AP226" i="1"/>
  <c r="AT226" i="1" s="1"/>
  <c r="AX226" i="1" s="1"/>
  <c r="AP13" i="1"/>
  <c r="AT13" i="1" s="1"/>
  <c r="AX13" i="1" s="1"/>
  <c r="AP276" i="1"/>
  <c r="AT276" i="1" s="1"/>
  <c r="AX276" i="1" s="1"/>
  <c r="AP300" i="1"/>
  <c r="AT300" i="1" s="1"/>
  <c r="AX300" i="1" s="1"/>
  <c r="AP67" i="1"/>
  <c r="AT67" i="1" s="1"/>
  <c r="AX67" i="1" s="1"/>
  <c r="AP230" i="1"/>
  <c r="AT230" i="1" s="1"/>
  <c r="AX230" i="1" s="1"/>
  <c r="AP319" i="1"/>
  <c r="AT319" i="1" s="1"/>
  <c r="AX319" i="1" s="1"/>
  <c r="AP279" i="1"/>
  <c r="AT279" i="1" s="1"/>
  <c r="AX279" i="1" s="1"/>
  <c r="AP196" i="1"/>
  <c r="AT196" i="1" s="1"/>
  <c r="AX196" i="1" s="1"/>
  <c r="AP221" i="1"/>
  <c r="AT221" i="1" s="1"/>
  <c r="AX221" i="1" s="1"/>
  <c r="AP311" i="1"/>
  <c r="AT311" i="1" s="1"/>
  <c r="AX311" i="1" s="1"/>
  <c r="AP261" i="1"/>
  <c r="AT261" i="1" s="1"/>
  <c r="AX261" i="1" s="1"/>
  <c r="AP293" i="1"/>
  <c r="AT293" i="1" s="1"/>
  <c r="AX293" i="1" s="1"/>
  <c r="AP18" i="1"/>
  <c r="AT18" i="1" s="1"/>
  <c r="AX18" i="1" s="1"/>
  <c r="AP55" i="1"/>
  <c r="AT55" i="1" s="1"/>
  <c r="AX55" i="1" s="1"/>
  <c r="AP203" i="1"/>
  <c r="AT203" i="1" s="1"/>
  <c r="AX203" i="1" s="1"/>
  <c r="AP334" i="1"/>
  <c r="AT334" i="1" s="1"/>
  <c r="AX334" i="1" s="1"/>
  <c r="AP254" i="1"/>
  <c r="AT254" i="1" s="1"/>
  <c r="AX254" i="1" s="1"/>
  <c r="AP56" i="1"/>
  <c r="AT56" i="1" s="1"/>
  <c r="AX56" i="1" s="1"/>
  <c r="AP111" i="1"/>
  <c r="AT111" i="1" s="1"/>
  <c r="AX111" i="1" s="1"/>
  <c r="AP297" i="1"/>
  <c r="AT297" i="1" s="1"/>
  <c r="AX297" i="1" s="1"/>
  <c r="AP280" i="1"/>
  <c r="AT280" i="1" s="1"/>
  <c r="AX280" i="1" s="1"/>
  <c r="AP168" i="1"/>
  <c r="AT168" i="1" s="1"/>
  <c r="AX168" i="1" s="1"/>
  <c r="AP156" i="1"/>
  <c r="AT156" i="1" s="1"/>
  <c r="AX156" i="1" s="1"/>
  <c r="AP81" i="1"/>
  <c r="AT81" i="1" s="1"/>
  <c r="AX81" i="1" s="1"/>
  <c r="AP38" i="1"/>
  <c r="AT38" i="1" s="1"/>
  <c r="AX38" i="1" s="1"/>
  <c r="AP273" i="1"/>
  <c r="AT273" i="1" s="1"/>
  <c r="AX273" i="1" s="1"/>
  <c r="AP296" i="1"/>
  <c r="AT296" i="1" s="1"/>
  <c r="AX296" i="1" s="1"/>
  <c r="AP265" i="1"/>
  <c r="AT265" i="1" s="1"/>
  <c r="AX265" i="1" s="1"/>
  <c r="AP152" i="1"/>
  <c r="AT152" i="1" s="1"/>
  <c r="AX152" i="1" s="1"/>
  <c r="AP268" i="1"/>
  <c r="AT268" i="1" s="1"/>
  <c r="AX268" i="1" s="1"/>
  <c r="AP342" i="1"/>
  <c r="AT342" i="1" s="1"/>
  <c r="AX342" i="1" s="1"/>
  <c r="AP26" i="1"/>
  <c r="AT26" i="1" s="1"/>
  <c r="AX26" i="1" s="1"/>
  <c r="AP263" i="1"/>
  <c r="AT263" i="1" s="1"/>
  <c r="AX263" i="1" s="1"/>
  <c r="AP59" i="1"/>
  <c r="AT59" i="1" s="1"/>
  <c r="AX59" i="1" s="1"/>
  <c r="AP103" i="1"/>
  <c r="AT103" i="1" s="1"/>
  <c r="AX103" i="1" s="1"/>
  <c r="AP21" i="1"/>
  <c r="AT21" i="1" s="1"/>
  <c r="AX21" i="1" s="1"/>
  <c r="AP173" i="1"/>
  <c r="AT173" i="1" s="1"/>
  <c r="AX173" i="1" s="1"/>
  <c r="AP240" i="1"/>
  <c r="AT240" i="1" s="1"/>
  <c r="AX240" i="1" s="1"/>
  <c r="AP175" i="1"/>
  <c r="AT175" i="1" s="1"/>
  <c r="AX175" i="1" s="1"/>
  <c r="AP15" i="1"/>
  <c r="AT15" i="1" s="1"/>
  <c r="AX15" i="1" s="1"/>
  <c r="AP191" i="1"/>
  <c r="AT191" i="1" s="1"/>
  <c r="AX191" i="1" s="1"/>
  <c r="AP27" i="1"/>
  <c r="AT27" i="1" s="1"/>
  <c r="AX27" i="1" s="1"/>
  <c r="AP205" i="1"/>
  <c r="AT205" i="1" s="1"/>
  <c r="AX205" i="1" s="1"/>
  <c r="AP222" i="1"/>
  <c r="AT222" i="1" s="1"/>
  <c r="AX222" i="1" s="1"/>
  <c r="AP241" i="1"/>
  <c r="AT241" i="1" s="1"/>
  <c r="AX241" i="1" s="1"/>
  <c r="AP131" i="1"/>
  <c r="AT131" i="1" s="1"/>
  <c r="AX131" i="1" s="1"/>
  <c r="AP49" i="1"/>
  <c r="AT49" i="1" s="1"/>
  <c r="AX49" i="1" s="1"/>
  <c r="AP204" i="1"/>
  <c r="AT204" i="1" s="1"/>
  <c r="AX204" i="1" s="1"/>
  <c r="AP114" i="1"/>
  <c r="AT114" i="1" s="1"/>
  <c r="AX114" i="1" s="1"/>
  <c r="AP335" i="1"/>
  <c r="AT335" i="1" s="1"/>
  <c r="AX335" i="1" s="1"/>
  <c r="AP285" i="1"/>
  <c r="AT285" i="1" s="1"/>
  <c r="AX285" i="1" s="1"/>
  <c r="AP208" i="1"/>
  <c r="AT208" i="1" s="1"/>
  <c r="AX208" i="1" s="1"/>
  <c r="AP301" i="1"/>
  <c r="AT301" i="1" s="1"/>
  <c r="AX301" i="1" s="1"/>
  <c r="AP46" i="1"/>
  <c r="AT46" i="1" s="1"/>
  <c r="AX46" i="1" s="1"/>
  <c r="AP155" i="1"/>
  <c r="AT155" i="1" s="1"/>
  <c r="AX155" i="1" s="1"/>
  <c r="AP170" i="1"/>
  <c r="AT170" i="1" s="1"/>
  <c r="AX170" i="1" s="1"/>
  <c r="AP4" i="1"/>
  <c r="AT4" i="1" s="1"/>
  <c r="AX4" i="1" s="1"/>
  <c r="AP308" i="1"/>
  <c r="AT308" i="1" s="1"/>
  <c r="AX308" i="1" s="1"/>
  <c r="AP330" i="1"/>
  <c r="AT330" i="1" s="1"/>
  <c r="AX330" i="1" s="1"/>
  <c r="AP9" i="1"/>
  <c r="AT9" i="1" s="1"/>
  <c r="AX9" i="1" s="1"/>
  <c r="AP255" i="1"/>
  <c r="AT255" i="1" s="1"/>
  <c r="AX255" i="1" s="1"/>
  <c r="AP10" i="1"/>
  <c r="AT10" i="1" s="1"/>
  <c r="AX10" i="1" s="1"/>
  <c r="AP286" i="1"/>
  <c r="AT286" i="1" s="1"/>
  <c r="AX286" i="1" s="1"/>
  <c r="AP118" i="1"/>
  <c r="AT118" i="1" s="1"/>
  <c r="AX118" i="1" s="1"/>
  <c r="AP153" i="1"/>
  <c r="AT153" i="1" s="1"/>
  <c r="AX153" i="1" s="1"/>
  <c r="AP327" i="1"/>
  <c r="AT327" i="1" s="1"/>
  <c r="AX327" i="1" s="1"/>
  <c r="AP207" i="1"/>
  <c r="AT207" i="1" s="1"/>
  <c r="AX207" i="1" s="1"/>
  <c r="AP171" i="1"/>
  <c r="AT171" i="1" s="1"/>
  <c r="AX171" i="1" s="1"/>
  <c r="AP148" i="1"/>
  <c r="AT148" i="1" s="1"/>
  <c r="AX148" i="1" s="1"/>
  <c r="AP154" i="1"/>
  <c r="AT154" i="1" s="1"/>
  <c r="AX154" i="1" s="1"/>
  <c r="AP161" i="1"/>
  <c r="AT161" i="1" s="1"/>
  <c r="AX161" i="1" s="1"/>
  <c r="AP227" i="1"/>
  <c r="AT227" i="1" s="1"/>
  <c r="AX227" i="1" s="1"/>
  <c r="AP267" i="1"/>
  <c r="AT267" i="1" s="1"/>
  <c r="AX267" i="1" s="1"/>
  <c r="AP116" i="1"/>
  <c r="AT116" i="1" s="1"/>
  <c r="AX116" i="1" s="1"/>
  <c r="AP85" i="1"/>
  <c r="AT85" i="1" s="1"/>
  <c r="AX85" i="1" s="1"/>
  <c r="AP180" i="1"/>
  <c r="AT180" i="1" s="1"/>
  <c r="AX180" i="1" s="1"/>
  <c r="AP341" i="1"/>
  <c r="AT341" i="1" s="1"/>
  <c r="AX341" i="1" s="1"/>
  <c r="AP120" i="1"/>
  <c r="AT120" i="1" s="1"/>
  <c r="AX120" i="1" s="1"/>
  <c r="AP159" i="1"/>
  <c r="AT159" i="1" s="1"/>
  <c r="AX159" i="1" s="1"/>
  <c r="AP275" i="1"/>
  <c r="AT275" i="1" s="1"/>
  <c r="AX275" i="1" s="1"/>
  <c r="AP138" i="1"/>
  <c r="AT138" i="1" s="1"/>
  <c r="AX138" i="1" s="1"/>
  <c r="AP298" i="1"/>
  <c r="AT298" i="1" s="1"/>
  <c r="AX298" i="1" s="1"/>
  <c r="AP262" i="1"/>
  <c r="AT262" i="1" s="1"/>
  <c r="AX262" i="1" s="1"/>
  <c r="AP89" i="1"/>
  <c r="AT89" i="1" s="1"/>
  <c r="AX89" i="1" s="1"/>
  <c r="AP79" i="1"/>
  <c r="AT79" i="1" s="1"/>
  <c r="AX79" i="1" s="1"/>
  <c r="AP183" i="1"/>
  <c r="AT183" i="1" s="1"/>
  <c r="AX183" i="1" s="1"/>
  <c r="AP238" i="1"/>
  <c r="AT238" i="1" s="1"/>
  <c r="AX238" i="1" s="1"/>
  <c r="AP5" i="1"/>
  <c r="AT5" i="1" s="1"/>
  <c r="AX5" i="1" s="1"/>
  <c r="AP126" i="1"/>
  <c r="AT126" i="1" s="1"/>
  <c r="AX126" i="1" s="1"/>
  <c r="AP174" i="1"/>
  <c r="AT174" i="1" s="1"/>
  <c r="AX174" i="1" s="1"/>
  <c r="AP52" i="1"/>
  <c r="AT52" i="1" s="1"/>
  <c r="AX52" i="1" s="1"/>
  <c r="AP62" i="1"/>
  <c r="AT62" i="1" s="1"/>
  <c r="AX62" i="1" s="1"/>
  <c r="AP119" i="1"/>
  <c r="AT119" i="1" s="1"/>
  <c r="AX119" i="1" s="1"/>
  <c r="AP76" i="1"/>
  <c r="AT76" i="1" s="1"/>
  <c r="AX76" i="1" s="1"/>
  <c r="AP32" i="1"/>
  <c r="AT32" i="1" s="1"/>
  <c r="AX32" i="1" s="1"/>
  <c r="AP340" i="1"/>
  <c r="AT340" i="1" s="1"/>
  <c r="AX340" i="1" s="1"/>
  <c r="AP278" i="1"/>
  <c r="AT278" i="1" s="1"/>
  <c r="AX278" i="1" s="1"/>
  <c r="AP17" i="1"/>
  <c r="AT17" i="1" s="1"/>
  <c r="AX17" i="1" s="1"/>
  <c r="AP109" i="1"/>
  <c r="AT109" i="1" s="1"/>
  <c r="AX109" i="1" s="1"/>
  <c r="AP252" i="1"/>
  <c r="AT252" i="1" s="1"/>
  <c r="AX252" i="1" s="1"/>
  <c r="AP225" i="1"/>
  <c r="AT225" i="1" s="1"/>
  <c r="AX225" i="1" s="1"/>
  <c r="AP58" i="1"/>
  <c r="AT58" i="1" s="1"/>
  <c r="AX58" i="1" s="1"/>
  <c r="AP250" i="1"/>
  <c r="AT250" i="1" s="1"/>
  <c r="AX250" i="1" s="1"/>
  <c r="AP132" i="1"/>
  <c r="AT132" i="1" s="1"/>
  <c r="AX132" i="1" s="1"/>
  <c r="AP192" i="1"/>
  <c r="AT192" i="1" s="1"/>
  <c r="AX192" i="1" s="1"/>
  <c r="AP269" i="1"/>
  <c r="AT269" i="1" s="1"/>
  <c r="AX269" i="1" s="1"/>
  <c r="AP231" i="1"/>
  <c r="AT231" i="1" s="1"/>
  <c r="AX231" i="1" s="1"/>
  <c r="AP127" i="1"/>
  <c r="AT127" i="1" s="1"/>
  <c r="AX127" i="1" s="1"/>
  <c r="AP345" i="1"/>
  <c r="AT345" i="1" s="1"/>
  <c r="AX345" i="1" s="1"/>
  <c r="AP144" i="1"/>
  <c r="AT144" i="1" s="1"/>
  <c r="AX144" i="1" s="1"/>
  <c r="AP50" i="1"/>
  <c r="AT50" i="1" s="1"/>
  <c r="AX50" i="1" s="1"/>
  <c r="AP136" i="1"/>
  <c r="AT136" i="1" s="1"/>
  <c r="AX136" i="1" s="1"/>
  <c r="AP316" i="1"/>
  <c r="AT316" i="1" s="1"/>
  <c r="AX316" i="1" s="1"/>
  <c r="AP277" i="1"/>
  <c r="AT277" i="1" s="1"/>
  <c r="AX277" i="1" s="1"/>
  <c r="AP3" i="1"/>
  <c r="AT3" i="1" s="1"/>
  <c r="AX3" i="1" s="1"/>
  <c r="AP149" i="1"/>
  <c r="AT149" i="1" s="1"/>
  <c r="AX149" i="1" s="1"/>
  <c r="AP124" i="1"/>
  <c r="AT124" i="1" s="1"/>
  <c r="AX124" i="1" s="1"/>
  <c r="AP90" i="1"/>
  <c r="AT90" i="1" s="1"/>
  <c r="AX90" i="1" s="1"/>
  <c r="AP288" i="1"/>
  <c r="AT288" i="1" s="1"/>
  <c r="AX288" i="1" s="1"/>
  <c r="AP246" i="1"/>
  <c r="AT246" i="1" s="1"/>
  <c r="AX246" i="1" s="1"/>
  <c r="AP234" i="1"/>
  <c r="AT234" i="1" s="1"/>
  <c r="AX234" i="1" s="1"/>
  <c r="AP329" i="1"/>
  <c r="AT329" i="1" s="1"/>
  <c r="AX329" i="1" s="1"/>
  <c r="AP12" i="1"/>
  <c r="AT12" i="1" s="1"/>
  <c r="AX12" i="1" s="1"/>
  <c r="AP61" i="1"/>
  <c r="AT61" i="1" s="1"/>
  <c r="AX61" i="1" s="1"/>
  <c r="AP130" i="1"/>
  <c r="AT130" i="1" s="1"/>
  <c r="AX130" i="1" s="1"/>
  <c r="AP328" i="1"/>
  <c r="AT328" i="1" s="1"/>
  <c r="AX328" i="1" s="1"/>
  <c r="AP93" i="1"/>
  <c r="AT93" i="1" s="1"/>
  <c r="AX93" i="1" s="1"/>
  <c r="AP133" i="1"/>
  <c r="AT133" i="1" s="1"/>
  <c r="AX133" i="1" s="1"/>
  <c r="AP270" i="1"/>
  <c r="AT270" i="1" s="1"/>
  <c r="AX270" i="1" s="1"/>
  <c r="AP219" i="1"/>
  <c r="AT219" i="1" s="1"/>
  <c r="AX219" i="1" s="1"/>
  <c r="AP36" i="1"/>
  <c r="AT36" i="1" s="1"/>
  <c r="AX36" i="1" s="1"/>
  <c r="AP242" i="1"/>
  <c r="AT242" i="1" s="1"/>
  <c r="AX242" i="1" s="1"/>
  <c r="AP53" i="1"/>
  <c r="AT53" i="1" s="1"/>
  <c r="AX53" i="1" s="1"/>
  <c r="AP137" i="1"/>
  <c r="AT137" i="1" s="1"/>
  <c r="AX137" i="1" s="1"/>
  <c r="AP302" i="1"/>
  <c r="AT302" i="1" s="1"/>
  <c r="AX302" i="1" s="1"/>
  <c r="AP318" i="1"/>
  <c r="AT318" i="1" s="1"/>
  <c r="AX318" i="1" s="1"/>
  <c r="AP104" i="1"/>
  <c r="AT104" i="1" s="1"/>
  <c r="AX104" i="1" s="1"/>
  <c r="AP143" i="1"/>
  <c r="AT143" i="1" s="1"/>
  <c r="AX143" i="1" s="1"/>
  <c r="AP326" i="1"/>
  <c r="AT326" i="1" s="1"/>
  <c r="AX326" i="1" s="1"/>
  <c r="AP134" i="1"/>
  <c r="AT134" i="1" s="1"/>
  <c r="AX134" i="1" s="1"/>
  <c r="AP69" i="1"/>
  <c r="AT69" i="1" s="1"/>
  <c r="AX69" i="1" s="1"/>
  <c r="AP317" i="1"/>
  <c r="AT317" i="1" s="1"/>
  <c r="AX317" i="1" s="1"/>
  <c r="AP125" i="1"/>
  <c r="AT125" i="1" s="1"/>
  <c r="AX125" i="1" s="1"/>
  <c r="AP169" i="1"/>
  <c r="AT169" i="1" s="1"/>
  <c r="AX169" i="1" s="1"/>
  <c r="AP19" i="1"/>
  <c r="AT19" i="1" s="1"/>
  <c r="AX19" i="1" s="1"/>
  <c r="AP98" i="1"/>
  <c r="AT98" i="1" s="1"/>
  <c r="AX98" i="1" s="1"/>
  <c r="AP307" i="1"/>
  <c r="AT307" i="1" s="1"/>
  <c r="AX307" i="1" s="1"/>
  <c r="AP101" i="1"/>
  <c r="AT101" i="1" s="1"/>
  <c r="AX101" i="1" s="1"/>
  <c r="AP108" i="1"/>
  <c r="AT108" i="1" s="1"/>
  <c r="AX108" i="1" s="1"/>
  <c r="AP232" i="1"/>
  <c r="AT232" i="1" s="1"/>
  <c r="AX232" i="1" s="1"/>
  <c r="AP303" i="1"/>
  <c r="AT303" i="1" s="1"/>
  <c r="AX303" i="1" s="1"/>
  <c r="AP216" i="1"/>
  <c r="AT216" i="1" s="1"/>
  <c r="AX216" i="1" s="1"/>
  <c r="AP237" i="1"/>
  <c r="AT237" i="1" s="1"/>
  <c r="AX237" i="1" s="1"/>
  <c r="AP75" i="1"/>
  <c r="AT75" i="1" s="1"/>
  <c r="AX75" i="1" s="1"/>
  <c r="AP92" i="1"/>
  <c r="AT92" i="1" s="1"/>
  <c r="AX92" i="1" s="1"/>
  <c r="AP257" i="1"/>
  <c r="AT257" i="1" s="1"/>
  <c r="AX257" i="1" s="1"/>
  <c r="AP258" i="1"/>
  <c r="AT258" i="1" s="1"/>
  <c r="AX258" i="1" s="1"/>
  <c r="AP292" i="1"/>
  <c r="AT292" i="1" s="1"/>
  <c r="AX292" i="1" s="1"/>
  <c r="AP122" i="1"/>
  <c r="AT122" i="1" s="1"/>
  <c r="AX122" i="1" s="1"/>
  <c r="AP233" i="1"/>
  <c r="AT233" i="1" s="1"/>
  <c r="AX233" i="1" s="1"/>
  <c r="AP324" i="1"/>
  <c r="AT324" i="1" s="1"/>
  <c r="AX324" i="1" s="1"/>
  <c r="AP121" i="1"/>
  <c r="AT121" i="1" s="1"/>
  <c r="AX121" i="1" s="1"/>
  <c r="AP213" i="1"/>
  <c r="AT213" i="1" s="1"/>
  <c r="AX213" i="1" s="1"/>
  <c r="AP282" i="1"/>
  <c r="AT282" i="1" s="1"/>
  <c r="AX282" i="1" s="1"/>
  <c r="AP287" i="1"/>
  <c r="AT287" i="1" s="1"/>
  <c r="AX287" i="1" s="1"/>
  <c r="AP113" i="1"/>
  <c r="AT113" i="1" s="1"/>
  <c r="AX113" i="1" s="1"/>
  <c r="AP346" i="1"/>
  <c r="AT346" i="1" s="1"/>
  <c r="AX346" i="1" s="1"/>
  <c r="AP66" i="1"/>
  <c r="AT66" i="1" s="1"/>
  <c r="AX66" i="1" s="1"/>
  <c r="AP128" i="1"/>
  <c r="AT128" i="1" s="1"/>
  <c r="AX128" i="1" s="1"/>
  <c r="AP306" i="1"/>
  <c r="AT306" i="1" s="1"/>
  <c r="AX306" i="1" s="1"/>
  <c r="AP34" i="1"/>
  <c r="AT34" i="1" s="1"/>
  <c r="AX34" i="1" s="1"/>
  <c r="AP344" i="1"/>
  <c r="AT344" i="1" s="1"/>
  <c r="AX344" i="1" s="1"/>
  <c r="AP245" i="1"/>
  <c r="AT245" i="1" s="1"/>
  <c r="AX245" i="1" s="1"/>
  <c r="AP115" i="1"/>
  <c r="AT115" i="1" s="1"/>
  <c r="AX115" i="1" s="1"/>
  <c r="AP181" i="1"/>
  <c r="AT181" i="1" s="1"/>
  <c r="AX181" i="1" s="1"/>
  <c r="AP247" i="1"/>
  <c r="AT247" i="1" s="1"/>
  <c r="AX247" i="1" s="1"/>
  <c r="AP129" i="1"/>
  <c r="AT129" i="1" s="1"/>
  <c r="AX129" i="1" s="1"/>
  <c r="AP100" i="1"/>
  <c r="AT100" i="1" s="1"/>
  <c r="AX100" i="1" s="1"/>
  <c r="AP194" i="1"/>
  <c r="AT194" i="1" s="1"/>
  <c r="AX194" i="1" s="1"/>
  <c r="AP176" i="1"/>
  <c r="AT176" i="1" s="1"/>
  <c r="AX176" i="1" s="1"/>
  <c r="AP83" i="1"/>
  <c r="AT83" i="1" s="1"/>
  <c r="AX83" i="1" s="1"/>
  <c r="AP44" i="1"/>
  <c r="AT44" i="1" s="1"/>
  <c r="AX44" i="1" s="1"/>
  <c r="AP190" i="1"/>
  <c r="AT190" i="1" s="1"/>
  <c r="AX190" i="1" s="1"/>
  <c r="AP74" i="1"/>
  <c r="AT74" i="1" s="1"/>
  <c r="AX74" i="1" s="1"/>
  <c r="AP48" i="1"/>
  <c r="AT48" i="1" s="1"/>
  <c r="AX48" i="1" s="1"/>
  <c r="AP163" i="1"/>
  <c r="AT163" i="1" s="1"/>
  <c r="AX163" i="1" s="1"/>
  <c r="AP314" i="1"/>
  <c r="AT314" i="1" s="1"/>
  <c r="AX314" i="1" s="1"/>
  <c r="AP281" i="1"/>
  <c r="AT281" i="1" s="1"/>
  <c r="AX281" i="1" s="1"/>
  <c r="AP31" i="1"/>
  <c r="AT31" i="1" s="1"/>
  <c r="AX31" i="1" s="1"/>
  <c r="AP94" i="1"/>
  <c r="AT94" i="1" s="1"/>
  <c r="AX94" i="1" s="1"/>
  <c r="AP197" i="1"/>
  <c r="AT197" i="1" s="1"/>
  <c r="AX197" i="1" s="1"/>
  <c r="AP160" i="1"/>
  <c r="AT160" i="1" s="1"/>
  <c r="AX160" i="1" s="1"/>
  <c r="AP272" i="1"/>
  <c r="AT272" i="1" s="1"/>
  <c r="AX272" i="1" s="1"/>
  <c r="AP320" i="1"/>
  <c r="AT320" i="1" s="1"/>
  <c r="AX320" i="1" s="1"/>
  <c r="AP68" i="1"/>
  <c r="AT68" i="1" s="1"/>
  <c r="AX68" i="1" s="1"/>
  <c r="AP186" i="1"/>
  <c r="AT186" i="1" s="1"/>
  <c r="AX186" i="1" s="1"/>
  <c r="AP142" i="1"/>
  <c r="AT142" i="1" s="1"/>
  <c r="AX142" i="1" s="1"/>
  <c r="AP195" i="1"/>
  <c r="AT195" i="1" s="1"/>
  <c r="AX195" i="1" s="1"/>
  <c r="AP210" i="1"/>
  <c r="AT210" i="1" s="1"/>
  <c r="AX210" i="1" s="1"/>
  <c r="AP42" i="1"/>
  <c r="AT42" i="1" s="1"/>
  <c r="AX42" i="1" s="1"/>
  <c r="AP107" i="1"/>
  <c r="AT107" i="1" s="1"/>
  <c r="AX107" i="1" s="1"/>
  <c r="AP28" i="1"/>
  <c r="AT28" i="1" s="1"/>
  <c r="AX28" i="1" s="1"/>
  <c r="AP164" i="1"/>
  <c r="AT164" i="1" s="1"/>
  <c r="AX164" i="1" s="1"/>
  <c r="AP22" i="1"/>
  <c r="AT22" i="1" s="1"/>
  <c r="AX22" i="1" s="1"/>
  <c r="AP88" i="1"/>
  <c r="AT88" i="1" s="1"/>
  <c r="AX88" i="1" s="1"/>
  <c r="AP235" i="1"/>
  <c r="AT235" i="1" s="1"/>
  <c r="AX235" i="1" s="1"/>
  <c r="AP223" i="1"/>
  <c r="AT223" i="1" s="1"/>
  <c r="AX223" i="1" s="1"/>
  <c r="AP110" i="1"/>
  <c r="AT110" i="1" s="1"/>
  <c r="AX110" i="1" s="1"/>
  <c r="AP30" i="1"/>
  <c r="AT30" i="1" s="1"/>
  <c r="AX30" i="1" s="1"/>
  <c r="AP248" i="1"/>
  <c r="AT248" i="1" s="1"/>
  <c r="AX248" i="1" s="1"/>
  <c r="AP310" i="1"/>
  <c r="AT310" i="1" s="1"/>
  <c r="AX310" i="1" s="1"/>
  <c r="AP294" i="1"/>
  <c r="AT294" i="1" s="1"/>
  <c r="AX294" i="1" s="1"/>
  <c r="AD54" i="1"/>
  <c r="AD57" i="1"/>
  <c r="AD283" i="1"/>
  <c r="AD271" i="1"/>
  <c r="AD211" i="1"/>
  <c r="AD11" i="1"/>
  <c r="AD150" i="1"/>
  <c r="AD72" i="1"/>
  <c r="AD140" i="1"/>
  <c r="AD332" i="1"/>
  <c r="AD251" i="1"/>
  <c r="AD139" i="1"/>
  <c r="AD199" i="1"/>
  <c r="AD77" i="1"/>
  <c r="AD188" i="1"/>
  <c r="AD157" i="1"/>
  <c r="AD212" i="1"/>
  <c r="AD45" i="1"/>
  <c r="AD323" i="1"/>
  <c r="AD123" i="1"/>
  <c r="AD321" i="1"/>
  <c r="AD145" i="1"/>
  <c r="AD198" i="1"/>
  <c r="AD299" i="1"/>
  <c r="AD97" i="1"/>
  <c r="AD209" i="1"/>
  <c r="AD182" i="1"/>
  <c r="AD40" i="1"/>
  <c r="AD187" i="1"/>
  <c r="AD84" i="1"/>
  <c r="AD313" i="1"/>
  <c r="AD105" i="1"/>
  <c r="AD202" i="1"/>
  <c r="AD264" i="1"/>
  <c r="AD256" i="1"/>
  <c r="AD200" i="1"/>
  <c r="AD290" i="1"/>
  <c r="AD193" i="1"/>
  <c r="AD24" i="1"/>
  <c r="AD141" i="1"/>
  <c r="AD236" i="1"/>
  <c r="AD266" i="1"/>
  <c r="AD96" i="1"/>
  <c r="AD106" i="1"/>
  <c r="AD206" i="1"/>
  <c r="AD16" i="1"/>
  <c r="AD99" i="1"/>
  <c r="AD37" i="1"/>
  <c r="AD339" i="1"/>
  <c r="AD14" i="1"/>
  <c r="AD228" i="1"/>
  <c r="AD217" i="1"/>
  <c r="AD215" i="1"/>
  <c r="AD201" i="1"/>
  <c r="AD218" i="1"/>
  <c r="AD260" i="1"/>
  <c r="AD172" i="1"/>
  <c r="AD166" i="1"/>
  <c r="AD214" i="1"/>
  <c r="AD289" i="1"/>
  <c r="AD78" i="1"/>
  <c r="AD325" i="1"/>
  <c r="AD8" i="1"/>
  <c r="AD331" i="1"/>
  <c r="AD64" i="1"/>
  <c r="AD95" i="1"/>
  <c r="AD309" i="1"/>
  <c r="AD178" i="1"/>
  <c r="AD151" i="1"/>
  <c r="AD23" i="1"/>
  <c r="AD291" i="1"/>
  <c r="AD39" i="1"/>
  <c r="AD224" i="1"/>
  <c r="AD82" i="1"/>
  <c r="AD179" i="1"/>
  <c r="AD6" i="1"/>
  <c r="AD146" i="1"/>
  <c r="AD117" i="1"/>
  <c r="AD284" i="1"/>
  <c r="AD249" i="1"/>
  <c r="AD343" i="1"/>
  <c r="AD33" i="1"/>
  <c r="AD337" i="1"/>
  <c r="AD7" i="1"/>
  <c r="AD86" i="1"/>
  <c r="AD63" i="1"/>
  <c r="AD312" i="1"/>
  <c r="AD220" i="1"/>
  <c r="AD304" i="1"/>
  <c r="AD333" i="1"/>
  <c r="AD65" i="1"/>
  <c r="AD29" i="1"/>
  <c r="AD158" i="1"/>
  <c r="AD274" i="1"/>
  <c r="AD20" i="1"/>
  <c r="AD315" i="1"/>
  <c r="AD185" i="1"/>
  <c r="AD102" i="1"/>
  <c r="AD2" i="1"/>
  <c r="AD253" i="1"/>
  <c r="AD189" i="1"/>
  <c r="AD338" i="1"/>
  <c r="AD184" i="1"/>
  <c r="AD91" i="1"/>
  <c r="AD41" i="1"/>
  <c r="AD80" i="1"/>
  <c r="AD295" i="1"/>
  <c r="AD259" i="1"/>
  <c r="AD71" i="1"/>
  <c r="AD87" i="1"/>
  <c r="AD162" i="1"/>
  <c r="AD47" i="1"/>
  <c r="AD243" i="1"/>
  <c r="AD112" i="1"/>
  <c r="AD167" i="1"/>
  <c r="AD135" i="1"/>
  <c r="AD239" i="1"/>
  <c r="AD35" i="1"/>
  <c r="AD229" i="1"/>
  <c r="AD25" i="1"/>
  <c r="AD43" i="1"/>
  <c r="AD147" i="1"/>
  <c r="AD60" i="1"/>
  <c r="AD305" i="1"/>
  <c r="AD165" i="1"/>
  <c r="AD244" i="1"/>
  <c r="AD177" i="1"/>
  <c r="AD336" i="1"/>
  <c r="AD70" i="1"/>
  <c r="AD322" i="1"/>
  <c r="AD51" i="1"/>
  <c r="AD226" i="1"/>
  <c r="AD13" i="1"/>
  <c r="AD276" i="1"/>
  <c r="AD300" i="1"/>
  <c r="AD67" i="1"/>
  <c r="AD230" i="1"/>
  <c r="AD319" i="1"/>
  <c r="AD279" i="1"/>
  <c r="AD196" i="1"/>
  <c r="AD221" i="1"/>
  <c r="AD311" i="1"/>
  <c r="AD261" i="1"/>
  <c r="AD293" i="1"/>
  <c r="AD18" i="1"/>
  <c r="AD55" i="1"/>
  <c r="AD203" i="1"/>
  <c r="AD334" i="1"/>
  <c r="AD254" i="1"/>
  <c r="AD56" i="1"/>
  <c r="AD111" i="1"/>
  <c r="AD297" i="1"/>
  <c r="AD280" i="1"/>
  <c r="AD168" i="1"/>
  <c r="AD156" i="1"/>
  <c r="AD81" i="1"/>
  <c r="AD38" i="1"/>
  <c r="AD273" i="1"/>
  <c r="AD296" i="1"/>
  <c r="AD265" i="1"/>
  <c r="AD152" i="1"/>
  <c r="AD268" i="1"/>
  <c r="AD342" i="1"/>
  <c r="AD26" i="1"/>
  <c r="AD263" i="1"/>
  <c r="AD59" i="1"/>
  <c r="AD103" i="1"/>
  <c r="AD21" i="1"/>
  <c r="AD173" i="1"/>
  <c r="AD240" i="1"/>
  <c r="AD175" i="1"/>
  <c r="AD15" i="1"/>
  <c r="AD191" i="1"/>
  <c r="AD27" i="1"/>
  <c r="AD205" i="1"/>
  <c r="AD222" i="1"/>
  <c r="AD241" i="1"/>
  <c r="AD131" i="1"/>
  <c r="AD49" i="1"/>
  <c r="AD204" i="1"/>
  <c r="AD114" i="1"/>
  <c r="AD335" i="1"/>
  <c r="AD285" i="1"/>
  <c r="AD208" i="1"/>
  <c r="AD301" i="1"/>
  <c r="AD46" i="1"/>
  <c r="AD155" i="1"/>
  <c r="AD170" i="1"/>
  <c r="AD4" i="1"/>
  <c r="AD308" i="1"/>
  <c r="AD330" i="1"/>
  <c r="AD9" i="1"/>
  <c r="AD255" i="1"/>
  <c r="AD10" i="1"/>
  <c r="AD286" i="1"/>
  <c r="AD118" i="1"/>
  <c r="AD153" i="1"/>
  <c r="AD327" i="1"/>
  <c r="AD207" i="1"/>
  <c r="AD171" i="1"/>
  <c r="AD148" i="1"/>
  <c r="AD154" i="1"/>
  <c r="AD161" i="1"/>
  <c r="AD227" i="1"/>
  <c r="AD267" i="1"/>
  <c r="AD116" i="1"/>
  <c r="AD85" i="1"/>
  <c r="AD180" i="1"/>
  <c r="AD341" i="1"/>
  <c r="AD120" i="1"/>
  <c r="AD159" i="1"/>
  <c r="AD275" i="1"/>
  <c r="AD138" i="1"/>
  <c r="AD298" i="1"/>
  <c r="AD262" i="1"/>
  <c r="AD89" i="1"/>
  <c r="AD79" i="1"/>
  <c r="AD183" i="1"/>
  <c r="AD238" i="1"/>
  <c r="AD5" i="1"/>
  <c r="AD126" i="1"/>
  <c r="AD174" i="1"/>
  <c r="AD52" i="1"/>
  <c r="AD62" i="1"/>
  <c r="AD119" i="1"/>
  <c r="AD76" i="1"/>
  <c r="AD32" i="1"/>
  <c r="AD340" i="1"/>
  <c r="AD278" i="1"/>
  <c r="AD17" i="1"/>
  <c r="AD109" i="1"/>
  <c r="AD252" i="1"/>
  <c r="AD225" i="1"/>
  <c r="AD58" i="1"/>
  <c r="AD250" i="1"/>
  <c r="AD132" i="1"/>
  <c r="AD192" i="1"/>
  <c r="AD269" i="1"/>
  <c r="AD231" i="1"/>
  <c r="AD127" i="1"/>
  <c r="AD345" i="1"/>
  <c r="AD144" i="1"/>
  <c r="AD50" i="1"/>
  <c r="AD136" i="1"/>
  <c r="AD316" i="1"/>
  <c r="AD277" i="1"/>
  <c r="AD3" i="1"/>
  <c r="AD149" i="1"/>
  <c r="AD124" i="1"/>
  <c r="AD90" i="1"/>
  <c r="AD288" i="1"/>
  <c r="AD246" i="1"/>
  <c r="AD234" i="1"/>
  <c r="AD329" i="1"/>
  <c r="AD12" i="1"/>
  <c r="AD61" i="1"/>
  <c r="AD130" i="1"/>
  <c r="AD328" i="1"/>
  <c r="AD93" i="1"/>
  <c r="AD133" i="1"/>
  <c r="AD270" i="1"/>
  <c r="AD219" i="1"/>
  <c r="AD36" i="1"/>
  <c r="AD242" i="1"/>
  <c r="AD53" i="1"/>
  <c r="AD137" i="1"/>
  <c r="AD302" i="1"/>
  <c r="AD318" i="1"/>
  <c r="AD104" i="1"/>
  <c r="AD143" i="1"/>
  <c r="AD326" i="1"/>
  <c r="AD134" i="1"/>
  <c r="AD69" i="1"/>
  <c r="AD317" i="1"/>
  <c r="AD125" i="1"/>
  <c r="AD169" i="1"/>
  <c r="AD19" i="1"/>
  <c r="AD98" i="1"/>
  <c r="AD307" i="1"/>
  <c r="AD101" i="1"/>
  <c r="AD108" i="1"/>
  <c r="AD232" i="1"/>
  <c r="AD303" i="1"/>
  <c r="AD216" i="1"/>
  <c r="AD237" i="1"/>
  <c r="AD75" i="1"/>
  <c r="AD92" i="1"/>
  <c r="AD257" i="1"/>
  <c r="AD258" i="1"/>
  <c r="AD292" i="1"/>
  <c r="AD122" i="1"/>
  <c r="AD233" i="1"/>
  <c r="AD324" i="1"/>
  <c r="AD121" i="1"/>
  <c r="AD213" i="1"/>
  <c r="AD282" i="1"/>
  <c r="AD287" i="1"/>
  <c r="AD113" i="1"/>
  <c r="AD346" i="1"/>
  <c r="AD66" i="1"/>
  <c r="AD128" i="1"/>
  <c r="AD306" i="1"/>
  <c r="AD34" i="1"/>
  <c r="AD344" i="1"/>
  <c r="AD245" i="1"/>
  <c r="AD115" i="1"/>
  <c r="AD181" i="1"/>
  <c r="AD247" i="1"/>
  <c r="AD129" i="1"/>
  <c r="AD100" i="1"/>
  <c r="AD194" i="1"/>
  <c r="AD176" i="1"/>
  <c r="AD83" i="1"/>
  <c r="AD44" i="1"/>
  <c r="AD190" i="1"/>
  <c r="AD74" i="1"/>
  <c r="AD48" i="1"/>
  <c r="AD163" i="1"/>
  <c r="AD314" i="1"/>
  <c r="AD281" i="1"/>
  <c r="AD31" i="1"/>
  <c r="AD94" i="1"/>
  <c r="AD197" i="1"/>
  <c r="AD160" i="1"/>
  <c r="AD272" i="1"/>
  <c r="AD320" i="1"/>
  <c r="AD68" i="1"/>
  <c r="AD186" i="1"/>
  <c r="AD142" i="1"/>
  <c r="AD195" i="1"/>
  <c r="AD210" i="1"/>
  <c r="AD42" i="1"/>
  <c r="AD107" i="1"/>
  <c r="AD28" i="1"/>
  <c r="AD164" i="1"/>
  <c r="AD22" i="1"/>
  <c r="AD88" i="1"/>
  <c r="AD235" i="1"/>
  <c r="AD223" i="1"/>
  <c r="AD110" i="1"/>
  <c r="AD30" i="1"/>
  <c r="AD248" i="1"/>
  <c r="AD310" i="1"/>
  <c r="AD294" i="1"/>
  <c r="AP73" i="1" l="1"/>
  <c r="AT73" i="1" s="1"/>
  <c r="AX73" i="1" s="1"/>
  <c r="AD73" i="1"/>
  <c r="AE164" i="1" s="1"/>
  <c r="AJ164" i="1" s="1"/>
  <c r="AE139" i="1" l="1"/>
  <c r="AJ139" i="1" s="1"/>
  <c r="AE299" i="1"/>
  <c r="AJ299" i="1" s="1"/>
  <c r="AE67" i="1"/>
  <c r="AJ67" i="1" s="1"/>
  <c r="AE334" i="1"/>
  <c r="AJ334" i="1" s="1"/>
  <c r="AE315" i="1"/>
  <c r="AJ315" i="1" s="1"/>
  <c r="AE189" i="1"/>
  <c r="AJ189" i="1" s="1"/>
  <c r="AE204" i="1"/>
  <c r="AJ204" i="1" s="1"/>
  <c r="AE230" i="1"/>
  <c r="AJ230" i="1" s="1"/>
  <c r="AE316" i="1"/>
  <c r="AJ316" i="1" s="1"/>
  <c r="AE89" i="1"/>
  <c r="AJ89" i="1" s="1"/>
  <c r="AE237" i="1"/>
  <c r="AJ237" i="1" s="1"/>
  <c r="AE143" i="1"/>
  <c r="AJ143" i="1" s="1"/>
  <c r="AE232" i="1"/>
  <c r="AJ232" i="1" s="1"/>
  <c r="AE271" i="1"/>
  <c r="AJ271" i="1" s="1"/>
  <c r="AE43" i="1"/>
  <c r="AJ43" i="1" s="1"/>
  <c r="AE227" i="1"/>
  <c r="AJ227" i="1" s="1"/>
  <c r="AE340" i="1"/>
  <c r="AJ340" i="1" s="1"/>
  <c r="AE305" i="1"/>
  <c r="AJ305" i="1" s="1"/>
  <c r="AE53" i="1"/>
  <c r="AJ53" i="1" s="1"/>
  <c r="AE77" i="1"/>
  <c r="AJ77" i="1" s="1"/>
  <c r="AE137" i="1"/>
  <c r="AJ137" i="1" s="1"/>
  <c r="AE15" i="1"/>
  <c r="AJ15" i="1" s="1"/>
  <c r="AE312" i="1"/>
  <c r="AJ312" i="1" s="1"/>
  <c r="AE336" i="1"/>
  <c r="AJ336" i="1" s="1"/>
  <c r="AE74" i="1"/>
  <c r="AJ74" i="1" s="1"/>
  <c r="AE226" i="1"/>
  <c r="AJ226" i="1" s="1"/>
  <c r="AE134" i="1"/>
  <c r="AJ134" i="1" s="1"/>
  <c r="AK164" i="1"/>
  <c r="AM164" i="1"/>
  <c r="AE293" i="1"/>
  <c r="AJ293" i="1" s="1"/>
  <c r="AE274" i="1"/>
  <c r="AJ274" i="1" s="1"/>
  <c r="AE81" i="1"/>
  <c r="AJ81" i="1" s="1"/>
  <c r="AE331" i="1"/>
  <c r="AJ331" i="1" s="1"/>
  <c r="AE46" i="1"/>
  <c r="AJ46" i="1" s="1"/>
  <c r="AE269" i="1"/>
  <c r="AJ269" i="1" s="1"/>
  <c r="AE34" i="1"/>
  <c r="AJ34" i="1" s="1"/>
  <c r="AE200" i="1"/>
  <c r="AJ200" i="1" s="1"/>
  <c r="AE12" i="1"/>
  <c r="AJ12" i="1" s="1"/>
  <c r="AE180" i="1"/>
  <c r="AJ180" i="1" s="1"/>
  <c r="AE289" i="1"/>
  <c r="AJ289" i="1" s="1"/>
  <c r="AE318" i="1"/>
  <c r="AJ318" i="1" s="1"/>
  <c r="AE215" i="1"/>
  <c r="AJ215" i="1" s="1"/>
  <c r="AE201" i="1"/>
  <c r="AJ201" i="1" s="1"/>
  <c r="AE155" i="1"/>
  <c r="AJ155" i="1" s="1"/>
  <c r="AE7" i="1"/>
  <c r="AJ7" i="1" s="1"/>
  <c r="AE101" i="1"/>
  <c r="AJ101" i="1" s="1"/>
  <c r="AE64" i="1"/>
  <c r="AJ64" i="1" s="1"/>
  <c r="AE338" i="1"/>
  <c r="AJ338" i="1" s="1"/>
  <c r="AE73" i="1"/>
  <c r="AJ73" i="1" s="1"/>
  <c r="AE221" i="1"/>
  <c r="AJ221" i="1" s="1"/>
  <c r="AE133" i="1"/>
  <c r="AJ133" i="1" s="1"/>
  <c r="AE135" i="1"/>
  <c r="AJ135" i="1" s="1"/>
  <c r="AE310" i="1"/>
  <c r="AJ310" i="1" s="1"/>
  <c r="AE313" i="1"/>
  <c r="AJ313" i="1" s="1"/>
  <c r="AE238" i="1"/>
  <c r="AJ238" i="1" s="1"/>
  <c r="AE179" i="1"/>
  <c r="AJ179" i="1" s="1"/>
  <c r="AE314" i="1"/>
  <c r="AJ314" i="1" s="1"/>
  <c r="AE144" i="1"/>
  <c r="AJ144" i="1" s="1"/>
  <c r="AE57" i="1"/>
  <c r="AJ57" i="1" s="1"/>
  <c r="AE302" i="1"/>
  <c r="AJ302" i="1" s="1"/>
  <c r="AE147" i="1"/>
  <c r="AJ147" i="1" s="1"/>
  <c r="AE234" i="1"/>
  <c r="AJ234" i="1" s="1"/>
  <c r="AE71" i="1"/>
  <c r="AJ71" i="1" s="1"/>
  <c r="AE22" i="1"/>
  <c r="AJ22" i="1" s="1"/>
  <c r="AE197" i="1"/>
  <c r="AJ197" i="1" s="1"/>
  <c r="AE288" i="1"/>
  <c r="AJ288" i="1" s="1"/>
  <c r="AE49" i="1"/>
  <c r="AJ49" i="1" s="1"/>
  <c r="AE295" i="1"/>
  <c r="AJ295" i="1" s="1"/>
  <c r="AE270" i="1"/>
  <c r="AJ270" i="1" s="1"/>
  <c r="AE140" i="1"/>
  <c r="AJ140" i="1" s="1"/>
  <c r="AE76" i="1"/>
  <c r="AJ76" i="1" s="1"/>
  <c r="AE33" i="1"/>
  <c r="AJ33" i="1" s="1"/>
  <c r="AE328" i="1"/>
  <c r="AJ328" i="1" s="1"/>
  <c r="AE266" i="1"/>
  <c r="AJ266" i="1" s="1"/>
  <c r="AE268" i="1"/>
  <c r="AJ268" i="1" s="1"/>
  <c r="AE225" i="1"/>
  <c r="AJ225" i="1" s="1"/>
  <c r="AE304" i="1"/>
  <c r="AJ304" i="1" s="1"/>
  <c r="AE344" i="1"/>
  <c r="AJ344" i="1" s="1"/>
  <c r="AE265" i="1"/>
  <c r="AJ265" i="1" s="1"/>
  <c r="AE157" i="1"/>
  <c r="AJ157" i="1" s="1"/>
  <c r="AE21" i="1"/>
  <c r="AJ21" i="1" s="1"/>
  <c r="AE37" i="1"/>
  <c r="AJ37" i="1" s="1"/>
  <c r="AE70" i="1"/>
  <c r="AJ70" i="1" s="1"/>
  <c r="AE149" i="1"/>
  <c r="AJ149" i="1" s="1"/>
  <c r="AE91" i="1"/>
  <c r="AJ91" i="1" s="1"/>
  <c r="AE213" i="1"/>
  <c r="AJ213" i="1" s="1"/>
  <c r="AE326" i="1"/>
  <c r="AJ326" i="1" s="1"/>
  <c r="AE85" i="1"/>
  <c r="AJ85" i="1" s="1"/>
  <c r="AE8" i="1"/>
  <c r="AJ8" i="1" s="1"/>
  <c r="AE52" i="1"/>
  <c r="AJ52" i="1" s="1"/>
  <c r="AE183" i="1"/>
  <c r="AJ183" i="1" s="1"/>
  <c r="AE50" i="1"/>
  <c r="AJ50" i="1" s="1"/>
  <c r="AE102" i="1"/>
  <c r="AJ102" i="1" s="1"/>
  <c r="AE345" i="1"/>
  <c r="AJ345" i="1" s="1"/>
  <c r="AE185" i="1"/>
  <c r="AJ185" i="1" s="1"/>
  <c r="AE66" i="1"/>
  <c r="AJ66" i="1" s="1"/>
  <c r="AE20" i="1"/>
  <c r="AJ20" i="1" s="1"/>
  <c r="AE119" i="1"/>
  <c r="AJ119" i="1" s="1"/>
  <c r="AE298" i="1"/>
  <c r="AJ298" i="1" s="1"/>
  <c r="AE23" i="1"/>
  <c r="AJ23" i="1" s="1"/>
  <c r="AE58" i="1"/>
  <c r="AJ58" i="1" s="1"/>
  <c r="AE84" i="1"/>
  <c r="AJ84" i="1" s="1"/>
  <c r="AE319" i="1"/>
  <c r="AJ319" i="1" s="1"/>
  <c r="AE126" i="1"/>
  <c r="AJ126" i="1" s="1"/>
  <c r="AE146" i="1"/>
  <c r="AJ146" i="1" s="1"/>
  <c r="AE233" i="1"/>
  <c r="AJ233" i="1" s="1"/>
  <c r="AE41" i="1"/>
  <c r="AJ41" i="1" s="1"/>
  <c r="AE132" i="1"/>
  <c r="AJ132" i="1" s="1"/>
  <c r="AE29" i="1"/>
  <c r="AJ29" i="1" s="1"/>
  <c r="AE3" i="1"/>
  <c r="AJ3" i="1" s="1"/>
  <c r="AE159" i="1"/>
  <c r="AJ159" i="1" s="1"/>
  <c r="AE286" i="1"/>
  <c r="AJ286" i="1" s="1"/>
  <c r="AE228" i="1"/>
  <c r="AJ228" i="1" s="1"/>
  <c r="AE279" i="1"/>
  <c r="AJ279" i="1" s="1"/>
  <c r="AE10" i="1"/>
  <c r="AJ10" i="1" s="1"/>
  <c r="AE235" i="1"/>
  <c r="AJ235" i="1" s="1"/>
  <c r="AE82" i="1"/>
  <c r="AJ82" i="1" s="1"/>
  <c r="AE278" i="1"/>
  <c r="AJ278" i="1" s="1"/>
  <c r="AE86" i="1"/>
  <c r="AJ86" i="1" s="1"/>
  <c r="AE169" i="1"/>
  <c r="AJ169" i="1" s="1"/>
  <c r="AE194" i="1"/>
  <c r="AJ194" i="1" s="1"/>
  <c r="AE231" i="1"/>
  <c r="AJ231" i="1" s="1"/>
  <c r="AE103" i="1"/>
  <c r="AJ103" i="1" s="1"/>
  <c r="AE337" i="1"/>
  <c r="AJ337" i="1" s="1"/>
  <c r="AE148" i="1"/>
  <c r="AJ148" i="1" s="1"/>
  <c r="AE154" i="1"/>
  <c r="AJ154" i="1" s="1"/>
  <c r="AE166" i="1"/>
  <c r="AJ166" i="1" s="1"/>
  <c r="AE120" i="1"/>
  <c r="AJ120" i="1" s="1"/>
  <c r="AE45" i="1"/>
  <c r="AJ45" i="1" s="1"/>
  <c r="AE117" i="1"/>
  <c r="AJ117" i="1" s="1"/>
  <c r="AE341" i="1"/>
  <c r="AJ341" i="1" s="1"/>
  <c r="AE343" i="1"/>
  <c r="AJ343" i="1" s="1"/>
  <c r="AE62" i="1"/>
  <c r="AJ62" i="1" s="1"/>
  <c r="AE249" i="1"/>
  <c r="AJ249" i="1" s="1"/>
  <c r="AE205" i="1"/>
  <c r="AJ205" i="1" s="1"/>
  <c r="AE111" i="1"/>
  <c r="AJ111" i="1" s="1"/>
  <c r="AE181" i="1"/>
  <c r="AJ181" i="1" s="1"/>
  <c r="AE285" i="1"/>
  <c r="AJ285" i="1" s="1"/>
  <c r="AE309" i="1"/>
  <c r="AJ309" i="1" s="1"/>
  <c r="AE273" i="1"/>
  <c r="AJ273" i="1" s="1"/>
  <c r="AE44" i="1"/>
  <c r="AJ44" i="1" s="1"/>
  <c r="AE79" i="1"/>
  <c r="AJ79" i="1" s="1"/>
  <c r="AE291" i="1"/>
  <c r="AJ291" i="1" s="1"/>
  <c r="AE241" i="1"/>
  <c r="AJ241" i="1" s="1"/>
  <c r="AE28" i="1"/>
  <c r="AJ28" i="1" s="1"/>
  <c r="AE308" i="1"/>
  <c r="AJ308" i="1" s="1"/>
  <c r="AE16" i="1"/>
  <c r="AJ16" i="1" s="1"/>
  <c r="AE327" i="1"/>
  <c r="AJ327" i="1" s="1"/>
  <c r="AE11" i="1"/>
  <c r="AJ11" i="1" s="1"/>
  <c r="AE30" i="1"/>
  <c r="AJ30" i="1" s="1"/>
  <c r="AE153" i="1"/>
  <c r="AJ153" i="1" s="1"/>
  <c r="AE31" i="1"/>
  <c r="AJ31" i="1" s="1"/>
  <c r="AE206" i="1"/>
  <c r="AJ206" i="1" s="1"/>
  <c r="AE275" i="1"/>
  <c r="AJ275" i="1" s="1"/>
  <c r="AE178" i="1"/>
  <c r="AJ178" i="1" s="1"/>
  <c r="AE177" i="1"/>
  <c r="AJ177" i="1" s="1"/>
  <c r="AE65" i="1"/>
  <c r="AJ65" i="1" s="1"/>
  <c r="AE250" i="1"/>
  <c r="AJ250" i="1" s="1"/>
  <c r="AE175" i="1"/>
  <c r="AJ175" i="1" s="1"/>
  <c r="AE24" i="1"/>
  <c r="AJ24" i="1" s="1"/>
  <c r="AE163" i="1"/>
  <c r="AJ163" i="1" s="1"/>
  <c r="AE276" i="1"/>
  <c r="AJ276" i="1" s="1"/>
  <c r="AE210" i="1"/>
  <c r="AJ210" i="1" s="1"/>
  <c r="AE292" i="1"/>
  <c r="AJ292" i="1" s="1"/>
  <c r="AE14" i="1"/>
  <c r="AJ14" i="1" s="1"/>
  <c r="AE267" i="1"/>
  <c r="AJ267" i="1" s="1"/>
  <c r="AE224" i="1"/>
  <c r="AJ224" i="1" s="1"/>
  <c r="AE346" i="1"/>
  <c r="AJ346" i="1" s="1"/>
  <c r="AE32" i="1"/>
  <c r="AJ32" i="1" s="1"/>
  <c r="AE156" i="1"/>
  <c r="AJ156" i="1" s="1"/>
  <c r="AE214" i="1"/>
  <c r="AJ214" i="1" s="1"/>
  <c r="AE280" i="1"/>
  <c r="AJ280" i="1" s="1"/>
  <c r="AE94" i="1"/>
  <c r="AJ94" i="1" s="1"/>
  <c r="AE131" i="1"/>
  <c r="AJ131" i="1" s="1"/>
  <c r="AE264" i="1"/>
  <c r="AJ264" i="1" s="1"/>
  <c r="AE27" i="1"/>
  <c r="AJ27" i="1" s="1"/>
  <c r="AE142" i="1"/>
  <c r="AJ142" i="1" s="1"/>
  <c r="AE301" i="1"/>
  <c r="AJ301" i="1" s="1"/>
  <c r="AE236" i="1"/>
  <c r="AJ236" i="1" s="1"/>
  <c r="AE61" i="1"/>
  <c r="AJ61" i="1" s="1"/>
  <c r="AE47" i="1"/>
  <c r="AJ47" i="1" s="1"/>
  <c r="AE25" i="1"/>
  <c r="AJ25" i="1" s="1"/>
  <c r="AE287" i="1"/>
  <c r="AJ287" i="1" s="1"/>
  <c r="AE294" i="1"/>
  <c r="AJ294" i="1" s="1"/>
  <c r="AE171" i="1"/>
  <c r="AJ171" i="1" s="1"/>
  <c r="AE260" i="1"/>
  <c r="AJ260" i="1" s="1"/>
  <c r="AE284" i="1"/>
  <c r="AJ284" i="1" s="1"/>
  <c r="AE150" i="1"/>
  <c r="AJ150" i="1" s="1"/>
  <c r="AE342" i="1"/>
  <c r="AJ342" i="1" s="1"/>
  <c r="AE296" i="1"/>
  <c r="AJ296" i="1" s="1"/>
  <c r="AE223" i="1"/>
  <c r="AJ223" i="1" s="1"/>
  <c r="AE87" i="1"/>
  <c r="AJ87" i="1" s="1"/>
  <c r="AE93" i="1"/>
  <c r="AJ93" i="1" s="1"/>
  <c r="AE98" i="1"/>
  <c r="AJ98" i="1" s="1"/>
  <c r="AE88" i="1"/>
  <c r="AJ88" i="1" s="1"/>
  <c r="AE255" i="1"/>
  <c r="AJ255" i="1" s="1"/>
  <c r="AE78" i="1"/>
  <c r="AJ78" i="1" s="1"/>
  <c r="AE99" i="1"/>
  <c r="AJ99" i="1" s="1"/>
  <c r="AE239" i="1"/>
  <c r="AJ239" i="1" s="1"/>
  <c r="AE100" i="1"/>
  <c r="AJ100" i="1" s="1"/>
  <c r="AE59" i="1"/>
  <c r="AJ59" i="1" s="1"/>
  <c r="AE145" i="1"/>
  <c r="AJ145" i="1" s="1"/>
  <c r="AE56" i="1"/>
  <c r="AJ56" i="1" s="1"/>
  <c r="AE48" i="1"/>
  <c r="AJ48" i="1" s="1"/>
  <c r="AE191" i="1"/>
  <c r="AJ191" i="1" s="1"/>
  <c r="AE187" i="1"/>
  <c r="AJ187" i="1" s="1"/>
  <c r="AE136" i="1"/>
  <c r="AJ136" i="1" s="1"/>
  <c r="AE253" i="1"/>
  <c r="AJ253" i="1" s="1"/>
  <c r="AE246" i="1"/>
  <c r="AJ246" i="1" s="1"/>
  <c r="AE259" i="1"/>
  <c r="AJ259" i="1" s="1"/>
  <c r="AE69" i="1"/>
  <c r="AJ69" i="1" s="1"/>
  <c r="AE42" i="1"/>
  <c r="AJ42" i="1" s="1"/>
  <c r="AE170" i="1"/>
  <c r="AJ170" i="1" s="1"/>
  <c r="AE106" i="1"/>
  <c r="AJ106" i="1" s="1"/>
  <c r="AE323" i="1"/>
  <c r="AJ323" i="1" s="1"/>
  <c r="AE248" i="1"/>
  <c r="AJ248" i="1" s="1"/>
  <c r="AE184" i="1"/>
  <c r="AJ184" i="1" s="1"/>
  <c r="AE203" i="1"/>
  <c r="AJ203" i="1" s="1"/>
  <c r="AE182" i="1"/>
  <c r="AJ182" i="1" s="1"/>
  <c r="AE190" i="1"/>
  <c r="AJ190" i="1" s="1"/>
  <c r="AE63" i="1"/>
  <c r="AJ63" i="1" s="1"/>
  <c r="AE207" i="1"/>
  <c r="AJ207" i="1" s="1"/>
  <c r="AE329" i="1"/>
  <c r="AJ329" i="1" s="1"/>
  <c r="AE272" i="1"/>
  <c r="AJ272" i="1" s="1"/>
  <c r="AE114" i="1"/>
  <c r="AJ114" i="1" s="1"/>
  <c r="AE339" i="1"/>
  <c r="AJ339" i="1" s="1"/>
  <c r="AE92" i="1"/>
  <c r="AJ92" i="1" s="1"/>
  <c r="AE262" i="1"/>
  <c r="AJ262" i="1" s="1"/>
  <c r="AE261" i="1"/>
  <c r="AJ261" i="1" s="1"/>
  <c r="AE256" i="1"/>
  <c r="AJ256" i="1" s="1"/>
  <c r="AE158" i="1"/>
  <c r="AJ158" i="1" s="1"/>
  <c r="AE113" i="1"/>
  <c r="AJ113" i="1" s="1"/>
  <c r="AE168" i="1"/>
  <c r="AJ168" i="1" s="1"/>
  <c r="AE332" i="1"/>
  <c r="AJ332" i="1" s="1"/>
  <c r="AE244" i="1"/>
  <c r="AJ244" i="1" s="1"/>
  <c r="AE245" i="1"/>
  <c r="AJ245" i="1" s="1"/>
  <c r="AE152" i="1"/>
  <c r="AJ152" i="1" s="1"/>
  <c r="AE212" i="1"/>
  <c r="AJ212" i="1" s="1"/>
  <c r="AE252" i="1"/>
  <c r="AJ252" i="1" s="1"/>
  <c r="AE220" i="1"/>
  <c r="AJ220" i="1" s="1"/>
  <c r="AE127" i="1"/>
  <c r="AJ127" i="1" s="1"/>
  <c r="AE124" i="1"/>
  <c r="AJ124" i="1" s="1"/>
  <c r="AE281" i="1"/>
  <c r="AJ281" i="1" s="1"/>
  <c r="AE222" i="1"/>
  <c r="AJ222" i="1" s="1"/>
  <c r="AE105" i="1"/>
  <c r="AJ105" i="1" s="1"/>
  <c r="AE195" i="1"/>
  <c r="AJ195" i="1" s="1"/>
  <c r="AE96" i="1"/>
  <c r="AJ96" i="1" s="1"/>
  <c r="AE300" i="1"/>
  <c r="AJ300" i="1" s="1"/>
  <c r="AE307" i="1"/>
  <c r="AJ307" i="1" s="1"/>
  <c r="AE167" i="1"/>
  <c r="AJ167" i="1" s="1"/>
  <c r="AE17" i="1"/>
  <c r="AJ17" i="1" s="1"/>
  <c r="AE83" i="1"/>
  <c r="AJ83" i="1" s="1"/>
  <c r="AE173" i="1"/>
  <c r="AJ173" i="1" s="1"/>
  <c r="AE290" i="1"/>
  <c r="AJ290" i="1" s="1"/>
  <c r="AE160" i="1"/>
  <c r="AJ160" i="1" s="1"/>
  <c r="AE198" i="1"/>
  <c r="AJ198" i="1" s="1"/>
  <c r="AE151" i="1"/>
  <c r="AJ151" i="1" s="1"/>
  <c r="AE75" i="1"/>
  <c r="AJ75" i="1" s="1"/>
  <c r="AE311" i="1"/>
  <c r="AJ311" i="1" s="1"/>
  <c r="AE112" i="1"/>
  <c r="AJ112" i="1" s="1"/>
  <c r="AE324" i="1"/>
  <c r="AJ324" i="1" s="1"/>
  <c r="AE254" i="1"/>
  <c r="AJ254" i="1" s="1"/>
  <c r="AE211" i="1"/>
  <c r="AJ211" i="1" s="1"/>
  <c r="AE5" i="1"/>
  <c r="AJ5" i="1" s="1"/>
  <c r="AE6" i="1"/>
  <c r="AJ6" i="1" s="1"/>
  <c r="AE192" i="1"/>
  <c r="AJ192" i="1" s="1"/>
  <c r="AE247" i="1"/>
  <c r="AJ247" i="1" s="1"/>
  <c r="AE26" i="1"/>
  <c r="AJ26" i="1" s="1"/>
  <c r="AE123" i="1"/>
  <c r="AJ123" i="1" s="1"/>
  <c r="AE121" i="1"/>
  <c r="AJ121" i="1" s="1"/>
  <c r="AE60" i="1"/>
  <c r="AJ60" i="1" s="1"/>
  <c r="AE188" i="1"/>
  <c r="AJ188" i="1" s="1"/>
  <c r="AE109" i="1"/>
  <c r="AJ109" i="1" s="1"/>
  <c r="AE325" i="1"/>
  <c r="AJ325" i="1" s="1"/>
  <c r="AE218" i="1"/>
  <c r="AJ218" i="1" s="1"/>
  <c r="AE116" i="1"/>
  <c r="AJ116" i="1" s="1"/>
  <c r="AE128" i="1"/>
  <c r="AJ128" i="1" s="1"/>
  <c r="AE38" i="1"/>
  <c r="AJ38" i="1" s="1"/>
  <c r="AE97" i="1"/>
  <c r="AJ97" i="1" s="1"/>
  <c r="AE176" i="1"/>
  <c r="AJ176" i="1" s="1"/>
  <c r="AE125" i="1"/>
  <c r="AJ125" i="1" s="1"/>
  <c r="AE161" i="1"/>
  <c r="AJ161" i="1" s="1"/>
  <c r="AE51" i="1"/>
  <c r="AJ51" i="1" s="1"/>
  <c r="AE251" i="1"/>
  <c r="AJ251" i="1" s="1"/>
  <c r="AE172" i="1"/>
  <c r="AJ172" i="1" s="1"/>
  <c r="AE317" i="1"/>
  <c r="AJ317" i="1" s="1"/>
  <c r="AE322" i="1"/>
  <c r="AJ322" i="1" s="1"/>
  <c r="AE138" i="1"/>
  <c r="AJ138" i="1" s="1"/>
  <c r="AE282" i="1"/>
  <c r="AJ282" i="1" s="1"/>
  <c r="AE297" i="1"/>
  <c r="AJ297" i="1" s="1"/>
  <c r="AE72" i="1"/>
  <c r="AJ72" i="1" s="1"/>
  <c r="AE68" i="1"/>
  <c r="AJ68" i="1" s="1"/>
  <c r="AE162" i="1"/>
  <c r="AJ162" i="1" s="1"/>
  <c r="AE283" i="1"/>
  <c r="AJ283" i="1" s="1"/>
  <c r="AE320" i="1"/>
  <c r="AJ320" i="1" s="1"/>
  <c r="AE193" i="1"/>
  <c r="AJ193" i="1" s="1"/>
  <c r="AE335" i="1"/>
  <c r="AJ335" i="1" s="1"/>
  <c r="AE258" i="1"/>
  <c r="AJ258" i="1" s="1"/>
  <c r="AE18" i="1"/>
  <c r="AJ18" i="1" s="1"/>
  <c r="AE199" i="1"/>
  <c r="AJ199" i="1" s="1"/>
  <c r="AE257" i="1"/>
  <c r="AJ257" i="1" s="1"/>
  <c r="AE107" i="1"/>
  <c r="AJ107" i="1" s="1"/>
  <c r="AE202" i="1"/>
  <c r="AJ202" i="1" s="1"/>
  <c r="AE219" i="1"/>
  <c r="AJ219" i="1" s="1"/>
  <c r="AE35" i="1"/>
  <c r="AJ35" i="1" s="1"/>
  <c r="AE333" i="1"/>
  <c r="AJ333" i="1" s="1"/>
  <c r="AE277" i="1"/>
  <c r="AJ277" i="1" s="1"/>
  <c r="AE104" i="1"/>
  <c r="AJ104" i="1" s="1"/>
  <c r="AE165" i="1"/>
  <c r="AJ165" i="1" s="1"/>
  <c r="AE110" i="1"/>
  <c r="AJ110" i="1" s="1"/>
  <c r="AE118" i="1"/>
  <c r="AJ118" i="1" s="1"/>
  <c r="AE217" i="1"/>
  <c r="AJ217" i="1" s="1"/>
  <c r="AE4" i="1"/>
  <c r="AJ4" i="1" s="1"/>
  <c r="AE216" i="1"/>
  <c r="AJ216" i="1" s="1"/>
  <c r="AE196" i="1"/>
  <c r="AJ196" i="1" s="1"/>
  <c r="AE303" i="1"/>
  <c r="AJ303" i="1" s="1"/>
  <c r="AE122" i="1"/>
  <c r="AJ122" i="1" s="1"/>
  <c r="AE2" i="1"/>
  <c r="AJ2" i="1" s="1"/>
  <c r="AE306" i="1"/>
  <c r="AJ306" i="1" s="1"/>
  <c r="AE209" i="1"/>
  <c r="AJ209" i="1" s="1"/>
  <c r="AE115" i="1"/>
  <c r="AJ115" i="1" s="1"/>
  <c r="AE240" i="1"/>
  <c r="AJ240" i="1" s="1"/>
  <c r="AE19" i="1"/>
  <c r="AJ19" i="1" s="1"/>
  <c r="AE13" i="1"/>
  <c r="AJ13" i="1" s="1"/>
  <c r="AE54" i="1"/>
  <c r="AJ54" i="1" s="1"/>
  <c r="AE242" i="1"/>
  <c r="AJ242" i="1" s="1"/>
  <c r="AE36" i="1"/>
  <c r="AJ36" i="1" s="1"/>
  <c r="AE330" i="1"/>
  <c r="AJ330" i="1" s="1"/>
  <c r="AE229" i="1"/>
  <c r="AJ229" i="1" s="1"/>
  <c r="AE129" i="1"/>
  <c r="AJ129" i="1" s="1"/>
  <c r="AE321" i="1"/>
  <c r="AJ321" i="1" s="1"/>
  <c r="AE90" i="1"/>
  <c r="AJ90" i="1" s="1"/>
  <c r="AE80" i="1"/>
  <c r="AJ80" i="1" s="1"/>
  <c r="AE95" i="1"/>
  <c r="AJ95" i="1" s="1"/>
  <c r="AE174" i="1"/>
  <c r="AJ174" i="1" s="1"/>
  <c r="AE130" i="1"/>
  <c r="AJ130" i="1" s="1"/>
  <c r="AE243" i="1"/>
  <c r="AJ243" i="1" s="1"/>
  <c r="AE186" i="1"/>
  <c r="AJ186" i="1" s="1"/>
  <c r="AE208" i="1"/>
  <c r="AJ208" i="1" s="1"/>
  <c r="AE141" i="1"/>
  <c r="AJ141" i="1" s="1"/>
  <c r="AE9" i="1"/>
  <c r="AJ9" i="1" s="1"/>
  <c r="AE39" i="1"/>
  <c r="AJ39" i="1" s="1"/>
  <c r="AE40" i="1"/>
  <c r="AJ40" i="1" s="1"/>
  <c r="AE108" i="1"/>
  <c r="AJ108" i="1" s="1"/>
  <c r="AE55" i="1"/>
  <c r="AJ55" i="1" s="1"/>
  <c r="AE263" i="1"/>
  <c r="AJ263" i="1" s="1"/>
  <c r="AM336" i="1" l="1"/>
  <c r="AK143" i="1"/>
  <c r="AK312" i="1"/>
  <c r="AK237" i="1"/>
  <c r="AK137" i="1"/>
  <c r="AM77" i="1"/>
  <c r="AM230" i="1"/>
  <c r="AM53" i="1"/>
  <c r="AM204" i="1"/>
  <c r="AM305" i="1"/>
  <c r="AK340" i="1"/>
  <c r="AM315" i="1"/>
  <c r="AM227" i="1"/>
  <c r="AK227" i="1"/>
  <c r="AM334" i="1"/>
  <c r="AM134" i="1"/>
  <c r="AK43" i="1"/>
  <c r="AK67" i="1"/>
  <c r="AM73" i="1"/>
  <c r="AK226" i="1"/>
  <c r="AK271" i="1"/>
  <c r="AK299" i="1"/>
  <c r="AK15" i="1"/>
  <c r="AM74" i="1"/>
  <c r="AM232" i="1"/>
  <c r="AM139" i="1"/>
  <c r="AK334" i="1"/>
  <c r="AM143" i="1"/>
  <c r="AM67" i="1"/>
  <c r="AK139" i="1"/>
  <c r="AM299" i="1"/>
  <c r="AM15" i="1"/>
  <c r="AK53" i="1"/>
  <c r="AM271" i="1"/>
  <c r="AM340" i="1"/>
  <c r="AM226" i="1"/>
  <c r="AK336" i="1"/>
  <c r="AM137" i="1"/>
  <c r="AK230" i="1"/>
  <c r="AM237" i="1"/>
  <c r="AM312" i="1"/>
  <c r="AM43" i="1"/>
  <c r="AK89" i="1"/>
  <c r="AM89" i="1"/>
  <c r="AK134" i="1"/>
  <c r="AM316" i="1"/>
  <c r="AK316" i="1"/>
  <c r="AM189" i="1"/>
  <c r="AK189" i="1"/>
  <c r="AK297" i="1"/>
  <c r="AM297" i="1"/>
  <c r="AK38" i="1"/>
  <c r="AM38" i="1"/>
  <c r="AK192" i="1"/>
  <c r="AM192" i="1"/>
  <c r="AK290" i="1"/>
  <c r="AM290" i="1"/>
  <c r="AK124" i="1"/>
  <c r="AM124" i="1"/>
  <c r="AK256" i="1"/>
  <c r="AM256" i="1"/>
  <c r="AK203" i="1"/>
  <c r="AM203" i="1"/>
  <c r="AK243" i="1"/>
  <c r="AM243" i="1"/>
  <c r="AM54" i="1"/>
  <c r="AK54" i="1"/>
  <c r="AK4" i="1"/>
  <c r="AM4" i="1"/>
  <c r="AK257" i="1"/>
  <c r="AM257" i="1"/>
  <c r="AK282" i="1"/>
  <c r="AM282" i="1"/>
  <c r="AK128" i="1"/>
  <c r="AM128" i="1"/>
  <c r="AK6" i="1"/>
  <c r="AM6" i="1"/>
  <c r="AK173" i="1"/>
  <c r="AM173" i="1"/>
  <c r="AK127" i="1"/>
  <c r="AM127" i="1"/>
  <c r="AK261" i="1"/>
  <c r="AM261" i="1"/>
  <c r="AK184" i="1"/>
  <c r="AM184" i="1"/>
  <c r="AK191" i="1"/>
  <c r="AM191" i="1"/>
  <c r="AK93" i="1"/>
  <c r="AM93" i="1"/>
  <c r="AK47" i="1"/>
  <c r="AM47" i="1"/>
  <c r="AK32" i="1"/>
  <c r="AM32" i="1"/>
  <c r="AK65" i="1"/>
  <c r="AM65" i="1"/>
  <c r="AK28" i="1"/>
  <c r="AM28" i="1"/>
  <c r="AK62" i="1"/>
  <c r="AM62" i="1"/>
  <c r="AK194" i="1"/>
  <c r="AM194" i="1"/>
  <c r="AK29" i="1"/>
  <c r="AM29" i="1"/>
  <c r="AK20" i="1"/>
  <c r="AM20" i="1"/>
  <c r="AM91" i="1"/>
  <c r="AK91" i="1"/>
  <c r="AK328" i="1"/>
  <c r="AM328" i="1"/>
  <c r="AK147" i="1"/>
  <c r="AM147" i="1"/>
  <c r="AK318" i="1"/>
  <c r="AM318" i="1"/>
  <c r="AK293" i="1"/>
  <c r="AM293" i="1"/>
  <c r="AK107" i="1"/>
  <c r="AM107" i="1"/>
  <c r="AK220" i="1"/>
  <c r="AM220" i="1"/>
  <c r="AK241" i="1"/>
  <c r="AM241" i="1"/>
  <c r="AK302" i="1"/>
  <c r="AM302" i="1"/>
  <c r="AK118" i="1"/>
  <c r="AM118" i="1"/>
  <c r="AK18" i="1"/>
  <c r="AM18" i="1"/>
  <c r="AK322" i="1"/>
  <c r="AM322" i="1"/>
  <c r="AK218" i="1"/>
  <c r="AM218" i="1"/>
  <c r="AK211" i="1"/>
  <c r="AM211" i="1"/>
  <c r="AK17" i="1"/>
  <c r="AM17" i="1"/>
  <c r="AK252" i="1"/>
  <c r="AM252" i="1"/>
  <c r="AK92" i="1"/>
  <c r="AM92" i="1"/>
  <c r="AK323" i="1"/>
  <c r="AM323" i="1"/>
  <c r="AK56" i="1"/>
  <c r="AM56" i="1"/>
  <c r="AK223" i="1"/>
  <c r="AM223" i="1"/>
  <c r="AK236" i="1"/>
  <c r="AM236" i="1"/>
  <c r="AK224" i="1"/>
  <c r="AM224" i="1"/>
  <c r="AK178" i="1"/>
  <c r="AM178" i="1"/>
  <c r="AK291" i="1"/>
  <c r="AM291" i="1"/>
  <c r="AK341" i="1"/>
  <c r="AM341" i="1"/>
  <c r="AK86" i="1"/>
  <c r="AM86" i="1"/>
  <c r="AK41" i="1"/>
  <c r="AM41" i="1"/>
  <c r="AK185" i="1"/>
  <c r="AM185" i="1"/>
  <c r="AK70" i="1"/>
  <c r="AM70" i="1"/>
  <c r="AK76" i="1"/>
  <c r="AM76" i="1"/>
  <c r="AK57" i="1"/>
  <c r="AM57" i="1"/>
  <c r="AK338" i="1"/>
  <c r="AM338" i="1"/>
  <c r="AK217" i="1"/>
  <c r="AM217" i="1"/>
  <c r="AK48" i="1"/>
  <c r="AM48" i="1"/>
  <c r="AK169" i="1"/>
  <c r="AM169" i="1"/>
  <c r="AK289" i="1"/>
  <c r="AM289" i="1"/>
  <c r="AK240" i="1"/>
  <c r="AM240" i="1"/>
  <c r="AK325" i="1"/>
  <c r="AM325" i="1"/>
  <c r="AM254" i="1"/>
  <c r="AK254" i="1"/>
  <c r="AK167" i="1"/>
  <c r="AM167" i="1"/>
  <c r="AK212" i="1"/>
  <c r="AM212" i="1"/>
  <c r="AK339" i="1"/>
  <c r="AM339" i="1"/>
  <c r="AM106" i="1"/>
  <c r="AK106" i="1"/>
  <c r="AK145" i="1"/>
  <c r="AM145" i="1"/>
  <c r="AK296" i="1"/>
  <c r="AM296" i="1"/>
  <c r="AK301" i="1"/>
  <c r="AM301" i="1"/>
  <c r="AK267" i="1"/>
  <c r="AM267" i="1"/>
  <c r="AM275" i="1"/>
  <c r="AK275" i="1"/>
  <c r="AK79" i="1"/>
  <c r="AM79" i="1"/>
  <c r="AK117" i="1"/>
  <c r="AM117" i="1"/>
  <c r="AK278" i="1"/>
  <c r="AM278" i="1"/>
  <c r="AK233" i="1"/>
  <c r="AM233" i="1"/>
  <c r="AK345" i="1"/>
  <c r="AM345" i="1"/>
  <c r="AK37" i="1"/>
  <c r="AM37" i="1"/>
  <c r="AK140" i="1"/>
  <c r="AM140" i="1"/>
  <c r="AK144" i="1"/>
  <c r="AM144" i="1"/>
  <c r="AK64" i="1"/>
  <c r="AM64" i="1"/>
  <c r="AK180" i="1"/>
  <c r="AM180" i="1"/>
  <c r="AK130" i="1"/>
  <c r="AM130" i="1"/>
  <c r="AK262" i="1"/>
  <c r="AM262" i="1"/>
  <c r="AK177" i="1"/>
  <c r="AM177" i="1"/>
  <c r="AK66" i="1"/>
  <c r="AM66" i="1"/>
  <c r="AK174" i="1"/>
  <c r="AM174" i="1"/>
  <c r="AM110" i="1"/>
  <c r="AK110" i="1"/>
  <c r="AM108" i="1"/>
  <c r="AK108" i="1"/>
  <c r="AK335" i="1"/>
  <c r="AM335" i="1"/>
  <c r="AK172" i="1"/>
  <c r="AM172" i="1"/>
  <c r="AK109" i="1"/>
  <c r="AM109" i="1"/>
  <c r="AK324" i="1"/>
  <c r="AM324" i="1"/>
  <c r="AK307" i="1"/>
  <c r="AM307" i="1"/>
  <c r="AM152" i="1"/>
  <c r="AK152" i="1"/>
  <c r="AK114" i="1"/>
  <c r="AM114" i="1"/>
  <c r="AM170" i="1"/>
  <c r="AK170" i="1"/>
  <c r="AK59" i="1"/>
  <c r="AM59" i="1"/>
  <c r="AK342" i="1"/>
  <c r="AM342" i="1"/>
  <c r="AK142" i="1"/>
  <c r="AM142" i="1"/>
  <c r="AK14" i="1"/>
  <c r="AM14" i="1"/>
  <c r="AK206" i="1"/>
  <c r="AM206" i="1"/>
  <c r="AK44" i="1"/>
  <c r="AM44" i="1"/>
  <c r="AK45" i="1"/>
  <c r="AM45" i="1"/>
  <c r="AK82" i="1"/>
  <c r="AM82" i="1"/>
  <c r="AK146" i="1"/>
  <c r="AM146" i="1"/>
  <c r="AK102" i="1"/>
  <c r="AM102" i="1"/>
  <c r="AK21" i="1"/>
  <c r="AM21" i="1"/>
  <c r="AK270" i="1"/>
  <c r="AM270" i="1"/>
  <c r="AM314" i="1"/>
  <c r="AK314" i="1"/>
  <c r="AK101" i="1"/>
  <c r="AM101" i="1"/>
  <c r="AK34" i="1"/>
  <c r="AM34" i="1"/>
  <c r="AK199" i="1"/>
  <c r="AM199" i="1"/>
  <c r="AK87" i="1"/>
  <c r="AM87" i="1"/>
  <c r="AK343" i="1"/>
  <c r="AM343" i="1"/>
  <c r="AM149" i="1"/>
  <c r="AK149" i="1"/>
  <c r="AK55" i="1"/>
  <c r="AM55" i="1"/>
  <c r="AK317" i="1"/>
  <c r="AM317" i="1"/>
  <c r="AK80" i="1"/>
  <c r="AM80" i="1"/>
  <c r="AK40" i="1"/>
  <c r="AM40" i="1"/>
  <c r="AK209" i="1"/>
  <c r="AM209" i="1"/>
  <c r="AK193" i="1"/>
  <c r="AM193" i="1"/>
  <c r="AK251" i="1"/>
  <c r="AM251" i="1"/>
  <c r="AK188" i="1"/>
  <c r="AM188" i="1"/>
  <c r="AK112" i="1"/>
  <c r="AM112" i="1"/>
  <c r="AK300" i="1"/>
  <c r="AM300" i="1"/>
  <c r="AK245" i="1"/>
  <c r="AM245" i="1"/>
  <c r="AK272" i="1"/>
  <c r="AM272" i="1"/>
  <c r="AK42" i="1"/>
  <c r="AM42" i="1"/>
  <c r="AK100" i="1"/>
  <c r="AM100" i="1"/>
  <c r="AK150" i="1"/>
  <c r="AM150" i="1"/>
  <c r="AK27" i="1"/>
  <c r="AM27" i="1"/>
  <c r="AK292" i="1"/>
  <c r="AM292" i="1"/>
  <c r="AK31" i="1"/>
  <c r="AM31" i="1"/>
  <c r="AK273" i="1"/>
  <c r="AM273" i="1"/>
  <c r="AK120" i="1"/>
  <c r="AM120" i="1"/>
  <c r="AK235" i="1"/>
  <c r="AM235" i="1"/>
  <c r="AM126" i="1"/>
  <c r="AK126" i="1"/>
  <c r="AK50" i="1"/>
  <c r="AM50" i="1"/>
  <c r="AK157" i="1"/>
  <c r="AM157" i="1"/>
  <c r="AK295" i="1"/>
  <c r="AM295" i="1"/>
  <c r="AK179" i="1"/>
  <c r="AM179" i="1"/>
  <c r="AK7" i="1"/>
  <c r="AM7" i="1"/>
  <c r="AK12" i="1"/>
  <c r="AM12" i="1"/>
  <c r="AK269" i="1"/>
  <c r="AM269" i="1"/>
  <c r="AM242" i="1"/>
  <c r="AK242" i="1"/>
  <c r="AK116" i="1"/>
  <c r="AM116" i="1"/>
  <c r="AK61" i="1"/>
  <c r="AM61" i="1"/>
  <c r="AK132" i="1"/>
  <c r="AM132" i="1"/>
  <c r="AK263" i="1"/>
  <c r="AM263" i="1"/>
  <c r="AK95" i="1"/>
  <c r="AM95" i="1"/>
  <c r="AK115" i="1"/>
  <c r="AM115" i="1"/>
  <c r="AK90" i="1"/>
  <c r="AM90" i="1"/>
  <c r="AK104" i="1"/>
  <c r="AM104" i="1"/>
  <c r="AK321" i="1"/>
  <c r="AM321" i="1"/>
  <c r="AK306" i="1"/>
  <c r="AM306" i="1"/>
  <c r="AK277" i="1"/>
  <c r="AM277" i="1"/>
  <c r="AK320" i="1"/>
  <c r="AM320" i="1"/>
  <c r="AK51" i="1"/>
  <c r="AM51" i="1"/>
  <c r="AK60" i="1"/>
  <c r="AM60" i="1"/>
  <c r="AK311" i="1"/>
  <c r="AM311" i="1"/>
  <c r="AK96" i="1"/>
  <c r="AM96" i="1"/>
  <c r="AK244" i="1"/>
  <c r="AM244" i="1"/>
  <c r="AK329" i="1"/>
  <c r="AM329" i="1"/>
  <c r="AK69" i="1"/>
  <c r="AM69" i="1"/>
  <c r="AK239" i="1"/>
  <c r="AM239" i="1"/>
  <c r="AK284" i="1"/>
  <c r="AM284" i="1"/>
  <c r="AK264" i="1"/>
  <c r="AM264" i="1"/>
  <c r="AM210" i="1"/>
  <c r="AK210" i="1"/>
  <c r="AM153" i="1"/>
  <c r="AK153" i="1"/>
  <c r="AK309" i="1"/>
  <c r="AM309" i="1"/>
  <c r="AK166" i="1"/>
  <c r="AM166" i="1"/>
  <c r="AK10" i="1"/>
  <c r="AM10" i="1"/>
  <c r="AK319" i="1"/>
  <c r="AM319" i="1"/>
  <c r="AK183" i="1"/>
  <c r="AM183" i="1"/>
  <c r="AK265" i="1"/>
  <c r="AM265" i="1"/>
  <c r="AK49" i="1"/>
  <c r="AM49" i="1"/>
  <c r="AK238" i="1"/>
  <c r="AM238" i="1"/>
  <c r="AM200" i="1"/>
  <c r="AK200" i="1"/>
  <c r="AK46" i="1"/>
  <c r="AM46" i="1"/>
  <c r="AM186" i="1"/>
  <c r="AK186" i="1"/>
  <c r="AK5" i="1"/>
  <c r="AM5" i="1"/>
  <c r="AK346" i="1"/>
  <c r="AM346" i="1"/>
  <c r="AM33" i="1"/>
  <c r="AK33" i="1"/>
  <c r="AK19" i="1"/>
  <c r="AM19" i="1"/>
  <c r="AK258" i="1"/>
  <c r="AM258" i="1"/>
  <c r="AK165" i="1"/>
  <c r="AM165" i="1"/>
  <c r="AK39" i="1"/>
  <c r="AM39" i="1"/>
  <c r="AK129" i="1"/>
  <c r="AM129" i="1"/>
  <c r="AK2" i="1"/>
  <c r="AM2" i="1"/>
  <c r="AK333" i="1"/>
  <c r="AM333" i="1"/>
  <c r="AK283" i="1"/>
  <c r="AM283" i="1"/>
  <c r="AK161" i="1"/>
  <c r="AM161" i="1"/>
  <c r="AK121" i="1"/>
  <c r="AM121" i="1"/>
  <c r="AK75" i="1"/>
  <c r="AM75" i="1"/>
  <c r="AK195" i="1"/>
  <c r="AM195" i="1"/>
  <c r="AM332" i="1"/>
  <c r="AK332" i="1"/>
  <c r="AK207" i="1"/>
  <c r="AM207" i="1"/>
  <c r="AM259" i="1"/>
  <c r="AK259" i="1"/>
  <c r="AM99" i="1"/>
  <c r="AK99" i="1"/>
  <c r="AM260" i="1"/>
  <c r="AK260" i="1"/>
  <c r="AK131" i="1"/>
  <c r="AM131" i="1"/>
  <c r="AK276" i="1"/>
  <c r="AM276" i="1"/>
  <c r="AK30" i="1"/>
  <c r="AM30" i="1"/>
  <c r="AK285" i="1"/>
  <c r="AM285" i="1"/>
  <c r="AK154" i="1"/>
  <c r="AM154" i="1"/>
  <c r="AK279" i="1"/>
  <c r="AM279" i="1"/>
  <c r="AK84" i="1"/>
  <c r="AM84" i="1"/>
  <c r="AK52" i="1"/>
  <c r="AM52" i="1"/>
  <c r="AK344" i="1"/>
  <c r="AM344" i="1"/>
  <c r="AK288" i="1"/>
  <c r="AM288" i="1"/>
  <c r="AK313" i="1"/>
  <c r="AM313" i="1"/>
  <c r="AK331" i="1"/>
  <c r="AM331" i="1"/>
  <c r="AK138" i="1"/>
  <c r="AM138" i="1"/>
  <c r="AK9" i="1"/>
  <c r="AM9" i="1"/>
  <c r="AK229" i="1"/>
  <c r="AM229" i="1"/>
  <c r="AK122" i="1"/>
  <c r="AM122" i="1"/>
  <c r="AK35" i="1"/>
  <c r="AM35" i="1"/>
  <c r="AK162" i="1"/>
  <c r="AM162" i="1"/>
  <c r="AK125" i="1"/>
  <c r="AM125" i="1"/>
  <c r="AK123" i="1"/>
  <c r="AM123" i="1"/>
  <c r="AK151" i="1"/>
  <c r="AM151" i="1"/>
  <c r="AK105" i="1"/>
  <c r="AM105" i="1"/>
  <c r="AK168" i="1"/>
  <c r="AM168" i="1"/>
  <c r="AK63" i="1"/>
  <c r="AM63" i="1"/>
  <c r="AM246" i="1"/>
  <c r="AK246" i="1"/>
  <c r="AK78" i="1"/>
  <c r="AM78" i="1"/>
  <c r="AM171" i="1"/>
  <c r="AK171" i="1"/>
  <c r="AK94" i="1"/>
  <c r="AM94" i="1"/>
  <c r="AK163" i="1"/>
  <c r="AM163" i="1"/>
  <c r="AK11" i="1"/>
  <c r="AM11" i="1"/>
  <c r="AK181" i="1"/>
  <c r="AM181" i="1"/>
  <c r="AK148" i="1"/>
  <c r="AM148" i="1"/>
  <c r="AK228" i="1"/>
  <c r="AM228" i="1"/>
  <c r="AK58" i="1"/>
  <c r="AM58" i="1"/>
  <c r="AK8" i="1"/>
  <c r="AM8" i="1"/>
  <c r="AK304" i="1"/>
  <c r="AM304" i="1"/>
  <c r="AM197" i="1"/>
  <c r="AK197" i="1"/>
  <c r="AM310" i="1"/>
  <c r="AK310" i="1"/>
  <c r="AK81" i="1"/>
  <c r="AM81" i="1"/>
  <c r="AM216" i="1"/>
  <c r="AK216" i="1"/>
  <c r="AK83" i="1"/>
  <c r="AM83" i="1"/>
  <c r="AK141" i="1"/>
  <c r="AM141" i="1"/>
  <c r="AK303" i="1"/>
  <c r="AM303" i="1"/>
  <c r="AK219" i="1"/>
  <c r="AM219" i="1"/>
  <c r="AK68" i="1"/>
  <c r="AM68" i="1"/>
  <c r="AK176" i="1"/>
  <c r="AM176" i="1"/>
  <c r="AM26" i="1"/>
  <c r="AK26" i="1"/>
  <c r="AK198" i="1"/>
  <c r="AM198" i="1"/>
  <c r="AM222" i="1"/>
  <c r="AK222" i="1"/>
  <c r="AK113" i="1"/>
  <c r="AM113" i="1"/>
  <c r="AK190" i="1"/>
  <c r="AM190" i="1"/>
  <c r="AK253" i="1"/>
  <c r="AM253" i="1"/>
  <c r="AK255" i="1"/>
  <c r="AM255" i="1"/>
  <c r="AK294" i="1"/>
  <c r="AM294" i="1"/>
  <c r="AK280" i="1"/>
  <c r="AM280" i="1"/>
  <c r="AK24" i="1"/>
  <c r="AM24" i="1"/>
  <c r="AK327" i="1"/>
  <c r="AM327" i="1"/>
  <c r="AK111" i="1"/>
  <c r="AM111" i="1"/>
  <c r="AK337" i="1"/>
  <c r="AM337" i="1"/>
  <c r="AK286" i="1"/>
  <c r="AM286" i="1"/>
  <c r="AM23" i="1"/>
  <c r="AK23" i="1"/>
  <c r="AK85" i="1"/>
  <c r="AM85" i="1"/>
  <c r="AM225" i="1"/>
  <c r="AK225" i="1"/>
  <c r="AK22" i="1"/>
  <c r="AM22" i="1"/>
  <c r="AK135" i="1"/>
  <c r="AM135" i="1"/>
  <c r="AK155" i="1"/>
  <c r="AM155" i="1"/>
  <c r="AK13" i="1"/>
  <c r="AM13" i="1"/>
  <c r="AK248" i="1"/>
  <c r="AM248" i="1"/>
  <c r="AK330" i="1"/>
  <c r="AM330" i="1"/>
  <c r="AK208" i="1"/>
  <c r="AM208" i="1"/>
  <c r="AK36" i="1"/>
  <c r="AM36" i="1"/>
  <c r="AK196" i="1"/>
  <c r="AM196" i="1"/>
  <c r="AK202" i="1"/>
  <c r="AM202" i="1"/>
  <c r="AK72" i="1"/>
  <c r="AM72" i="1"/>
  <c r="AK97" i="1"/>
  <c r="AM97" i="1"/>
  <c r="AM247" i="1"/>
  <c r="AK247" i="1"/>
  <c r="AK160" i="1"/>
  <c r="AM160" i="1"/>
  <c r="AK281" i="1"/>
  <c r="AM281" i="1"/>
  <c r="AM158" i="1"/>
  <c r="AK158" i="1"/>
  <c r="AK182" i="1"/>
  <c r="AM182" i="1"/>
  <c r="AK136" i="1"/>
  <c r="AM136" i="1"/>
  <c r="AK88" i="1"/>
  <c r="AM88" i="1"/>
  <c r="AK287" i="1"/>
  <c r="AM287" i="1"/>
  <c r="AK214" i="1"/>
  <c r="AM214" i="1"/>
  <c r="AK175" i="1"/>
  <c r="AM175" i="1"/>
  <c r="AK16" i="1"/>
  <c r="AM16" i="1"/>
  <c r="AK205" i="1"/>
  <c r="AM205" i="1"/>
  <c r="AK103" i="1"/>
  <c r="AM103" i="1"/>
  <c r="AK159" i="1"/>
  <c r="AM159" i="1"/>
  <c r="AK298" i="1"/>
  <c r="AM298" i="1"/>
  <c r="AK326" i="1"/>
  <c r="AM326" i="1"/>
  <c r="AK268" i="1"/>
  <c r="AM268" i="1"/>
  <c r="AK71" i="1"/>
  <c r="AM71" i="1"/>
  <c r="AK133" i="1"/>
  <c r="AM133" i="1"/>
  <c r="AK201" i="1"/>
  <c r="AM201" i="1"/>
  <c r="AK187" i="1"/>
  <c r="AM187" i="1"/>
  <c r="AK98" i="1"/>
  <c r="AM98" i="1"/>
  <c r="AK25" i="1"/>
  <c r="AM25" i="1"/>
  <c r="AK156" i="1"/>
  <c r="AM156" i="1"/>
  <c r="AK250" i="1"/>
  <c r="AM250" i="1"/>
  <c r="AK308" i="1"/>
  <c r="AM308" i="1"/>
  <c r="AK249" i="1"/>
  <c r="AM249" i="1"/>
  <c r="AK231" i="1"/>
  <c r="AM231" i="1"/>
  <c r="AK3" i="1"/>
  <c r="AM3" i="1"/>
  <c r="AK119" i="1"/>
  <c r="AM119" i="1"/>
  <c r="AK213" i="1"/>
  <c r="AM213" i="1"/>
  <c r="AK266" i="1"/>
  <c r="AM266" i="1"/>
  <c r="AK234" i="1"/>
  <c r="AM234" i="1"/>
  <c r="AK221" i="1"/>
  <c r="AM221" i="1"/>
  <c r="AK215" i="1"/>
  <c r="AM215" i="1"/>
  <c r="AK274" i="1"/>
  <c r="AM274" i="1"/>
  <c r="BD2" i="1" l="1"/>
  <c r="AR169" i="1" s="1"/>
  <c r="AK232" i="1"/>
  <c r="AK73" i="1"/>
  <c r="AK315" i="1"/>
  <c r="AK77" i="1"/>
  <c r="AK74" i="1"/>
  <c r="AK305" i="1"/>
  <c r="AK204" i="1"/>
  <c r="AN22" i="1"/>
  <c r="AN273" i="1"/>
  <c r="AN182" i="1"/>
  <c r="AN343" i="1"/>
  <c r="AN62" i="1"/>
  <c r="AN104" i="1"/>
  <c r="AN295" i="1"/>
  <c r="AN175" i="1"/>
  <c r="AN28" i="1"/>
  <c r="AN161" i="1"/>
  <c r="AN140" i="1"/>
  <c r="AN250" i="1"/>
  <c r="AN195" i="1"/>
  <c r="AN296" i="1"/>
  <c r="AN122" i="1"/>
  <c r="AN261" i="1"/>
  <c r="AN204" i="1"/>
  <c r="AN291" i="1"/>
  <c r="AN252" i="1"/>
  <c r="AN58" i="1"/>
  <c r="AN177" i="1"/>
  <c r="AN24" i="1"/>
  <c r="AN320" i="1"/>
  <c r="AN25" i="1"/>
  <c r="AN241" i="1"/>
  <c r="AN171" i="1"/>
  <c r="AN170" i="1"/>
  <c r="AN180" i="1"/>
  <c r="AN11" i="1"/>
  <c r="AN211" i="1"/>
  <c r="AN77" i="1"/>
  <c r="AN55" i="1"/>
  <c r="AN159" i="1"/>
  <c r="AN70" i="1"/>
  <c r="AN225" i="1"/>
  <c r="AN206" i="1"/>
  <c r="AN335" i="1"/>
  <c r="AN124" i="1"/>
  <c r="AN106" i="1"/>
  <c r="AN65" i="1"/>
  <c r="AN227" i="1"/>
  <c r="AN64" i="1"/>
  <c r="AN71" i="1"/>
  <c r="AN153" i="1"/>
  <c r="AN194" i="1"/>
  <c r="AN112" i="1"/>
  <c r="AN332" i="1"/>
  <c r="AN79" i="1"/>
  <c r="AN156" i="1"/>
  <c r="AN191" i="1"/>
  <c r="AN214" i="1"/>
  <c r="AN179" i="1"/>
  <c r="AN312" i="1"/>
  <c r="AN222" i="1"/>
  <c r="AN283" i="1"/>
  <c r="AN215" i="1"/>
  <c r="AN45" i="1"/>
  <c r="AN5" i="1"/>
  <c r="AN54" i="1"/>
  <c r="AN232" i="1"/>
  <c r="AN121" i="1"/>
  <c r="AN323" i="1"/>
  <c r="AN157" i="1"/>
  <c r="AN109" i="1"/>
  <c r="AN196" i="1"/>
  <c r="AN18" i="1"/>
  <c r="AN43" i="1"/>
  <c r="AN304" i="1"/>
  <c r="AN200" i="1"/>
  <c r="AN178" i="1"/>
  <c r="AN251" i="1"/>
  <c r="AN165" i="1"/>
  <c r="AN128" i="1"/>
  <c r="AN207" i="1"/>
  <c r="AN259" i="1"/>
  <c r="AN229" i="1"/>
  <c r="AN167" i="1"/>
  <c r="AN160" i="1"/>
  <c r="AN328" i="1"/>
  <c r="AN95" i="1"/>
  <c r="AN141" i="1"/>
  <c r="AN63" i="1"/>
  <c r="AN318" i="1"/>
  <c r="AN107" i="1"/>
  <c r="AN91" i="1"/>
  <c r="AN281" i="1"/>
  <c r="AN76" i="1"/>
  <c r="AN102" i="1"/>
  <c r="AN334" i="1"/>
  <c r="AN270" i="1"/>
  <c r="AN174" i="1"/>
  <c r="AN146" i="1"/>
  <c r="AN205" i="1"/>
  <c r="AN243" i="1"/>
  <c r="AN66" i="1"/>
  <c r="AN38" i="1"/>
  <c r="AN235" i="1"/>
  <c r="AN297" i="1"/>
  <c r="AN274" i="1"/>
  <c r="AN20" i="1"/>
  <c r="AN242" i="1"/>
  <c r="AN192" i="1"/>
  <c r="AN147" i="1"/>
  <c r="AN278" i="1"/>
  <c r="AN185" i="1"/>
  <c r="AN93" i="1"/>
  <c r="AN236" i="1"/>
  <c r="AN166" i="1"/>
  <c r="AN190" i="1"/>
  <c r="AN144" i="1"/>
  <c r="AN68" i="1"/>
  <c r="AN119" i="1"/>
  <c r="AN189" i="1"/>
  <c r="AN14" i="1"/>
  <c r="AN237" i="1"/>
  <c r="AN81" i="1"/>
  <c r="AN287" i="1"/>
  <c r="AN115" i="1"/>
  <c r="AN83" i="1"/>
  <c r="AN302" i="1"/>
  <c r="AN47" i="1"/>
  <c r="AN73" i="1"/>
  <c r="AN100" i="1"/>
  <c r="AN53" i="1"/>
  <c r="AN151" i="1"/>
  <c r="AN311" i="1"/>
  <c r="AN30" i="1"/>
  <c r="AN246" i="1"/>
  <c r="AN337" i="1"/>
  <c r="AN35" i="1"/>
  <c r="AN158" i="1"/>
  <c r="AN226" i="1"/>
  <c r="AN184" i="1"/>
  <c r="AN17" i="1"/>
  <c r="AN198" i="1"/>
  <c r="AN118" i="1"/>
  <c r="AN39" i="1"/>
  <c r="AN32" i="1"/>
  <c r="AN224" i="1"/>
  <c r="AN280" i="1"/>
  <c r="AN230" i="1"/>
  <c r="AN203" i="1"/>
  <c r="AN298" i="1"/>
  <c r="AN168" i="1"/>
  <c r="AN344" i="1"/>
  <c r="AN69" i="1"/>
  <c r="AN331" i="1"/>
  <c r="AN50" i="1"/>
  <c r="AN86" i="1"/>
  <c r="AN265" i="1"/>
  <c r="AN36" i="1"/>
  <c r="AN197" i="1"/>
  <c r="AN342" i="1"/>
  <c r="AN120" i="1"/>
  <c r="AN325" i="1"/>
  <c r="AN59" i="1"/>
  <c r="AN143" i="1"/>
  <c r="AN345" i="1"/>
  <c r="AN15" i="1"/>
  <c r="AN125" i="1"/>
  <c r="AN305" i="1"/>
  <c r="AN26" i="1"/>
  <c r="AN132" i="1"/>
  <c r="AN217" i="1"/>
  <c r="AN3" i="1"/>
  <c r="AN183" i="1"/>
  <c r="AN134" i="1"/>
  <c r="AN152" i="1"/>
  <c r="AN117" i="1"/>
  <c r="AN181" i="1"/>
  <c r="AN201" i="1"/>
  <c r="AN256" i="1"/>
  <c r="AN210" i="1"/>
  <c r="AN67" i="1"/>
  <c r="AN187" i="1"/>
  <c r="AN92" i="1"/>
  <c r="AN340" i="1"/>
  <c r="AN131" i="1"/>
  <c r="AN61" i="1"/>
  <c r="AN245" i="1"/>
  <c r="AN255" i="1"/>
  <c r="AN336" i="1"/>
  <c r="AN60" i="1"/>
  <c r="AN271" i="1"/>
  <c r="AN98" i="1"/>
  <c r="AN31" i="1"/>
  <c r="AN29" i="1"/>
  <c r="AN327" i="1"/>
  <c r="AN228" i="1"/>
  <c r="AN268" i="1"/>
  <c r="AN16" i="1"/>
  <c r="AN72" i="1"/>
  <c r="AN248" i="1"/>
  <c r="AN85" i="1"/>
  <c r="AN219" i="1"/>
  <c r="AN78" i="1"/>
  <c r="AN9" i="1"/>
  <c r="AN52" i="1"/>
  <c r="AN263" i="1"/>
  <c r="AN313" i="1"/>
  <c r="AN114" i="1"/>
  <c r="AN149" i="1"/>
  <c r="AN254" i="1"/>
  <c r="AN44" i="1"/>
  <c r="AN155" i="1"/>
  <c r="AN339" i="1"/>
  <c r="AN21" i="1"/>
  <c r="AN286" i="1"/>
  <c r="AN272" i="1"/>
  <c r="AN193" i="1"/>
  <c r="AN133" i="1"/>
  <c r="AN317" i="1"/>
  <c r="AN299" i="1"/>
  <c r="AN46" i="1"/>
  <c r="AR87" i="1"/>
  <c r="AN87" i="1"/>
  <c r="AN279" i="1"/>
  <c r="AN139" i="1"/>
  <c r="AN103" i="1"/>
  <c r="AN257" i="1"/>
  <c r="AN238" i="1"/>
  <c r="AN202" i="1"/>
  <c r="AN284" i="1"/>
  <c r="AN162" i="1"/>
  <c r="AN173" i="1"/>
  <c r="AN148" i="1"/>
  <c r="AN101" i="1"/>
  <c r="AN145" i="1"/>
  <c r="AN301" i="1"/>
  <c r="AN249" i="1"/>
  <c r="AN40" i="1"/>
  <c r="AN27" i="1"/>
  <c r="AN129" i="1"/>
  <c r="AN276" i="1"/>
  <c r="AN262" i="1"/>
  <c r="AN267" i="1"/>
  <c r="AN294" i="1"/>
  <c r="AN7" i="1"/>
  <c r="AN33" i="1"/>
  <c r="AN82" i="1"/>
  <c r="AN333" i="1"/>
  <c r="AN292" i="1"/>
  <c r="AN223" i="1"/>
  <c r="AN329" i="1"/>
  <c r="AN111" i="1"/>
  <c r="AN216" i="1"/>
  <c r="AR258" i="1"/>
  <c r="AN258" i="1"/>
  <c r="AN220" i="1"/>
  <c r="AN154" i="1"/>
  <c r="AN290" i="1"/>
  <c r="AN172" i="1"/>
  <c r="AN322" i="1"/>
  <c r="AN186" i="1"/>
  <c r="AN97" i="1"/>
  <c r="AN37" i="1"/>
  <c r="AN49" i="1"/>
  <c r="AN12" i="1"/>
  <c r="AN314" i="1"/>
  <c r="AN84" i="1"/>
  <c r="AN303" i="1"/>
  <c r="AN253" i="1"/>
  <c r="AN300" i="1"/>
  <c r="AN341" i="1"/>
  <c r="AN123" i="1"/>
  <c r="AN19" i="1"/>
  <c r="AN169" i="1"/>
  <c r="AN96" i="1"/>
  <c r="AN315" i="1"/>
  <c r="AN330" i="1"/>
  <c r="AN163" i="1"/>
  <c r="AN74" i="1"/>
  <c r="AN308" i="1"/>
  <c r="AN233" i="1"/>
  <c r="AN80" i="1"/>
  <c r="AN293" i="1"/>
  <c r="AN234" i="1"/>
  <c r="AN231" i="1"/>
  <c r="AN275" i="1"/>
  <c r="AN244" i="1"/>
  <c r="AN113" i="1"/>
  <c r="AN319" i="1"/>
  <c r="AN240" i="1"/>
  <c r="AN282" i="1"/>
  <c r="AN316" i="1"/>
  <c r="AN137" i="1"/>
  <c r="AN164" i="1"/>
  <c r="AN209" i="1"/>
  <c r="AN23" i="1"/>
  <c r="AN212" i="1"/>
  <c r="AN218" i="1"/>
  <c r="AN135" i="1"/>
  <c r="AN289" i="1"/>
  <c r="AN269" i="1"/>
  <c r="AN99" i="1"/>
  <c r="AN239" i="1"/>
  <c r="AN8" i="1"/>
  <c r="AN264" i="1"/>
  <c r="AN130" i="1"/>
  <c r="AN138" i="1"/>
  <c r="AN247" i="1"/>
  <c r="AN307" i="1"/>
  <c r="AN324" i="1"/>
  <c r="AN105" i="1"/>
  <c r="AN285" i="1"/>
  <c r="AN277" i="1"/>
  <c r="AN260" i="1"/>
  <c r="AN57" i="1"/>
  <c r="AR306" i="1"/>
  <c r="AN306" i="1"/>
  <c r="AN6" i="1"/>
  <c r="AN110" i="1"/>
  <c r="AN142" i="1"/>
  <c r="AN42" i="1"/>
  <c r="AN288" i="1"/>
  <c r="AN48" i="1"/>
  <c r="AN2" i="1"/>
  <c r="AN75" i="1"/>
  <c r="AN126" i="1"/>
  <c r="AN34" i="1"/>
  <c r="AN51" i="1"/>
  <c r="AN56" i="1"/>
  <c r="AN108" i="1"/>
  <c r="AN199" i="1"/>
  <c r="AN213" i="1"/>
  <c r="AN176" i="1"/>
  <c r="AN326" i="1"/>
  <c r="AN346" i="1"/>
  <c r="AN150" i="1"/>
  <c r="AN136" i="1"/>
  <c r="AN310" i="1"/>
  <c r="AN94" i="1"/>
  <c r="AN13" i="1"/>
  <c r="AN221" i="1"/>
  <c r="AN88" i="1"/>
  <c r="AN208" i="1"/>
  <c r="AN321" i="1"/>
  <c r="AN309" i="1"/>
  <c r="AN116" i="1"/>
  <c r="AN188" i="1"/>
  <c r="AN10" i="1"/>
  <c r="AN266" i="1"/>
  <c r="AN90" i="1"/>
  <c r="AN89" i="1"/>
  <c r="AN338" i="1"/>
  <c r="AN4" i="1"/>
  <c r="AN41" i="1"/>
  <c r="AN127" i="1"/>
  <c r="AR225" i="1" l="1"/>
  <c r="AR13" i="1"/>
  <c r="AR179" i="1"/>
  <c r="AR328" i="1"/>
  <c r="AR342" i="1"/>
  <c r="AR96" i="1"/>
  <c r="AR269" i="1"/>
  <c r="BE2" i="1"/>
  <c r="AQ88" i="1" s="1"/>
  <c r="AR285" i="1"/>
  <c r="AR66" i="1"/>
  <c r="AR51" i="1"/>
  <c r="AQ130" i="1"/>
  <c r="AR122" i="1"/>
  <c r="AR59" i="1"/>
  <c r="AR309" i="1"/>
  <c r="AR9" i="1"/>
  <c r="AR255" i="1"/>
  <c r="AR163" i="1"/>
  <c r="AR294" i="1"/>
  <c r="AR11" i="1"/>
  <c r="AR275" i="1"/>
  <c r="AR201" i="1"/>
  <c r="AR103" i="1"/>
  <c r="AR26" i="1"/>
  <c r="AR196" i="1"/>
  <c r="AR198" i="1"/>
  <c r="AR92" i="1"/>
  <c r="AR266" i="1"/>
  <c r="AR265" i="1"/>
  <c r="AR166" i="1"/>
  <c r="AR78" i="1"/>
  <c r="AR197" i="1"/>
  <c r="AR35" i="1"/>
  <c r="AR246" i="1"/>
  <c r="AR164" i="1"/>
  <c r="AR274" i="1"/>
  <c r="AR102" i="1"/>
  <c r="AR113" i="1"/>
  <c r="AR18" i="1"/>
  <c r="AR150" i="1"/>
  <c r="AR200" i="1"/>
  <c r="AR21" i="1"/>
  <c r="AR20" i="1"/>
  <c r="AR89" i="1"/>
  <c r="AR230" i="1"/>
  <c r="AR63" i="1"/>
  <c r="AR90" i="1"/>
  <c r="AR64" i="1"/>
  <c r="AR128" i="1"/>
  <c r="AR104" i="1"/>
  <c r="AR141" i="1"/>
  <c r="AR100" i="1"/>
  <c r="AR39" i="1"/>
  <c r="AR144" i="1"/>
  <c r="AR282" i="1"/>
  <c r="AR188" i="1"/>
  <c r="AR31" i="1"/>
  <c r="AR146" i="1"/>
  <c r="AR159" i="1"/>
  <c r="AR208" i="1"/>
  <c r="AR245" i="1"/>
  <c r="AR57" i="1"/>
  <c r="AR83" i="1"/>
  <c r="AR247" i="1"/>
  <c r="AR335" i="1"/>
  <c r="AR72" i="1"/>
  <c r="AR81" i="1"/>
  <c r="AR130" i="1"/>
  <c r="AR178" i="1"/>
  <c r="AR119" i="1"/>
  <c r="AR71" i="1"/>
  <c r="AR114" i="1"/>
  <c r="AR32" i="1"/>
  <c r="AR126" i="1"/>
  <c r="AR303" i="1"/>
  <c r="AR162" i="1"/>
  <c r="AR116" i="1"/>
  <c r="AR278" i="1"/>
  <c r="AR203" i="1"/>
  <c r="AR317" i="1"/>
  <c r="AR110" i="1"/>
  <c r="AR180" i="1"/>
  <c r="AR329" i="1"/>
  <c r="AR117" i="1"/>
  <c r="AR256" i="1"/>
  <c r="AR189" i="1"/>
  <c r="AR301" i="1"/>
  <c r="AR135" i="1"/>
  <c r="AR22" i="1"/>
  <c r="AR161" i="1"/>
  <c r="AR209" i="1"/>
  <c r="AR56" i="1"/>
  <c r="AR84" i="1"/>
  <c r="AR168" i="1"/>
  <c r="AR259" i="1"/>
  <c r="AR316" i="1"/>
  <c r="AR52" i="1"/>
  <c r="AR220" i="1"/>
  <c r="AR136" i="1"/>
  <c r="AR267" i="1"/>
  <c r="AR132" i="1"/>
  <c r="AR330" i="1"/>
  <c r="AR190" i="1"/>
  <c r="AR229" i="1"/>
  <c r="AR262" i="1"/>
  <c r="AR127" i="1"/>
  <c r="AR238" i="1"/>
  <c r="AR331" i="1"/>
  <c r="AR295" i="1"/>
  <c r="AR296" i="1"/>
  <c r="AR297" i="1"/>
  <c r="AR307" i="1"/>
  <c r="AR224" i="1"/>
  <c r="AR320" i="1"/>
  <c r="AR145" i="1"/>
  <c r="AR185" i="1"/>
  <c r="AR242" i="1"/>
  <c r="AR226" i="1"/>
  <c r="AR118" i="1"/>
  <c r="AR8" i="1"/>
  <c r="AR111" i="1"/>
  <c r="AR165" i="1"/>
  <c r="AR343" i="1"/>
  <c r="AR218" i="1"/>
  <c r="AR154" i="1"/>
  <c r="AR271" i="1"/>
  <c r="AR248" i="1"/>
  <c r="AR68" i="1"/>
  <c r="AR70" i="1"/>
  <c r="AR345" i="1"/>
  <c r="AR25" i="1"/>
  <c r="AR10" i="1"/>
  <c r="AR344" i="1"/>
  <c r="AR37" i="1"/>
  <c r="AR4" i="1"/>
  <c r="AR171" i="1"/>
  <c r="AR204" i="1"/>
  <c r="AR120" i="1"/>
  <c r="AR279" i="1"/>
  <c r="AR273" i="1"/>
  <c r="AR48" i="1"/>
  <c r="AR243" i="1"/>
  <c r="AR115" i="1"/>
  <c r="AR325" i="1"/>
  <c r="AR194" i="1"/>
  <c r="AR232" i="1"/>
  <c r="AR38" i="1"/>
  <c r="AR313" i="1"/>
  <c r="AR253" i="1"/>
  <c r="AR270" i="1"/>
  <c r="AR65" i="1"/>
  <c r="AR61" i="1"/>
  <c r="AR5" i="1"/>
  <c r="AR263" i="1"/>
  <c r="AR40" i="1"/>
  <c r="AR228" i="1"/>
  <c r="AR293" i="1"/>
  <c r="AR310" i="1"/>
  <c r="AR123" i="1"/>
  <c r="AR235" i="1"/>
  <c r="AR30" i="1"/>
  <c r="AR290" i="1"/>
  <c r="AR152" i="1"/>
  <c r="AR142" i="1"/>
  <c r="AR42" i="1"/>
  <c r="AR217" i="1"/>
  <c r="AR143" i="1"/>
  <c r="AR93" i="1"/>
  <c r="AR272" i="1"/>
  <c r="AR338" i="1"/>
  <c r="AR139" i="1"/>
  <c r="AR77" i="1"/>
  <c r="AR237" i="1"/>
  <c r="AR227" i="1"/>
  <c r="AR121" i="1"/>
  <c r="AR176" i="1"/>
  <c r="AR183" i="1"/>
  <c r="AR44" i="1"/>
  <c r="AR261" i="1"/>
  <c r="AR34" i="1"/>
  <c r="AR186" i="1"/>
  <c r="AR215" i="1"/>
  <c r="AR85" i="1"/>
  <c r="AR300" i="1"/>
  <c r="AR29" i="1"/>
  <c r="AR332" i="1"/>
  <c r="AR19" i="1"/>
  <c r="AR80" i="1"/>
  <c r="AR207" i="1"/>
  <c r="AR339" i="1"/>
  <c r="AR108" i="1"/>
  <c r="AR167" i="1"/>
  <c r="AR234" i="1"/>
  <c r="AR75" i="1"/>
  <c r="AR251" i="1"/>
  <c r="AR41" i="1"/>
  <c r="AR134" i="1"/>
  <c r="AR193" i="1"/>
  <c r="AR86" i="1"/>
  <c r="AR308" i="1"/>
  <c r="AR99" i="1"/>
  <c r="AR336" i="1"/>
  <c r="AR257" i="1"/>
  <c r="AR233" i="1"/>
  <c r="AR157" i="1"/>
  <c r="AR151" i="1"/>
  <c r="AR47" i="1"/>
  <c r="AR156" i="1"/>
  <c r="AR221" i="1"/>
  <c r="AR333" i="1"/>
  <c r="AR321" i="1"/>
  <c r="AR283" i="1"/>
  <c r="AR289" i="1"/>
  <c r="AR318" i="1"/>
  <c r="AR298" i="1"/>
  <c r="AR129" i="1"/>
  <c r="AR55" i="1"/>
  <c r="AR236" i="1"/>
  <c r="AR249" i="1"/>
  <c r="AR254" i="1"/>
  <c r="AR137" i="1"/>
  <c r="AR223" i="1"/>
  <c r="AR287" i="1"/>
  <c r="AR326" i="1"/>
  <c r="AR58" i="1"/>
  <c r="AR244" i="1"/>
  <c r="AR172" i="1"/>
  <c r="AR252" i="1"/>
  <c r="AR216" i="1"/>
  <c r="AR210" i="1"/>
  <c r="AR3" i="1"/>
  <c r="AR219" i="1"/>
  <c r="AR15" i="1"/>
  <c r="AR173" i="1"/>
  <c r="AR327" i="1"/>
  <c r="AR231" i="1"/>
  <c r="AR7" i="1"/>
  <c r="AR112" i="1"/>
  <c r="AR212" i="1"/>
  <c r="AR319" i="1"/>
  <c r="AR76" i="1"/>
  <c r="AR305" i="1"/>
  <c r="AR54" i="1"/>
  <c r="AR281" i="1"/>
  <c r="AR346" i="1"/>
  <c r="AR101" i="1"/>
  <c r="AR17" i="1"/>
  <c r="AR202" i="1"/>
  <c r="AR158" i="1"/>
  <c r="AR187" i="1"/>
  <c r="AR260" i="1"/>
  <c r="AR211" i="1"/>
  <c r="AR337" i="1"/>
  <c r="AR149" i="1"/>
  <c r="AR250" i="1"/>
  <c r="AR94" i="1"/>
  <c r="AR277" i="1"/>
  <c r="AR177" i="1"/>
  <c r="AR340" i="1"/>
  <c r="AR6" i="1"/>
  <c r="AR124" i="1"/>
  <c r="AR341" i="1"/>
  <c r="AR24" i="1"/>
  <c r="AR175" i="1"/>
  <c r="AR14" i="1"/>
  <c r="AR264" i="1"/>
  <c r="AR291" i="1"/>
  <c r="AR286" i="1"/>
  <c r="AR49" i="1"/>
  <c r="AR82" i="1"/>
  <c r="AR302" i="1"/>
  <c r="AR222" i="1"/>
  <c r="AR214" i="1"/>
  <c r="AR334" i="1"/>
  <c r="AR45" i="1"/>
  <c r="AR241" i="1"/>
  <c r="AR280" i="1"/>
  <c r="AR314" i="1"/>
  <c r="AR181" i="1"/>
  <c r="AR133" i="1"/>
  <c r="AR105" i="1"/>
  <c r="AR95" i="1"/>
  <c r="AR140" i="1"/>
  <c r="AR74" i="1"/>
  <c r="AR312" i="1"/>
  <c r="AR67" i="1"/>
  <c r="AR91" i="1"/>
  <c r="AR268" i="1"/>
  <c r="AR148" i="1"/>
  <c r="AR284" i="1"/>
  <c r="AR182" i="1"/>
  <c r="AR12" i="1"/>
  <c r="AR322" i="1"/>
  <c r="AR299" i="1"/>
  <c r="AR33" i="1"/>
  <c r="AR304" i="1"/>
  <c r="AR69" i="1"/>
  <c r="AR324" i="1"/>
  <c r="AR62" i="1"/>
  <c r="AR2" i="1"/>
  <c r="AR155" i="1"/>
  <c r="AR160" i="1"/>
  <c r="AR109" i="1"/>
  <c r="AR28" i="1"/>
  <c r="AR195" i="1"/>
  <c r="AR153" i="1"/>
  <c r="AR239" i="1"/>
  <c r="AR88" i="1"/>
  <c r="AR288" i="1"/>
  <c r="AR50" i="1"/>
  <c r="AR98" i="1"/>
  <c r="AR23" i="1"/>
  <c r="AR36" i="1"/>
  <c r="AR170" i="1"/>
  <c r="AR206" i="1"/>
  <c r="AR16" i="1"/>
  <c r="AR213" i="1"/>
  <c r="AR311" i="1"/>
  <c r="AR97" i="1"/>
  <c r="AR199" i="1"/>
  <c r="AR73" i="1"/>
  <c r="AQ205" i="1"/>
  <c r="AR106" i="1"/>
  <c r="AR315" i="1"/>
  <c r="AR131" i="1"/>
  <c r="AQ239" i="1"/>
  <c r="AQ236" i="1"/>
  <c r="AR138" i="1"/>
  <c r="AR43" i="1"/>
  <c r="AR205" i="1"/>
  <c r="AQ126" i="1"/>
  <c r="AR46" i="1"/>
  <c r="AQ50" i="1"/>
  <c r="AR240" i="1"/>
  <c r="AQ282" i="1"/>
  <c r="AR60" i="1"/>
  <c r="AQ82" i="1"/>
  <c r="AR191" i="1"/>
  <c r="AQ70" i="1"/>
  <c r="AR107" i="1"/>
  <c r="AR276" i="1"/>
  <c r="AR79" i="1"/>
  <c r="AQ241" i="1"/>
  <c r="AR125" i="1"/>
  <c r="AR147" i="1"/>
  <c r="AR323" i="1"/>
  <c r="AR192" i="1"/>
  <c r="AQ204" i="1"/>
  <c r="AR292" i="1"/>
  <c r="AR184" i="1"/>
  <c r="AQ49" i="1"/>
  <c r="AR174" i="1"/>
  <c r="AR27" i="1"/>
  <c r="AR53" i="1"/>
  <c r="AQ73" i="1"/>
  <c r="AQ305" i="1"/>
  <c r="AQ74" i="1"/>
  <c r="AL90" i="1"/>
  <c r="AO90" i="1" s="1"/>
  <c r="AL233" i="1"/>
  <c r="AO233" i="1" s="1"/>
  <c r="AL249" i="1"/>
  <c r="AO249" i="1" s="1"/>
  <c r="AL125" i="1"/>
  <c r="AO125" i="1" s="1"/>
  <c r="AL22" i="1"/>
  <c r="AL128" i="1"/>
  <c r="AO128" i="1" s="1"/>
  <c r="AL307" i="1"/>
  <c r="AO307" i="1" s="1"/>
  <c r="AL55" i="1"/>
  <c r="AO55" i="1" s="1"/>
  <c r="AL170" i="1"/>
  <c r="AL246" i="1"/>
  <c r="AL279" i="1"/>
  <c r="AO279" i="1" s="1"/>
  <c r="AL117" i="1"/>
  <c r="AO117" i="1" s="1"/>
  <c r="AL303" i="1"/>
  <c r="AO303" i="1" s="1"/>
  <c r="AL332" i="1"/>
  <c r="AO332" i="1" s="1"/>
  <c r="AL45" i="1"/>
  <c r="AO45" i="1" s="1"/>
  <c r="AL328" i="1"/>
  <c r="AO328" i="1" s="1"/>
  <c r="AL18" i="1"/>
  <c r="AO18" i="1" s="1"/>
  <c r="AL93" i="1"/>
  <c r="AO93" i="1" s="1"/>
  <c r="AL310" i="1"/>
  <c r="AO310" i="1" s="1"/>
  <c r="AL54" i="1"/>
  <c r="AO54" i="1" s="1"/>
  <c r="AL37" i="1"/>
  <c r="AL27" i="1"/>
  <c r="AO27" i="1" s="1"/>
  <c r="AL331" i="1"/>
  <c r="AL143" i="1"/>
  <c r="AO143" i="1" s="1"/>
  <c r="AL5" i="1"/>
  <c r="AL216" i="1"/>
  <c r="AO216" i="1" s="1"/>
  <c r="AL86" i="1"/>
  <c r="AO86" i="1" s="1"/>
  <c r="AL33" i="1"/>
  <c r="AO33" i="1" s="1"/>
  <c r="AL48" i="1"/>
  <c r="AO48" i="1" s="1"/>
  <c r="AL215" i="1"/>
  <c r="AL65" i="1"/>
  <c r="AO65" i="1" s="1"/>
  <c r="AL25" i="1"/>
  <c r="AO25" i="1" s="1"/>
  <c r="AL322" i="1"/>
  <c r="AL106" i="1"/>
  <c r="AO106" i="1" s="1"/>
  <c r="AL68" i="1"/>
  <c r="AO68" i="1" s="1"/>
  <c r="AL172" i="1"/>
  <c r="AO172" i="1" s="1"/>
  <c r="AL261" i="1"/>
  <c r="AO261" i="1" s="1"/>
  <c r="AL281" i="1"/>
  <c r="AO281" i="1" s="1"/>
  <c r="AL304" i="1"/>
  <c r="AO304" i="1" s="1"/>
  <c r="AL298" i="1"/>
  <c r="AO298" i="1" s="1"/>
  <c r="AL17" i="1"/>
  <c r="AO17" i="1" s="1"/>
  <c r="AL326" i="1"/>
  <c r="AO326" i="1" s="1"/>
  <c r="AL346" i="1"/>
  <c r="AO346" i="1" s="1"/>
  <c r="AL83" i="1"/>
  <c r="AL105" i="1"/>
  <c r="AL74" i="1"/>
  <c r="AL293" i="1"/>
  <c r="AO293" i="1" s="1"/>
  <c r="AL318" i="1"/>
  <c r="AO318" i="1" s="1"/>
  <c r="AL235" i="1"/>
  <c r="AL110" i="1"/>
  <c r="AO110" i="1" s="1"/>
  <c r="AL160" i="1"/>
  <c r="AO160" i="1" s="1"/>
  <c r="AL223" i="1"/>
  <c r="AO223" i="1" s="1"/>
  <c r="AL251" i="1"/>
  <c r="AO251" i="1" s="1"/>
  <c r="AL101" i="1"/>
  <c r="AO101" i="1" s="1"/>
  <c r="AL44" i="1"/>
  <c r="AO44" i="1" s="1"/>
  <c r="AL153" i="1"/>
  <c r="AO153" i="1" s="1"/>
  <c r="AL195" i="1"/>
  <c r="AL294" i="1"/>
  <c r="AL292" i="1"/>
  <c r="AO292" i="1" s="1"/>
  <c r="AL191" i="1"/>
  <c r="AO191" i="1" s="1"/>
  <c r="AL260" i="1"/>
  <c r="AO260" i="1" s="1"/>
  <c r="AL269" i="1"/>
  <c r="AO269" i="1" s="1"/>
  <c r="AL178" i="1"/>
  <c r="AL8" i="1"/>
  <c r="AO8" i="1" s="1"/>
  <c r="AL144" i="1"/>
  <c r="AO144" i="1" s="1"/>
  <c r="AL154" i="1"/>
  <c r="AO154" i="1" s="1"/>
  <c r="AL112" i="1"/>
  <c r="AO112" i="1" s="1"/>
  <c r="AL42" i="1"/>
  <c r="AO42" i="1" s="1"/>
  <c r="AL11" i="1"/>
  <c r="AO11" i="1" s="1"/>
  <c r="AL147" i="1"/>
  <c r="AO147" i="1" s="1"/>
  <c r="AL168" i="1"/>
  <c r="AL121" i="1"/>
  <c r="AO121" i="1" s="1"/>
  <c r="AL94" i="1"/>
  <c r="AO94" i="1" s="1"/>
  <c r="AL167" i="1"/>
  <c r="AO167" i="1" s="1"/>
  <c r="AL149" i="1"/>
  <c r="AO149" i="1" s="1"/>
  <c r="AL133" i="1"/>
  <c r="AO133" i="1" s="1"/>
  <c r="AL78" i="1"/>
  <c r="AO78" i="1" s="1"/>
  <c r="AL134" i="1"/>
  <c r="AO134" i="1" s="1"/>
  <c r="AL131" i="1"/>
  <c r="AO131" i="1" s="1"/>
  <c r="AL120" i="1"/>
  <c r="AO120" i="1" s="1"/>
  <c r="AL118" i="1"/>
  <c r="AL289" i="1"/>
  <c r="AO289" i="1" s="1"/>
  <c r="AL148" i="1"/>
  <c r="AL179" i="1"/>
  <c r="AO179" i="1" s="1"/>
  <c r="AL300" i="1"/>
  <c r="AO300" i="1" s="1"/>
  <c r="AL127" i="1"/>
  <c r="AO127" i="1" s="1"/>
  <c r="AL132" i="1"/>
  <c r="AO132" i="1" s="1"/>
  <c r="AL276" i="1"/>
  <c r="AO276" i="1" s="1"/>
  <c r="AL254" i="1"/>
  <c r="AO254" i="1" s="1"/>
  <c r="AL257" i="1"/>
  <c r="AO257" i="1" s="1"/>
  <c r="AL231" i="1"/>
  <c r="AO231" i="1" s="1"/>
  <c r="AL98" i="1"/>
  <c r="AO98" i="1" s="1"/>
  <c r="AL285" i="1"/>
  <c r="AL59" i="1"/>
  <c r="AO59" i="1" s="1"/>
  <c r="AL308" i="1"/>
  <c r="AO308" i="1" s="1"/>
  <c r="AL301" i="1"/>
  <c r="AO301" i="1" s="1"/>
  <c r="AL199" i="1"/>
  <c r="AO199" i="1" s="1"/>
  <c r="AL95" i="1"/>
  <c r="AO95" i="1" s="1"/>
  <c r="AL56" i="1"/>
  <c r="AO56" i="1" s="1"/>
  <c r="AL12" i="1"/>
  <c r="AO12" i="1" s="1"/>
  <c r="AL81" i="1"/>
  <c r="AO81" i="1" s="1"/>
  <c r="AL325" i="1"/>
  <c r="AO325" i="1" s="1"/>
  <c r="AL242" i="1"/>
  <c r="AO242" i="1" s="1"/>
  <c r="AL270" i="1"/>
  <c r="AO270" i="1" s="1"/>
  <c r="AL213" i="1"/>
  <c r="AL184" i="1"/>
  <c r="AO184" i="1" s="1"/>
  <c r="AL341" i="1"/>
  <c r="AO341" i="1" s="1"/>
  <c r="AL319" i="1"/>
  <c r="AO319" i="1" s="1"/>
  <c r="AL190" i="1"/>
  <c r="AO190" i="1" s="1"/>
  <c r="AL306" i="1"/>
  <c r="AO306" i="1" s="1"/>
  <c r="AL340" i="1"/>
  <c r="AO340" i="1" s="1"/>
  <c r="AL23" i="1"/>
  <c r="AO23" i="1" s="1"/>
  <c r="AL16" i="1"/>
  <c r="AO16" i="1" s="1"/>
  <c r="AL113" i="1"/>
  <c r="AO113" i="1" s="1"/>
  <c r="AL225" i="1"/>
  <c r="AO225" i="1" s="1"/>
  <c r="AL60" i="1"/>
  <c r="AO60" i="1" s="1"/>
  <c r="AL202" i="1"/>
  <c r="AL241" i="1"/>
  <c r="AO241" i="1" s="1"/>
  <c r="AL19" i="1"/>
  <c r="AO19" i="1" s="1"/>
  <c r="AL305" i="1"/>
  <c r="AO305" i="1" s="1"/>
  <c r="AL204" i="1"/>
  <c r="AO204" i="1" s="1"/>
  <c r="AL333" i="1"/>
  <c r="AO333" i="1" s="1"/>
  <c r="AL107" i="1"/>
  <c r="AO107" i="1" s="1"/>
  <c r="AL262" i="1"/>
  <c r="AO262" i="1" s="1"/>
  <c r="AL197" i="1"/>
  <c r="AL69" i="1"/>
  <c r="AL295" i="1"/>
  <c r="AO295" i="1" s="1"/>
  <c r="AL76" i="1"/>
  <c r="AL175" i="1"/>
  <c r="AL104" i="1"/>
  <c r="AO104" i="1" s="1"/>
  <c r="AL253" i="1"/>
  <c r="AO253" i="1" s="1"/>
  <c r="AL100" i="1"/>
  <c r="AO100" i="1" s="1"/>
  <c r="AL58" i="1"/>
  <c r="AO58" i="1" s="1"/>
  <c r="AL343" i="1"/>
  <c r="AO343" i="1" s="1"/>
  <c r="AL247" i="1"/>
  <c r="AO247" i="1" s="1"/>
  <c r="AL89" i="1"/>
  <c r="AO89" i="1" s="1"/>
  <c r="AL238" i="1"/>
  <c r="AO238" i="1" s="1"/>
  <c r="AL283" i="1"/>
  <c r="AO283" i="1" s="1"/>
  <c r="AL230" i="1"/>
  <c r="AO230" i="1" s="1"/>
  <c r="AL34" i="1"/>
  <c r="AO34" i="1" s="1"/>
  <c r="AL52" i="1"/>
  <c r="AL161" i="1"/>
  <c r="AO161" i="1" s="1"/>
  <c r="AL240" i="1"/>
  <c r="AO240" i="1" s="1"/>
  <c r="AL237" i="1"/>
  <c r="AO237" i="1" s="1"/>
  <c r="AL274" i="1"/>
  <c r="AO274" i="1" s="1"/>
  <c r="AL15" i="1"/>
  <c r="AO15" i="1" s="1"/>
  <c r="AL200" i="1"/>
  <c r="AO200" i="1" s="1"/>
  <c r="AL194" i="1"/>
  <c r="AO194" i="1" s="1"/>
  <c r="AL135" i="1"/>
  <c r="AL158" i="1"/>
  <c r="AO158" i="1" s="1"/>
  <c r="AL312" i="1"/>
  <c r="AO312" i="1" s="1"/>
  <c r="AL73" i="1"/>
  <c r="AO73" i="1" s="1"/>
  <c r="AL181" i="1"/>
  <c r="AL53" i="1"/>
  <c r="AO53" i="1" s="1"/>
  <c r="AL311" i="1"/>
  <c r="AO311" i="1" s="1"/>
  <c r="AL192" i="1"/>
  <c r="AO192" i="1" s="1"/>
  <c r="AL338" i="1"/>
  <c r="AO338" i="1" s="1"/>
  <c r="AL87" i="1"/>
  <c r="AO87" i="1" s="1"/>
  <c r="AL201" i="1"/>
  <c r="AO201" i="1" s="1"/>
  <c r="AL164" i="1"/>
  <c r="AO164" i="1" s="1"/>
  <c r="AL57" i="1"/>
  <c r="AO57" i="1" s="1"/>
  <c r="AL46" i="1"/>
  <c r="AO46" i="1" s="1"/>
  <c r="AL103" i="1"/>
  <c r="AO103" i="1" s="1"/>
  <c r="AL236" i="1"/>
  <c r="AO236" i="1" s="1"/>
  <c r="AL41" i="1"/>
  <c r="AL108" i="1"/>
  <c r="AO108" i="1" s="1"/>
  <c r="AL138" i="1"/>
  <c r="AO138" i="1" s="1"/>
  <c r="AL299" i="1"/>
  <c r="AO299" i="1" s="1"/>
  <c r="AL329" i="1"/>
  <c r="AO329" i="1" s="1"/>
  <c r="AL122" i="1"/>
  <c r="AO122" i="1" s="1"/>
  <c r="AL146" i="1"/>
  <c r="AO146" i="1" s="1"/>
  <c r="AL92" i="1"/>
  <c r="AO92" i="1" s="1"/>
  <c r="AL61" i="1"/>
  <c r="AO61" i="1" s="1"/>
  <c r="AL245" i="1"/>
  <c r="AO245" i="1" s="1"/>
  <c r="AL278" i="1"/>
  <c r="AO278" i="1" s="1"/>
  <c r="AL165" i="1"/>
  <c r="AO165" i="1" s="1"/>
  <c r="AL273" i="1"/>
  <c r="AL80" i="1"/>
  <c r="AO80" i="1" s="1"/>
  <c r="AL26" i="1"/>
  <c r="AO26" i="1" s="1"/>
  <c r="AL102" i="1"/>
  <c r="AO102" i="1" s="1"/>
  <c r="AL2" i="1"/>
  <c r="AO2" i="1" s="1"/>
  <c r="AL250" i="1"/>
  <c r="AO250" i="1" s="1"/>
  <c r="AL124" i="1"/>
  <c r="AO124" i="1" s="1"/>
  <c r="AL7" i="1"/>
  <c r="AO7" i="1" s="1"/>
  <c r="AL275" i="1"/>
  <c r="AO275" i="1" s="1"/>
  <c r="AL218" i="1"/>
  <c r="AO218" i="1" s="1"/>
  <c r="AL21" i="1"/>
  <c r="AO21" i="1" s="1"/>
  <c r="AL20" i="1"/>
  <c r="AO20" i="1" s="1"/>
  <c r="AL291" i="1"/>
  <c r="AO291" i="1" s="1"/>
  <c r="AL271" i="1"/>
  <c r="AO271" i="1" s="1"/>
  <c r="AL189" i="1"/>
  <c r="AO189" i="1" s="1"/>
  <c r="AL284" i="1"/>
  <c r="AO284" i="1" s="1"/>
  <c r="AL75" i="1"/>
  <c r="AO75" i="1" s="1"/>
  <c r="AL265" i="1"/>
  <c r="AO265" i="1" s="1"/>
  <c r="AL280" i="1"/>
  <c r="AO280" i="1" s="1"/>
  <c r="AL286" i="1"/>
  <c r="AO286" i="1" s="1"/>
  <c r="AL31" i="1"/>
  <c r="AO31" i="1" s="1"/>
  <c r="AL77" i="1"/>
  <c r="AO77" i="1" s="1"/>
  <c r="AL321" i="1"/>
  <c r="AO321" i="1" s="1"/>
  <c r="AL32" i="1"/>
  <c r="AO32" i="1" s="1"/>
  <c r="AL14" i="1"/>
  <c r="AO14" i="1" s="1"/>
  <c r="AL163" i="1"/>
  <c r="AO163" i="1" s="1"/>
  <c r="AL243" i="1"/>
  <c r="AO243" i="1" s="1"/>
  <c r="AL296" i="1"/>
  <c r="AO296" i="1" s="1"/>
  <c r="AL3" i="1"/>
  <c r="AO3" i="1" s="1"/>
  <c r="AL123" i="1"/>
  <c r="AO123" i="1" s="1"/>
  <c r="AL207" i="1"/>
  <c r="AO207" i="1" s="1"/>
  <c r="AL330" i="1"/>
  <c r="AO330" i="1" s="1"/>
  <c r="AL24" i="1"/>
  <c r="AL212" i="1"/>
  <c r="AO212" i="1" s="1"/>
  <c r="AL35" i="1"/>
  <c r="AO35" i="1" s="1"/>
  <c r="AL186" i="1"/>
  <c r="AO186" i="1" s="1"/>
  <c r="AL99" i="1"/>
  <c r="AO99" i="1" s="1"/>
  <c r="AL226" i="1"/>
  <c r="AO226" i="1" s="1"/>
  <c r="AL97" i="1"/>
  <c r="AO97" i="1" s="1"/>
  <c r="AL137" i="1"/>
  <c r="AO137" i="1" s="1"/>
  <c r="AL188" i="1"/>
  <c r="AO188" i="1" s="1"/>
  <c r="AL152" i="1"/>
  <c r="AO152" i="1" s="1"/>
  <c r="AL119" i="1"/>
  <c r="AO119" i="1" s="1"/>
  <c r="AL9" i="1"/>
  <c r="AO9" i="1" s="1"/>
  <c r="AL193" i="1"/>
  <c r="AO193" i="1" s="1"/>
  <c r="AL345" i="1"/>
  <c r="AO345" i="1" s="1"/>
  <c r="AL51" i="1"/>
  <c r="AO51" i="1" s="1"/>
  <c r="AL182" i="1"/>
  <c r="AO182" i="1" s="1"/>
  <c r="AL287" i="1"/>
  <c r="AO287" i="1" s="1"/>
  <c r="AL38" i="1"/>
  <c r="AO38" i="1" s="1"/>
  <c r="AL255" i="1"/>
  <c r="AO255" i="1" s="1"/>
  <c r="AL266" i="1"/>
  <c r="AO266" i="1" s="1"/>
  <c r="AL203" i="1"/>
  <c r="AO203" i="1" s="1"/>
  <c r="AL336" i="1"/>
  <c r="AO336" i="1" s="1"/>
  <c r="AL323" i="1"/>
  <c r="AO323" i="1" s="1"/>
  <c r="AL64" i="1"/>
  <c r="AO64" i="1" s="1"/>
  <c r="AL208" i="1"/>
  <c r="AO208" i="1" s="1"/>
  <c r="AL344" i="1"/>
  <c r="AO344" i="1" s="1"/>
  <c r="AL211" i="1"/>
  <c r="AO211" i="1" s="1"/>
  <c r="AL259" i="1"/>
  <c r="AO259" i="1" s="1"/>
  <c r="AL96" i="1"/>
  <c r="AO96" i="1" s="1"/>
  <c r="AL234" i="1"/>
  <c r="AO234" i="1" s="1"/>
  <c r="AL314" i="1"/>
  <c r="AO314" i="1" s="1"/>
  <c r="AL290" i="1"/>
  <c r="AO290" i="1" s="1"/>
  <c r="AL155" i="1"/>
  <c r="AO155" i="1" s="1"/>
  <c r="AL277" i="1"/>
  <c r="AO277" i="1" s="1"/>
  <c r="AL145" i="1"/>
  <c r="AO145" i="1" s="1"/>
  <c r="AL206" i="1"/>
  <c r="AO206" i="1" s="1"/>
  <c r="AL4" i="1"/>
  <c r="AL264" i="1"/>
  <c r="AO264" i="1" s="1"/>
  <c r="AL248" i="1"/>
  <c r="AO248" i="1" s="1"/>
  <c r="AL177" i="1"/>
  <c r="AO177" i="1" s="1"/>
  <c r="AL150" i="1"/>
  <c r="AO150" i="1" s="1"/>
  <c r="AL315" i="1"/>
  <c r="AO315" i="1" s="1"/>
  <c r="AL169" i="1"/>
  <c r="AO169" i="1" s="1"/>
  <c r="AL141" i="1"/>
  <c r="AO141" i="1" s="1"/>
  <c r="AL109" i="1"/>
  <c r="AO109" i="1" s="1"/>
  <c r="AL227" i="1"/>
  <c r="AO227" i="1" s="1"/>
  <c r="AL66" i="1"/>
  <c r="AO66" i="1" s="1"/>
  <c r="AL29" i="1"/>
  <c r="AO29" i="1" s="1"/>
  <c r="AL272" i="1"/>
  <c r="AO272" i="1" s="1"/>
  <c r="AL180" i="1"/>
  <c r="AO180" i="1" s="1"/>
  <c r="AL324" i="1"/>
  <c r="AO324" i="1" s="1"/>
  <c r="AL129" i="1"/>
  <c r="AO129" i="1" s="1"/>
  <c r="AL63" i="1"/>
  <c r="AO63" i="1" s="1"/>
  <c r="AL288" i="1"/>
  <c r="AO288" i="1" s="1"/>
  <c r="AL91" i="1"/>
  <c r="AO91" i="1" s="1"/>
  <c r="AL151" i="1"/>
  <c r="AO151" i="1" s="1"/>
  <c r="AL136" i="1"/>
  <c r="AO136" i="1" s="1"/>
  <c r="AL174" i="1"/>
  <c r="AO174" i="1" s="1"/>
  <c r="AL339" i="1"/>
  <c r="AO339" i="1" s="1"/>
  <c r="AL72" i="1"/>
  <c r="AO72" i="1" s="1"/>
  <c r="AL224" i="1"/>
  <c r="AO224" i="1" s="1"/>
  <c r="AL334" i="1"/>
  <c r="AO334" i="1" s="1"/>
  <c r="AL263" i="1"/>
  <c r="AO263" i="1" s="1"/>
  <c r="AL6" i="1"/>
  <c r="AO6" i="1" s="1"/>
  <c r="AL342" i="1"/>
  <c r="AL209" i="1"/>
  <c r="AO209" i="1" s="1"/>
  <c r="AL187" i="1"/>
  <c r="AO187" i="1" s="1"/>
  <c r="AL10" i="1"/>
  <c r="AO10" i="1" s="1"/>
  <c r="AL302" i="1"/>
  <c r="AO302" i="1" s="1"/>
  <c r="AL49" i="1"/>
  <c r="AO49" i="1" s="1"/>
  <c r="AL239" i="1"/>
  <c r="AO239" i="1" s="1"/>
  <c r="AL335" i="1"/>
  <c r="AO335" i="1" s="1"/>
  <c r="AL171" i="1"/>
  <c r="AO171" i="1" s="1"/>
  <c r="AL88" i="1"/>
  <c r="AO88" i="1" s="1"/>
  <c r="AL139" i="1"/>
  <c r="AO139" i="1" s="1"/>
  <c r="AL43" i="1"/>
  <c r="AO43" i="1" s="1"/>
  <c r="AL183" i="1"/>
  <c r="AO183" i="1" s="1"/>
  <c r="AL256" i="1"/>
  <c r="AO256" i="1" s="1"/>
  <c r="AL327" i="1"/>
  <c r="AO327" i="1" s="1"/>
  <c r="AL229" i="1"/>
  <c r="AO229" i="1" s="1"/>
  <c r="AL258" i="1"/>
  <c r="AO258" i="1" s="1"/>
  <c r="AL166" i="1"/>
  <c r="AO166" i="1" s="1"/>
  <c r="AL50" i="1"/>
  <c r="AO50" i="1" s="1"/>
  <c r="AL244" i="1"/>
  <c r="AO244" i="1" s="1"/>
  <c r="AL317" i="1"/>
  <c r="AO317" i="1" s="1"/>
  <c r="AL267" i="1"/>
  <c r="AO267" i="1" s="1"/>
  <c r="AL116" i="1"/>
  <c r="AO116" i="1" s="1"/>
  <c r="AL159" i="1"/>
  <c r="AO159" i="1" s="1"/>
  <c r="AL173" i="1"/>
  <c r="AL210" i="1"/>
  <c r="AO210" i="1" s="1"/>
  <c r="AL13" i="1"/>
  <c r="AO13" i="1" s="1"/>
  <c r="AL67" i="1"/>
  <c r="AO67" i="1" s="1"/>
  <c r="AL185" i="1"/>
  <c r="AO185" i="1" s="1"/>
  <c r="AL111" i="1"/>
  <c r="AO111" i="1" s="1"/>
  <c r="AL130" i="1"/>
  <c r="AO130" i="1" s="1"/>
  <c r="AL126" i="1"/>
  <c r="AO126" i="1" s="1"/>
  <c r="AL28" i="1"/>
  <c r="AO28" i="1" s="1"/>
  <c r="AL62" i="1"/>
  <c r="AO62" i="1" s="1"/>
  <c r="AL162" i="1"/>
  <c r="AO162" i="1" s="1"/>
  <c r="AL222" i="1"/>
  <c r="AO222" i="1" s="1"/>
  <c r="AL36" i="1"/>
  <c r="AO36" i="1" s="1"/>
  <c r="AL196" i="1"/>
  <c r="AO196" i="1" s="1"/>
  <c r="AL232" i="1"/>
  <c r="AO232" i="1" s="1"/>
  <c r="AL142" i="1"/>
  <c r="AO142" i="1" s="1"/>
  <c r="AL221" i="1"/>
  <c r="AO221" i="1" s="1"/>
  <c r="AL309" i="1"/>
  <c r="AO309" i="1" s="1"/>
  <c r="AL214" i="1"/>
  <c r="AO214" i="1" s="1"/>
  <c r="AL39" i="1"/>
  <c r="AO39" i="1" s="1"/>
  <c r="AL85" i="1"/>
  <c r="AO85" i="1" s="1"/>
  <c r="AL114" i="1"/>
  <c r="AO114" i="1" s="1"/>
  <c r="AL220" i="1"/>
  <c r="AO220" i="1" s="1"/>
  <c r="AL40" i="1"/>
  <c r="AO40" i="1" s="1"/>
  <c r="AL228" i="1"/>
  <c r="AO228" i="1" s="1"/>
  <c r="AL156" i="1"/>
  <c r="AO156" i="1" s="1"/>
  <c r="AL219" i="1"/>
  <c r="AO219" i="1" s="1"/>
  <c r="AL320" i="1"/>
  <c r="AO320" i="1" s="1"/>
  <c r="AL282" i="1"/>
  <c r="AO282" i="1" s="1"/>
  <c r="AL30" i="1"/>
  <c r="AO30" i="1" s="1"/>
  <c r="AL337" i="1"/>
  <c r="AO337" i="1" s="1"/>
  <c r="AL157" i="1"/>
  <c r="AO157" i="1" s="1"/>
  <c r="AL140" i="1"/>
  <c r="AO140" i="1" s="1"/>
  <c r="AL70" i="1"/>
  <c r="AO70" i="1" s="1"/>
  <c r="AL205" i="1"/>
  <c r="AO205" i="1" s="1"/>
  <c r="AL115" i="1"/>
  <c r="AO115" i="1" s="1"/>
  <c r="AO213" i="1"/>
  <c r="AL79" i="1"/>
  <c r="AO79" i="1" s="1"/>
  <c r="AL47" i="1"/>
  <c r="AO47" i="1" s="1"/>
  <c r="AL176" i="1"/>
  <c r="AO176" i="1" s="1"/>
  <c r="AL316" i="1"/>
  <c r="AO316" i="1" s="1"/>
  <c r="AO5" i="1"/>
  <c r="AO178" i="1"/>
  <c r="AL313" i="1"/>
  <c r="AO313" i="1" s="1"/>
  <c r="AL297" i="1"/>
  <c r="AO297" i="1" s="1"/>
  <c r="AL84" i="1"/>
  <c r="AO84" i="1" s="1"/>
  <c r="AO197" i="1"/>
  <c r="AL268" i="1"/>
  <c r="AO268" i="1" s="1"/>
  <c r="AL198" i="1"/>
  <c r="AO198" i="1" s="1"/>
  <c r="AL82" i="1"/>
  <c r="AO82" i="1" s="1"/>
  <c r="AL252" i="1"/>
  <c r="AO252" i="1" s="1"/>
  <c r="AL217" i="1"/>
  <c r="AO217" i="1" s="1"/>
  <c r="AL71" i="1"/>
  <c r="AO71" i="1" s="1"/>
  <c r="AO331" i="1"/>
  <c r="AO76" i="1"/>
  <c r="AO342" i="1"/>
  <c r="AO135" i="1"/>
  <c r="AO83" i="1"/>
  <c r="AO22" i="1"/>
  <c r="AO118" i="1"/>
  <c r="AO168" i="1"/>
  <c r="AO181" i="1"/>
  <c r="AO148" i="1"/>
  <c r="AO69" i="1"/>
  <c r="AO24" i="1"/>
  <c r="AO175" i="1"/>
  <c r="AO273" i="1"/>
  <c r="AO74" i="1"/>
  <c r="AO322" i="1"/>
  <c r="AO195" i="1"/>
  <c r="AO105" i="1"/>
  <c r="AO4" i="1"/>
  <c r="AO41" i="1"/>
  <c r="AO52" i="1"/>
  <c r="AO170" i="1"/>
  <c r="AO235" i="1"/>
  <c r="AO215" i="1"/>
  <c r="AO173" i="1"/>
  <c r="AO285" i="1"/>
  <c r="AO294" i="1"/>
  <c r="AO202" i="1"/>
  <c r="AO246" i="1"/>
  <c r="AO37" i="1"/>
  <c r="AQ112" i="1" l="1"/>
  <c r="AS112" i="1" s="1"/>
  <c r="AQ55" i="1"/>
  <c r="AQ109" i="1"/>
  <c r="AS109" i="1" s="1"/>
  <c r="AQ95" i="1"/>
  <c r="AQ119" i="1"/>
  <c r="AQ77" i="1"/>
  <c r="AQ288" i="1"/>
  <c r="AQ212" i="1"/>
  <c r="AS49" i="1"/>
  <c r="AS241" i="1"/>
  <c r="AQ302" i="1"/>
  <c r="AQ200" i="1"/>
  <c r="AS200" i="1" s="1"/>
  <c r="AQ94" i="1"/>
  <c r="AS74" i="1"/>
  <c r="AQ65" i="1"/>
  <c r="AS65" i="1" s="1"/>
  <c r="AQ51" i="1"/>
  <c r="AS51" i="1" s="1"/>
  <c r="AQ290" i="1"/>
  <c r="AQ317" i="1"/>
  <c r="AQ261" i="1"/>
  <c r="AQ238" i="1"/>
  <c r="AS238" i="1" s="1"/>
  <c r="AQ184" i="1"/>
  <c r="AQ192" i="1"/>
  <c r="AS192" i="1" s="1"/>
  <c r="AQ196" i="1"/>
  <c r="AS196" i="1" s="1"/>
  <c r="AQ242" i="1"/>
  <c r="AQ151" i="1"/>
  <c r="AS151" i="1" s="1"/>
  <c r="AQ313" i="1"/>
  <c r="AS313" i="1" s="1"/>
  <c r="AQ169" i="1"/>
  <c r="AS169" i="1" s="1"/>
  <c r="AQ345" i="1"/>
  <c r="AQ270" i="1"/>
  <c r="AQ8" i="1"/>
  <c r="AQ25" i="1"/>
  <c r="AS25" i="1" s="1"/>
  <c r="AQ308" i="1"/>
  <c r="AQ116" i="1"/>
  <c r="AS116" i="1" s="1"/>
  <c r="AQ198" i="1"/>
  <c r="AS198" i="1" s="1"/>
  <c r="AQ257" i="1"/>
  <c r="AS257" i="1" s="1"/>
  <c r="AQ156" i="1"/>
  <c r="AS156" i="1" s="1"/>
  <c r="AQ181" i="1"/>
  <c r="AS181" i="1" s="1"/>
  <c r="AQ298" i="1"/>
  <c r="AS288" i="1"/>
  <c r="AQ264" i="1"/>
  <c r="AQ277" i="1"/>
  <c r="AQ193" i="1"/>
  <c r="AQ275" i="1"/>
  <c r="AS275" i="1" s="1"/>
  <c r="AQ138" i="1"/>
  <c r="AQ243" i="1"/>
  <c r="AS243" i="1" s="1"/>
  <c r="AQ75" i="1"/>
  <c r="AS75" i="1" s="1"/>
  <c r="AQ321" i="1"/>
  <c r="AS321" i="1" s="1"/>
  <c r="AQ318" i="1"/>
  <c r="AS318" i="1" s="1"/>
  <c r="AQ222" i="1"/>
  <c r="AS222" i="1" s="1"/>
  <c r="AQ299" i="1"/>
  <c r="AQ117" i="1"/>
  <c r="AQ103" i="1"/>
  <c r="AS103" i="1" s="1"/>
  <c r="AQ3" i="1"/>
  <c r="AS3" i="1" s="1"/>
  <c r="AQ338" i="1"/>
  <c r="AS338" i="1" s="1"/>
  <c r="AQ167" i="1"/>
  <c r="AS167" i="1" s="1"/>
  <c r="AQ106" i="1"/>
  <c r="AS106" i="1" s="1"/>
  <c r="AQ131" i="1"/>
  <c r="AS131" i="1" s="1"/>
  <c r="AQ272" i="1"/>
  <c r="AS272" i="1" s="1"/>
  <c r="AQ234" i="1"/>
  <c r="AS234" i="1" s="1"/>
  <c r="AQ123" i="1"/>
  <c r="AQ17" i="1"/>
  <c r="AS17" i="1" s="1"/>
  <c r="AQ42" i="1"/>
  <c r="AS42" i="1" s="1"/>
  <c r="AQ322" i="1"/>
  <c r="AS322" i="1" s="1"/>
  <c r="AQ124" i="1"/>
  <c r="AQ150" i="1"/>
  <c r="AS150" i="1" s="1"/>
  <c r="AQ226" i="1"/>
  <c r="AS226" i="1" s="1"/>
  <c r="AQ86" i="1"/>
  <c r="AQ175" i="1"/>
  <c r="AS175" i="1" s="1"/>
  <c r="AQ287" i="1"/>
  <c r="AS287" i="1" s="1"/>
  <c r="AQ306" i="1"/>
  <c r="AS306" i="1" s="1"/>
  <c r="AQ133" i="1"/>
  <c r="AS133" i="1" s="1"/>
  <c r="AQ310" i="1"/>
  <c r="AQ319" i="1"/>
  <c r="AQ135" i="1"/>
  <c r="AS135" i="1" s="1"/>
  <c r="AQ21" i="1"/>
  <c r="AQ254" i="1"/>
  <c r="AS254" i="1" s="1"/>
  <c r="AQ330" i="1"/>
  <c r="AQ12" i="1"/>
  <c r="AS12" i="1" s="1"/>
  <c r="AQ213" i="1"/>
  <c r="AQ173" i="1"/>
  <c r="AS173" i="1" s="1"/>
  <c r="AQ56" i="1"/>
  <c r="AQ179" i="1"/>
  <c r="AS179" i="1" s="1"/>
  <c r="AS204" i="1"/>
  <c r="AQ312" i="1"/>
  <c r="AS312" i="1" s="1"/>
  <c r="AQ262" i="1"/>
  <c r="AS262" i="1" s="1"/>
  <c r="AQ247" i="1"/>
  <c r="AS247" i="1" s="1"/>
  <c r="AQ246" i="1"/>
  <c r="AQ251" i="1"/>
  <c r="AQ139" i="1"/>
  <c r="AS139" i="1" s="1"/>
  <c r="AQ28" i="1"/>
  <c r="AS28" i="1" s="1"/>
  <c r="AQ162" i="1"/>
  <c r="AS162" i="1" s="1"/>
  <c r="AQ304" i="1"/>
  <c r="AS304" i="1" s="1"/>
  <c r="AQ232" i="1"/>
  <c r="AS232" i="1" s="1"/>
  <c r="AQ136" i="1"/>
  <c r="AS136" i="1" s="1"/>
  <c r="AQ294" i="1"/>
  <c r="AS294" i="1" s="1"/>
  <c r="AQ155" i="1"/>
  <c r="AS155" i="1" s="1"/>
  <c r="AQ20" i="1"/>
  <c r="AQ13" i="1"/>
  <c r="AS13" i="1" s="1"/>
  <c r="AQ87" i="1"/>
  <c r="AS87" i="1" s="1"/>
  <c r="AQ233" i="1"/>
  <c r="AS233" i="1" s="1"/>
  <c r="AS119" i="1"/>
  <c r="AQ118" i="1"/>
  <c r="AS118" i="1" s="1"/>
  <c r="AQ11" i="1"/>
  <c r="AS11" i="1" s="1"/>
  <c r="AQ53" i="1"/>
  <c r="AS53" i="1" s="1"/>
  <c r="AQ202" i="1"/>
  <c r="AS202" i="1" s="1"/>
  <c r="AQ194" i="1"/>
  <c r="AS194" i="1" s="1"/>
  <c r="AQ132" i="1"/>
  <c r="AS132" i="1" s="1"/>
  <c r="AQ121" i="1"/>
  <c r="AS121" i="1" s="1"/>
  <c r="AQ152" i="1"/>
  <c r="AQ36" i="1"/>
  <c r="AS36" i="1" s="1"/>
  <c r="AQ340" i="1"/>
  <c r="AS340" i="1" s="1"/>
  <c r="AQ229" i="1"/>
  <c r="AQ230" i="1"/>
  <c r="AQ249" i="1"/>
  <c r="AS249" i="1" s="1"/>
  <c r="AQ79" i="1"/>
  <c r="AS79" i="1" s="1"/>
  <c r="AQ120" i="1"/>
  <c r="AS120" i="1" s="1"/>
  <c r="AQ16" i="1"/>
  <c r="AS16" i="1" s="1"/>
  <c r="AQ38" i="1"/>
  <c r="AS38" i="1" s="1"/>
  <c r="AQ4" i="1"/>
  <c r="AS4" i="1" s="1"/>
  <c r="AQ250" i="1"/>
  <c r="AS250" i="1" s="1"/>
  <c r="AQ335" i="1"/>
  <c r="AS335" i="1" s="1"/>
  <c r="AQ23" i="1"/>
  <c r="AS23" i="1" s="1"/>
  <c r="AQ114" i="1"/>
  <c r="AS114" i="1" s="1"/>
  <c r="AQ2" i="1"/>
  <c r="AQ220" i="1"/>
  <c r="AS220" i="1" s="1"/>
  <c r="AQ227" i="1"/>
  <c r="AS227" i="1" s="1"/>
  <c r="AQ253" i="1"/>
  <c r="AS253" i="1" s="1"/>
  <c r="AQ276" i="1"/>
  <c r="AS276" i="1" s="1"/>
  <c r="AQ93" i="1"/>
  <c r="AS93" i="1" s="1"/>
  <c r="AQ18" i="1"/>
  <c r="AQ292" i="1"/>
  <c r="AS292" i="1" s="1"/>
  <c r="AQ104" i="1"/>
  <c r="AS104" i="1" s="1"/>
  <c r="AQ315" i="1"/>
  <c r="AS315" i="1" s="1"/>
  <c r="AQ127" i="1"/>
  <c r="AS127" i="1" s="1"/>
  <c r="AQ328" i="1"/>
  <c r="AS328" i="1" s="1"/>
  <c r="AQ37" i="1"/>
  <c r="AS37" i="1" s="1"/>
  <c r="AQ60" i="1"/>
  <c r="AS60" i="1" s="1"/>
  <c r="AQ258" i="1"/>
  <c r="AS258" i="1" s="1"/>
  <c r="AQ223" i="1"/>
  <c r="AS223" i="1" s="1"/>
  <c r="AQ283" i="1"/>
  <c r="AS283" i="1" s="1"/>
  <c r="AQ273" i="1"/>
  <c r="AS273" i="1" s="1"/>
  <c r="AQ207" i="1"/>
  <c r="AQ214" i="1"/>
  <c r="AS214" i="1" s="1"/>
  <c r="AQ153" i="1"/>
  <c r="AS153" i="1" s="1"/>
  <c r="AQ52" i="1"/>
  <c r="AS52" i="1" s="1"/>
  <c r="AQ293" i="1"/>
  <c r="AS293" i="1" s="1"/>
  <c r="AQ85" i="1"/>
  <c r="AQ197" i="1"/>
  <c r="AQ78" i="1"/>
  <c r="AS78" i="1" s="1"/>
  <c r="AQ59" i="1"/>
  <c r="AS59" i="1" s="1"/>
  <c r="AQ96" i="1"/>
  <c r="AS96" i="1" s="1"/>
  <c r="AQ211" i="1"/>
  <c r="AS211" i="1" s="1"/>
  <c r="AQ274" i="1"/>
  <c r="AS274" i="1" s="1"/>
  <c r="AQ39" i="1"/>
  <c r="AQ172" i="1"/>
  <c r="AS172" i="1" s="1"/>
  <c r="AQ279" i="1"/>
  <c r="AS279" i="1" s="1"/>
  <c r="AQ140" i="1"/>
  <c r="AS140" i="1" s="1"/>
  <c r="AQ137" i="1"/>
  <c r="AS137" i="1" s="1"/>
  <c r="AQ180" i="1"/>
  <c r="AS180" i="1" s="1"/>
  <c r="AQ341" i="1"/>
  <c r="AS341" i="1" s="1"/>
  <c r="AQ14" i="1"/>
  <c r="AS14" i="1" s="1"/>
  <c r="AQ245" i="1"/>
  <c r="AS245" i="1" s="1"/>
  <c r="AQ342" i="1"/>
  <c r="AS342" i="1" s="1"/>
  <c r="AQ286" i="1"/>
  <c r="AS286" i="1" s="1"/>
  <c r="AQ83" i="1"/>
  <c r="AQ71" i="1"/>
  <c r="AS71" i="1" s="1"/>
  <c r="AQ195" i="1"/>
  <c r="AS195" i="1" s="1"/>
  <c r="AQ215" i="1"/>
  <c r="AS215" i="1" s="1"/>
  <c r="AQ337" i="1"/>
  <c r="AS337" i="1" s="1"/>
  <c r="AQ266" i="1"/>
  <c r="AQ281" i="1"/>
  <c r="AS281" i="1" s="1"/>
  <c r="AQ183" i="1"/>
  <c r="AS183" i="1" s="1"/>
  <c r="AQ67" i="1"/>
  <c r="AS67" i="1" s="1"/>
  <c r="AQ326" i="1"/>
  <c r="AS326" i="1" s="1"/>
  <c r="AQ186" i="1"/>
  <c r="AS186" i="1" s="1"/>
  <c r="AQ209" i="1"/>
  <c r="AS209" i="1" s="1"/>
  <c r="AQ208" i="1"/>
  <c r="AQ309" i="1"/>
  <c r="AS309" i="1" s="1"/>
  <c r="AQ142" i="1"/>
  <c r="AS142" i="1" s="1"/>
  <c r="AQ99" i="1"/>
  <c r="AQ248" i="1"/>
  <c r="AS248" i="1" s="1"/>
  <c r="AQ100" i="1"/>
  <c r="AS100" i="1" s="1"/>
  <c r="AQ108" i="1"/>
  <c r="AS108" i="1" s="1"/>
  <c r="AQ125" i="1"/>
  <c r="AS125" i="1" s="1"/>
  <c r="AQ252" i="1"/>
  <c r="AS252" i="1" s="1"/>
  <c r="AQ231" i="1"/>
  <c r="AS231" i="1" s="1"/>
  <c r="AQ176" i="1"/>
  <c r="AS176" i="1" s="1"/>
  <c r="AQ47" i="1"/>
  <c r="AS47" i="1" s="1"/>
  <c r="AQ203" i="1"/>
  <c r="AS203" i="1" s="1"/>
  <c r="AQ145" i="1"/>
  <c r="AS145" i="1" s="1"/>
  <c r="AQ161" i="1"/>
  <c r="AS161" i="1" s="1"/>
  <c r="AQ166" i="1"/>
  <c r="AS166" i="1" s="1"/>
  <c r="AQ141" i="1"/>
  <c r="AS141" i="1" s="1"/>
  <c r="AS50" i="1"/>
  <c r="AQ98" i="1"/>
  <c r="AS98" i="1" s="1"/>
  <c r="AQ265" i="1"/>
  <c r="AS265" i="1" s="1"/>
  <c r="AQ61" i="1"/>
  <c r="AS61" i="1" s="1"/>
  <c r="AQ72" i="1"/>
  <c r="AS72" i="1" s="1"/>
  <c r="AQ41" i="1"/>
  <c r="AS41" i="1" s="1"/>
  <c r="AQ54" i="1"/>
  <c r="AS54" i="1" s="1"/>
  <c r="AQ158" i="1"/>
  <c r="AS158" i="1" s="1"/>
  <c r="AQ316" i="1"/>
  <c r="AS316" i="1" s="1"/>
  <c r="AQ237" i="1"/>
  <c r="AS237" i="1" s="1"/>
  <c r="AQ48" i="1"/>
  <c r="AS48" i="1" s="1"/>
  <c r="AQ311" i="1"/>
  <c r="AS311" i="1" s="1"/>
  <c r="AQ278" i="1"/>
  <c r="AS278" i="1" s="1"/>
  <c r="AQ157" i="1"/>
  <c r="AS157" i="1" s="1"/>
  <c r="AQ22" i="1"/>
  <c r="AS22" i="1" s="1"/>
  <c r="AQ115" i="1"/>
  <c r="AS115" i="1" s="1"/>
  <c r="AQ178" i="1"/>
  <c r="AS178" i="1" s="1"/>
  <c r="AQ92" i="1"/>
  <c r="AQ285" i="1"/>
  <c r="AS285" i="1" s="1"/>
  <c r="AQ188" i="1"/>
  <c r="AS188" i="1" s="1"/>
  <c r="AS277" i="1"/>
  <c r="AQ33" i="1"/>
  <c r="AS33" i="1" s="1"/>
  <c r="AQ224" i="1"/>
  <c r="AS224" i="1" s="1"/>
  <c r="AQ144" i="1"/>
  <c r="AS144" i="1" s="1"/>
  <c r="AQ199" i="1"/>
  <c r="AS199" i="1" s="1"/>
  <c r="AQ84" i="1"/>
  <c r="AS84" i="1" s="1"/>
  <c r="AQ146" i="1"/>
  <c r="AS146" i="1" s="1"/>
  <c r="AS126" i="1"/>
  <c r="AQ6" i="1"/>
  <c r="AS6" i="1" s="1"/>
  <c r="AQ228" i="1"/>
  <c r="AS228" i="1" s="1"/>
  <c r="AQ336" i="1"/>
  <c r="AS336" i="1" s="1"/>
  <c r="AQ291" i="1"/>
  <c r="AS291" i="1" s="1"/>
  <c r="AQ35" i="1"/>
  <c r="AS35" i="1" s="1"/>
  <c r="AQ102" i="1"/>
  <c r="AS102" i="1" s="1"/>
  <c r="AQ168" i="1"/>
  <c r="AS168" i="1" s="1"/>
  <c r="AQ289" i="1"/>
  <c r="AS289" i="1" s="1"/>
  <c r="AQ259" i="1"/>
  <c r="AS259" i="1" s="1"/>
  <c r="AQ80" i="1"/>
  <c r="AS80" i="1" s="1"/>
  <c r="AS77" i="1"/>
  <c r="AQ303" i="1"/>
  <c r="AS303" i="1" s="1"/>
  <c r="AQ344" i="1"/>
  <c r="AS344" i="1" s="1"/>
  <c r="AQ221" i="1"/>
  <c r="AS221" i="1" s="1"/>
  <c r="AQ260" i="1"/>
  <c r="AS260" i="1" s="1"/>
  <c r="AQ15" i="1"/>
  <c r="AS15" i="1" s="1"/>
  <c r="AQ128" i="1"/>
  <c r="AS128" i="1" s="1"/>
  <c r="AQ300" i="1"/>
  <c r="AS300" i="1" s="1"/>
  <c r="AQ159" i="1"/>
  <c r="AS159" i="1" s="1"/>
  <c r="AQ271" i="1"/>
  <c r="AS271" i="1" s="1"/>
  <c r="AQ201" i="1"/>
  <c r="AS201" i="1" s="1"/>
  <c r="AQ327" i="1"/>
  <c r="AS327" i="1" s="1"/>
  <c r="AQ256" i="1"/>
  <c r="AS256" i="1" s="1"/>
  <c r="AQ339" i="1"/>
  <c r="AS339" i="1" s="1"/>
  <c r="AQ297" i="1"/>
  <c r="AS297" i="1" s="1"/>
  <c r="AQ134" i="1"/>
  <c r="AS134" i="1" s="1"/>
  <c r="AQ325" i="1"/>
  <c r="AS325" i="1" s="1"/>
  <c r="AQ43" i="1"/>
  <c r="AS43" i="1" s="1"/>
  <c r="AQ343" i="1"/>
  <c r="AS343" i="1" s="1"/>
  <c r="AQ64" i="1"/>
  <c r="AS64" i="1" s="1"/>
  <c r="AQ219" i="1"/>
  <c r="AS219" i="1" s="1"/>
  <c r="AQ185" i="1"/>
  <c r="AS185" i="1" s="1"/>
  <c r="AQ76" i="1"/>
  <c r="AS76" i="1" s="1"/>
  <c r="AQ301" i="1"/>
  <c r="AS301" i="1" s="1"/>
  <c r="AQ333" i="1"/>
  <c r="AS333" i="1" s="1"/>
  <c r="AQ66" i="1"/>
  <c r="AS66" i="1" s="1"/>
  <c r="AQ263" i="1"/>
  <c r="AS263" i="1" s="1"/>
  <c r="AQ5" i="1"/>
  <c r="AS5" i="1" s="1"/>
  <c r="AQ267" i="1"/>
  <c r="AS267" i="1" s="1"/>
  <c r="AQ218" i="1"/>
  <c r="AS218" i="1" s="1"/>
  <c r="AQ314" i="1"/>
  <c r="AS314" i="1" s="1"/>
  <c r="AQ91" i="1"/>
  <c r="AQ280" i="1"/>
  <c r="AS280" i="1" s="1"/>
  <c r="AQ107" i="1"/>
  <c r="AS107" i="1" s="1"/>
  <c r="AQ170" i="1"/>
  <c r="AS170" i="1" s="1"/>
  <c r="AQ296" i="1"/>
  <c r="AS296" i="1" s="1"/>
  <c r="AQ225" i="1"/>
  <c r="AS225" i="1" s="1"/>
  <c r="AQ31" i="1"/>
  <c r="AS31" i="1" s="1"/>
  <c r="AQ29" i="1"/>
  <c r="AS29" i="1" s="1"/>
  <c r="AQ165" i="1"/>
  <c r="AS165" i="1" s="1"/>
  <c r="AQ90" i="1"/>
  <c r="AS90" i="1" s="1"/>
  <c r="AQ148" i="1"/>
  <c r="AS148" i="1" s="1"/>
  <c r="AQ189" i="1"/>
  <c r="AS189" i="1" s="1"/>
  <c r="AQ27" i="1"/>
  <c r="AS27" i="1" s="1"/>
  <c r="AQ110" i="1"/>
  <c r="AS110" i="1" s="1"/>
  <c r="AQ268" i="1"/>
  <c r="AS268" i="1" s="1"/>
  <c r="AQ320" i="1"/>
  <c r="AS320" i="1" s="1"/>
  <c r="AQ9" i="1"/>
  <c r="AS9" i="1" s="1"/>
  <c r="AQ269" i="1"/>
  <c r="AS269" i="1" s="1"/>
  <c r="AQ101" i="1"/>
  <c r="AQ24" i="1"/>
  <c r="AS24" i="1" s="1"/>
  <c r="AQ255" i="1"/>
  <c r="AS255" i="1" s="1"/>
  <c r="AQ7" i="1"/>
  <c r="AS7" i="1" s="1"/>
  <c r="AQ244" i="1"/>
  <c r="AS244" i="1" s="1"/>
  <c r="AQ334" i="1"/>
  <c r="AS334" i="1" s="1"/>
  <c r="AQ46" i="1"/>
  <c r="AS46" i="1" s="1"/>
  <c r="AQ143" i="1"/>
  <c r="AS143" i="1" s="1"/>
  <c r="AQ206" i="1"/>
  <c r="AS206" i="1" s="1"/>
  <c r="AQ210" i="1"/>
  <c r="AS210" i="1" s="1"/>
  <c r="AQ295" i="1"/>
  <c r="AS295" i="1" s="1"/>
  <c r="AQ19" i="1"/>
  <c r="AS19" i="1" s="1"/>
  <c r="AQ154" i="1"/>
  <c r="AS154" i="1" s="1"/>
  <c r="AQ284" i="1"/>
  <c r="AS284" i="1" s="1"/>
  <c r="AQ111" i="1"/>
  <c r="AQ63" i="1"/>
  <c r="AS63" i="1" s="1"/>
  <c r="AQ57" i="1"/>
  <c r="AS57" i="1" s="1"/>
  <c r="AQ191" i="1"/>
  <c r="AS191" i="1" s="1"/>
  <c r="AQ68" i="1"/>
  <c r="AS68" i="1" s="1"/>
  <c r="AQ62" i="1"/>
  <c r="AS62" i="1" s="1"/>
  <c r="AQ332" i="1"/>
  <c r="AS332" i="1" s="1"/>
  <c r="AQ307" i="1"/>
  <c r="AS307" i="1" s="1"/>
  <c r="AQ10" i="1"/>
  <c r="AS10" i="1" s="1"/>
  <c r="AS213" i="1"/>
  <c r="AQ122" i="1"/>
  <c r="AS122" i="1" s="1"/>
  <c r="AQ346" i="1"/>
  <c r="AS346" i="1" s="1"/>
  <c r="AQ89" i="1"/>
  <c r="AS89" i="1" s="1"/>
  <c r="AQ26" i="1"/>
  <c r="AS26" i="1" s="1"/>
  <c r="AQ32" i="1"/>
  <c r="AS32" i="1" s="1"/>
  <c r="AQ58" i="1"/>
  <c r="AS58" i="1" s="1"/>
  <c r="AQ217" i="1"/>
  <c r="AS217" i="1" s="1"/>
  <c r="AQ240" i="1"/>
  <c r="AS240" i="1" s="1"/>
  <c r="AQ149" i="1"/>
  <c r="AS149" i="1" s="1"/>
  <c r="AQ30" i="1"/>
  <c r="AS30" i="1" s="1"/>
  <c r="AQ216" i="1"/>
  <c r="AQ331" i="1"/>
  <c r="AS331" i="1" s="1"/>
  <c r="AQ171" i="1"/>
  <c r="AS171" i="1" s="1"/>
  <c r="AQ160" i="1"/>
  <c r="AS160" i="1" s="1"/>
  <c r="AQ323" i="1"/>
  <c r="AS323" i="1" s="1"/>
  <c r="AQ34" i="1"/>
  <c r="AS34" i="1" s="1"/>
  <c r="AQ187" i="1"/>
  <c r="AS187" i="1" s="1"/>
  <c r="AQ81" i="1"/>
  <c r="AS81" i="1" s="1"/>
  <c r="AQ174" i="1"/>
  <c r="AS174" i="1" s="1"/>
  <c r="AQ182" i="1"/>
  <c r="AS182" i="1" s="1"/>
  <c r="AQ324" i="1"/>
  <c r="AS324" i="1" s="1"/>
  <c r="AQ177" i="1"/>
  <c r="AS177" i="1" s="1"/>
  <c r="AQ147" i="1"/>
  <c r="AS147" i="1" s="1"/>
  <c r="AQ164" i="1"/>
  <c r="AS164" i="1" s="1"/>
  <c r="AS83" i="1"/>
  <c r="AS124" i="1"/>
  <c r="AS317" i="1"/>
  <c r="AS130" i="1"/>
  <c r="AS123" i="1"/>
  <c r="AQ329" i="1"/>
  <c r="AS329" i="1" s="1"/>
  <c r="AQ113" i="1"/>
  <c r="AS113" i="1" s="1"/>
  <c r="AQ235" i="1"/>
  <c r="AS235" i="1" s="1"/>
  <c r="AQ129" i="1"/>
  <c r="AS129" i="1" s="1"/>
  <c r="AQ45" i="1"/>
  <c r="AS45" i="1" s="1"/>
  <c r="AQ40" i="1"/>
  <c r="AS40" i="1" s="1"/>
  <c r="AQ105" i="1"/>
  <c r="AS105" i="1" s="1"/>
  <c r="AS55" i="1"/>
  <c r="AQ190" i="1"/>
  <c r="AS190" i="1" s="1"/>
  <c r="AQ69" i="1"/>
  <c r="AS69" i="1" s="1"/>
  <c r="AQ44" i="1"/>
  <c r="AS44" i="1" s="1"/>
  <c r="AQ163" i="1"/>
  <c r="AS163" i="1" s="1"/>
  <c r="AQ97" i="1"/>
  <c r="AS97" i="1" s="1"/>
  <c r="AS95" i="1"/>
  <c r="AS205" i="1"/>
  <c r="AS302" i="1"/>
  <c r="AS184" i="1"/>
  <c r="AS251" i="1"/>
  <c r="AS345" i="1"/>
  <c r="AS308" i="1"/>
  <c r="AS270" i="1"/>
  <c r="AS208" i="1"/>
  <c r="AS94" i="1"/>
  <c r="AS39" i="1"/>
  <c r="AS20" i="1"/>
  <c r="AS86" i="1"/>
  <c r="AS298" i="1"/>
  <c r="AS117" i="1"/>
  <c r="AS18" i="1"/>
  <c r="AS92" i="1"/>
  <c r="AS290" i="1"/>
  <c r="AS305" i="1"/>
  <c r="AS70" i="1"/>
  <c r="AS99" i="1"/>
  <c r="AS193" i="1"/>
  <c r="AS21" i="1"/>
  <c r="AS73" i="1"/>
  <c r="AS236" i="1"/>
  <c r="AS264" i="1"/>
  <c r="AS8" i="1"/>
  <c r="AS82" i="1"/>
  <c r="AS239" i="1"/>
  <c r="AS330" i="1"/>
  <c r="AS246" i="1"/>
  <c r="AS319" i="1"/>
  <c r="AS197" i="1"/>
  <c r="AS212" i="1"/>
  <c r="AS138" i="1"/>
  <c r="AS261" i="1"/>
  <c r="AS91" i="1"/>
  <c r="AS207" i="1"/>
  <c r="AS282" i="1"/>
  <c r="AS85" i="1"/>
  <c r="AS101" i="1"/>
  <c r="AS111" i="1"/>
  <c r="AS216" i="1"/>
  <c r="AS88" i="1"/>
  <c r="AS266" i="1"/>
  <c r="AS2" i="1"/>
  <c r="AS299" i="1"/>
  <c r="AS242" i="1"/>
  <c r="AS56" i="1"/>
  <c r="AS310" i="1"/>
  <c r="AS152" i="1"/>
  <c r="AS229" i="1"/>
  <c r="AS230" i="1"/>
  <c r="AU320" i="1" l="1"/>
  <c r="AV320" i="1" s="1"/>
  <c r="AU154" i="1"/>
  <c r="AV154" i="1" s="1"/>
  <c r="AU69" i="1"/>
  <c r="AV69" i="1" s="1"/>
  <c r="AU114" i="1"/>
  <c r="AV114" i="1" s="1"/>
  <c r="AU58" i="1"/>
  <c r="AV58" i="1" s="1"/>
  <c r="AU90" i="1"/>
  <c r="AV90" i="1" s="1"/>
  <c r="AU54" i="1"/>
  <c r="AV54" i="1" s="1"/>
  <c r="AU17" i="1"/>
  <c r="AV17" i="1" s="1"/>
  <c r="AU209" i="1"/>
  <c r="AV209" i="1" s="1"/>
  <c r="AU88" i="1"/>
  <c r="AV88" i="1" s="1"/>
  <c r="AU190" i="1"/>
  <c r="AV190" i="1" s="1"/>
  <c r="AU246" i="1"/>
  <c r="AV246" i="1" s="1"/>
  <c r="AU159" i="1"/>
  <c r="AV159" i="1" s="1"/>
  <c r="AU312" i="1"/>
  <c r="AV312" i="1" s="1"/>
  <c r="AU163" i="1"/>
  <c r="AV163" i="1" s="1"/>
  <c r="AU118" i="1"/>
  <c r="AV118" i="1" s="1"/>
  <c r="AU202" i="1"/>
  <c r="AV202" i="1" s="1"/>
  <c r="AU161" i="1"/>
  <c r="AV161" i="1" s="1"/>
  <c r="AU78" i="1"/>
  <c r="AV78" i="1" s="1"/>
  <c r="AU19" i="1"/>
  <c r="AV19" i="1" s="1"/>
  <c r="AU210" i="1"/>
  <c r="AV210" i="1" s="1"/>
  <c r="AU199" i="1"/>
  <c r="AV199" i="1" s="1"/>
  <c r="AU205" i="1"/>
  <c r="AV205" i="1" s="1"/>
  <c r="AU42" i="1"/>
  <c r="AV42" i="1" s="1"/>
  <c r="AU184" i="1"/>
  <c r="AV184" i="1" s="1"/>
  <c r="AU239" i="1"/>
  <c r="AV239" i="1" s="1"/>
  <c r="AU294" i="1"/>
  <c r="AV294" i="1" s="1"/>
  <c r="AU40" i="1"/>
  <c r="AV40" i="1" s="1"/>
  <c r="AU80" i="1"/>
  <c r="AV80" i="1" s="1"/>
  <c r="AU311" i="1"/>
  <c r="AV311" i="1" s="1"/>
  <c r="AU266" i="1"/>
  <c r="AV266" i="1" s="1"/>
  <c r="AU152" i="1"/>
  <c r="AV152" i="1" s="1"/>
  <c r="AU261" i="1"/>
  <c r="AV261" i="1" s="1"/>
  <c r="AU155" i="1"/>
  <c r="AV155" i="1" s="1"/>
  <c r="AU93" i="1"/>
  <c r="AV93" i="1" s="1"/>
  <c r="AU52" i="1"/>
  <c r="AV52" i="1" s="1"/>
  <c r="AU125" i="1"/>
  <c r="AV125" i="1" s="1"/>
  <c r="AU68" i="1"/>
  <c r="AV68" i="1" s="1"/>
  <c r="AU89" i="1"/>
  <c r="AV89" i="1" s="1"/>
  <c r="AU168" i="1"/>
  <c r="AV168" i="1" s="1"/>
  <c r="AU156" i="1"/>
  <c r="AV156" i="1" s="1"/>
  <c r="AU222" i="1"/>
  <c r="AV222" i="1" s="1"/>
  <c r="AU179" i="1"/>
  <c r="AV179" i="1" s="1"/>
  <c r="AU289" i="1"/>
  <c r="AV289" i="1" s="1"/>
  <c r="AU84" i="1"/>
  <c r="AV84" i="1" s="1"/>
  <c r="AU281" i="1"/>
  <c r="AV281" i="1" s="1"/>
  <c r="AU256" i="1"/>
  <c r="AV256" i="1" s="1"/>
  <c r="AU104" i="1"/>
  <c r="AV104" i="1" s="1"/>
  <c r="AU167" i="1"/>
  <c r="AV167" i="1" s="1"/>
  <c r="AU326" i="1"/>
  <c r="AV326" i="1" s="1"/>
  <c r="AU32" i="1"/>
  <c r="AV32" i="1" s="1"/>
  <c r="AU60" i="1"/>
  <c r="AV60" i="1" s="1"/>
  <c r="AU295" i="1"/>
  <c r="AV295" i="1" s="1"/>
  <c r="AU258" i="1"/>
  <c r="AV258" i="1" s="1"/>
  <c r="AU206" i="1"/>
  <c r="AV206" i="1" s="1"/>
  <c r="AU193" i="1"/>
  <c r="AV193" i="1" s="1"/>
  <c r="AU53" i="1"/>
  <c r="AV53" i="1" s="1"/>
  <c r="AU34" i="1"/>
  <c r="AV34" i="1" s="1"/>
  <c r="AU98" i="1"/>
  <c r="AV98" i="1" s="1"/>
  <c r="AU102" i="1"/>
  <c r="AV102" i="1" s="1"/>
  <c r="AU75" i="1"/>
  <c r="AV75" i="1" s="1"/>
  <c r="AU284" i="1"/>
  <c r="AV284" i="1" s="1"/>
  <c r="AU56" i="1"/>
  <c r="AV56" i="1" s="1"/>
  <c r="AU135" i="1"/>
  <c r="AV135" i="1" s="1"/>
  <c r="AU247" i="1"/>
  <c r="AV247" i="1" s="1"/>
  <c r="AU133" i="1"/>
  <c r="AV133" i="1" s="1"/>
  <c r="AU50" i="1"/>
  <c r="AV50" i="1" s="1"/>
  <c r="AU282" i="1"/>
  <c r="AV282" i="1" s="1"/>
  <c r="AU315" i="1"/>
  <c r="AV315" i="1" s="1"/>
  <c r="AU115" i="1"/>
  <c r="AV115" i="1" s="1"/>
  <c r="AU248" i="1"/>
  <c r="AV248" i="1" s="1"/>
  <c r="AU165" i="1"/>
  <c r="AV165" i="1" s="1"/>
  <c r="AU116" i="1"/>
  <c r="AV116" i="1" s="1"/>
  <c r="AU275" i="1"/>
  <c r="AV275" i="1" s="1"/>
  <c r="AU177" i="1"/>
  <c r="AV177" i="1" s="1"/>
  <c r="AU272" i="1"/>
  <c r="AV272" i="1" s="1"/>
  <c r="AU76" i="1"/>
  <c r="AV76" i="1" s="1"/>
  <c r="AU331" i="1"/>
  <c r="AV331" i="1" s="1"/>
  <c r="AU136" i="1"/>
  <c r="AV136" i="1" s="1"/>
  <c r="AU173" i="1"/>
  <c r="AV173" i="1" s="1"/>
  <c r="AU334" i="1"/>
  <c r="AV334" i="1" s="1"/>
  <c r="AU338" i="1"/>
  <c r="AV338" i="1" s="1"/>
  <c r="AU21" i="1"/>
  <c r="AV21" i="1" s="1"/>
  <c r="AU221" i="1"/>
  <c r="AV221" i="1" s="1"/>
  <c r="AU215" i="1"/>
  <c r="AV215" i="1" s="1"/>
  <c r="AU48" i="1"/>
  <c r="AV48" i="1" s="1"/>
  <c r="AU242" i="1"/>
  <c r="AV242" i="1" s="1"/>
  <c r="AU160" i="1"/>
  <c r="AV160" i="1" s="1"/>
  <c r="AU178" i="1"/>
  <c r="AV178" i="1" s="1"/>
  <c r="AU280" i="1"/>
  <c r="AV280" i="1" s="1"/>
  <c r="AU197" i="1"/>
  <c r="AV197" i="1" s="1"/>
  <c r="AU321" i="1"/>
  <c r="AV321" i="1" s="1"/>
  <c r="AU260" i="1"/>
  <c r="AV260" i="1" s="1"/>
  <c r="AU264" i="1"/>
  <c r="AV264" i="1" s="1"/>
  <c r="AU111" i="1"/>
  <c r="AV111" i="1" s="1"/>
  <c r="AU117" i="1"/>
  <c r="AV117" i="1" s="1"/>
  <c r="AU305" i="1"/>
  <c r="AV305" i="1" s="1"/>
  <c r="AU14" i="1"/>
  <c r="AV14" i="1" s="1"/>
  <c r="AU274" i="1"/>
  <c r="AV274" i="1" s="1"/>
  <c r="AU187" i="1"/>
  <c r="AV187" i="1" s="1"/>
  <c r="AU70" i="1"/>
  <c r="AV70" i="1" s="1"/>
  <c r="AU96" i="1"/>
  <c r="AV96" i="1" s="1"/>
  <c r="AU230" i="1"/>
  <c r="AV230" i="1" s="1"/>
  <c r="AU171" i="1"/>
  <c r="AV171" i="1" s="1"/>
  <c r="AU191" i="1"/>
  <c r="AV191" i="1" s="1"/>
  <c r="AU150" i="1"/>
  <c r="AV150" i="1" s="1"/>
  <c r="AU259" i="1"/>
  <c r="AV259" i="1" s="1"/>
  <c r="AU82" i="1"/>
  <c r="AV82" i="1" s="1"/>
  <c r="AU72" i="1"/>
  <c r="AV72" i="1" s="1"/>
  <c r="AU309" i="1"/>
  <c r="AV309" i="1" s="1"/>
  <c r="AU140" i="1"/>
  <c r="AV140" i="1" s="1"/>
  <c r="AU10" i="1"/>
  <c r="AV10" i="1" s="1"/>
  <c r="AU251" i="1"/>
  <c r="AV251" i="1" s="1"/>
  <c r="AU285" i="1"/>
  <c r="AV285" i="1" s="1"/>
  <c r="AU330" i="1"/>
  <c r="AV330" i="1" s="1"/>
  <c r="AU43" i="1"/>
  <c r="AV43" i="1" s="1"/>
  <c r="AU132" i="1"/>
  <c r="AV132" i="1" s="1"/>
  <c r="AU74" i="1"/>
  <c r="AV74" i="1" s="1"/>
  <c r="AU44" i="1"/>
  <c r="AV44" i="1" s="1"/>
  <c r="AU47" i="1"/>
  <c r="AV47" i="1" s="1"/>
  <c r="AU231" i="1"/>
  <c r="AV231" i="1" s="1"/>
  <c r="AU51" i="1"/>
  <c r="AV51" i="1" s="1"/>
  <c r="AU25" i="1"/>
  <c r="AV25" i="1" s="1"/>
  <c r="AU244" i="1"/>
  <c r="AV244" i="1" s="1"/>
  <c r="AU95" i="1"/>
  <c r="AV95" i="1" s="1"/>
  <c r="AU225" i="1"/>
  <c r="AV225" i="1" s="1"/>
  <c r="AU336" i="1"/>
  <c r="AV336" i="1" s="1"/>
  <c r="AU310" i="1"/>
  <c r="AV310" i="1" s="1"/>
  <c r="AU20" i="1"/>
  <c r="AV20" i="1" s="1"/>
  <c r="AU255" i="1"/>
  <c r="AV255" i="1" s="1"/>
  <c r="AU147" i="1"/>
  <c r="AV147" i="1" s="1"/>
  <c r="AU257" i="1"/>
  <c r="AV257" i="1" s="1"/>
  <c r="AU109" i="1"/>
  <c r="AV109" i="1" s="1"/>
  <c r="AU142" i="1"/>
  <c r="AV142" i="1" s="1"/>
  <c r="AU291" i="1"/>
  <c r="AV291" i="1" s="1"/>
  <c r="AU327" i="1"/>
  <c r="AV327" i="1" s="1"/>
  <c r="AU201" i="1"/>
  <c r="AV201" i="1" s="1"/>
  <c r="AU172" i="1"/>
  <c r="AV172" i="1" s="1"/>
  <c r="AU216" i="1"/>
  <c r="AV216" i="1" s="1"/>
  <c r="AU63" i="1"/>
  <c r="AV63" i="1" s="1"/>
  <c r="AU24" i="1"/>
  <c r="AV24" i="1" s="1"/>
  <c r="AU27" i="1"/>
  <c r="AV27" i="1" s="1"/>
  <c r="AU218" i="1"/>
  <c r="AV218" i="1" s="1"/>
  <c r="AU158" i="1"/>
  <c r="AV158" i="1" s="1"/>
  <c r="AU198" i="1"/>
  <c r="AV198" i="1" s="1"/>
  <c r="AU73" i="1"/>
  <c r="AV73" i="1" s="1"/>
  <c r="AU92" i="1"/>
  <c r="AV92" i="1" s="1"/>
  <c r="AU86" i="1"/>
  <c r="AV86" i="1" s="1"/>
  <c r="AU79" i="1"/>
  <c r="AV79" i="1" s="1"/>
  <c r="AU308" i="1"/>
  <c r="AV308" i="1" s="1"/>
  <c r="AU137" i="1"/>
  <c r="AV137" i="1" s="1"/>
  <c r="AU30" i="1"/>
  <c r="AV30" i="1" s="1"/>
  <c r="AU271" i="1"/>
  <c r="AV271" i="1" s="1"/>
  <c r="AU148" i="1"/>
  <c r="AV148" i="1" s="1"/>
  <c r="AU203" i="1"/>
  <c r="AV203" i="1" s="1"/>
  <c r="AU97" i="1"/>
  <c r="AV97" i="1" s="1"/>
  <c r="AU211" i="1"/>
  <c r="AV211" i="1" s="1"/>
  <c r="AU7" i="1"/>
  <c r="AV7" i="1" s="1"/>
  <c r="AU9" i="1"/>
  <c r="AV9" i="1" s="1"/>
  <c r="AU337" i="1"/>
  <c r="AV337" i="1" s="1"/>
  <c r="AU342" i="1"/>
  <c r="AV342" i="1" s="1"/>
  <c r="AU300" i="1"/>
  <c r="AV300" i="1" s="1"/>
  <c r="AU26" i="1"/>
  <c r="AV26" i="1" s="1"/>
  <c r="AU236" i="1"/>
  <c r="AV236" i="1" s="1"/>
  <c r="AU85" i="1"/>
  <c r="AV85" i="1" s="1"/>
  <c r="AU174" i="1"/>
  <c r="AV174" i="1" s="1"/>
  <c r="AU299" i="1"/>
  <c r="AV299" i="1" s="1"/>
  <c r="AU238" i="1"/>
  <c r="AV238" i="1" s="1"/>
  <c r="AU28" i="1"/>
  <c r="AV28" i="1" s="1"/>
  <c r="AU38" i="1"/>
  <c r="AV38" i="1" s="1"/>
  <c r="AU263" i="1"/>
  <c r="AV263" i="1" s="1"/>
  <c r="AU335" i="1"/>
  <c r="AV335" i="1" s="1"/>
  <c r="AU49" i="1"/>
  <c r="AV49" i="1" s="1"/>
  <c r="AU208" i="1"/>
  <c r="AV208" i="1" s="1"/>
  <c r="AU220" i="1"/>
  <c r="AV220" i="1" s="1"/>
  <c r="AU290" i="1"/>
  <c r="AV290" i="1" s="1"/>
  <c r="AU235" i="1"/>
  <c r="AV235" i="1" s="1"/>
  <c r="AU151" i="1"/>
  <c r="AV151" i="1" s="1"/>
  <c r="AU286" i="1"/>
  <c r="AV286" i="1" s="1"/>
  <c r="AU317" i="1"/>
  <c r="AV317" i="1" s="1"/>
  <c r="AU175" i="1"/>
  <c r="AV175" i="1" s="1"/>
  <c r="AU306" i="1"/>
  <c r="AV306" i="1" s="1"/>
  <c r="AU145" i="1"/>
  <c r="AV145" i="1" s="1"/>
  <c r="AU110" i="1"/>
  <c r="AV110" i="1" s="1"/>
  <c r="AU302" i="1"/>
  <c r="AV302" i="1" s="1"/>
  <c r="AU6" i="1"/>
  <c r="AV6" i="1" s="1"/>
  <c r="AU265" i="1"/>
  <c r="AV265" i="1" s="1"/>
  <c r="AU204" i="1"/>
  <c r="AV204" i="1" s="1"/>
  <c r="AU127" i="1"/>
  <c r="AV127" i="1" s="1"/>
  <c r="AU188" i="1"/>
  <c r="AV188" i="1" s="1"/>
  <c r="AU318" i="1"/>
  <c r="AV318" i="1" s="1"/>
  <c r="AU65" i="1"/>
  <c r="AV65" i="1" s="1"/>
  <c r="AU296" i="1"/>
  <c r="AV296" i="1" s="1"/>
  <c r="AU119" i="1"/>
  <c r="AV119" i="1" s="1"/>
  <c r="AU122" i="1"/>
  <c r="AV122" i="1" s="1"/>
  <c r="AU124" i="1"/>
  <c r="AV124" i="1" s="1"/>
  <c r="AU234" i="1"/>
  <c r="AV234" i="1" s="1"/>
  <c r="AU345" i="1"/>
  <c r="AV345" i="1" s="1"/>
  <c r="AU233" i="1"/>
  <c r="AV233" i="1" s="1"/>
  <c r="AU94" i="1"/>
  <c r="AV94" i="1" s="1"/>
  <c r="AU45" i="1"/>
  <c r="AV45" i="1" s="1"/>
  <c r="AU329" i="1"/>
  <c r="AV329" i="1" s="1"/>
  <c r="AU287" i="1"/>
  <c r="AV287" i="1" s="1"/>
  <c r="AU81" i="1"/>
  <c r="AV81" i="1" s="1"/>
  <c r="AU121" i="1"/>
  <c r="AV121" i="1" s="1"/>
  <c r="AU278" i="1"/>
  <c r="AV278" i="1" s="1"/>
  <c r="AU91" i="1"/>
  <c r="AV91" i="1" s="1"/>
  <c r="AU253" i="1"/>
  <c r="AV253" i="1" s="1"/>
  <c r="AU277" i="1"/>
  <c r="AV277" i="1" s="1"/>
  <c r="AU273" i="1"/>
  <c r="AV273" i="1" s="1"/>
  <c r="AU344" i="1"/>
  <c r="AV344" i="1" s="1"/>
  <c r="AU12" i="1"/>
  <c r="AV12" i="1" s="1"/>
  <c r="AU196" i="1"/>
  <c r="AV196" i="1" s="1"/>
  <c r="AU340" i="1"/>
  <c r="AV340" i="1" s="1"/>
  <c r="AU112" i="1"/>
  <c r="AV112" i="1" s="1"/>
  <c r="AU323" i="1"/>
  <c r="AV323" i="1" s="1"/>
  <c r="AU298" i="1"/>
  <c r="AV298" i="1" s="1"/>
  <c r="AU276" i="1"/>
  <c r="AV276" i="1" s="1"/>
  <c r="AU39" i="1"/>
  <c r="AV39" i="1" s="1"/>
  <c r="AU131" i="1"/>
  <c r="AV131" i="1" s="1"/>
  <c r="AU87" i="1"/>
  <c r="AV87" i="1" s="1"/>
  <c r="AU5" i="1"/>
  <c r="AV5" i="1" s="1"/>
  <c r="AU217" i="1"/>
  <c r="AV217" i="1" s="1"/>
  <c r="AU83" i="1"/>
  <c r="AV83" i="1" s="1"/>
  <c r="AU322" i="1"/>
  <c r="AV322" i="1" s="1"/>
  <c r="AU67" i="1"/>
  <c r="AV67" i="1" s="1"/>
  <c r="AU301" i="1"/>
  <c r="AV301" i="1" s="1"/>
  <c r="AU176" i="1"/>
  <c r="AV176" i="1" s="1"/>
  <c r="AU35" i="1"/>
  <c r="AV35" i="1" s="1"/>
  <c r="AU343" i="1"/>
  <c r="AV343" i="1" s="1"/>
  <c r="AU304" i="1"/>
  <c r="AV304" i="1" s="1"/>
  <c r="AU123" i="1"/>
  <c r="AV123" i="1" s="1"/>
  <c r="AU55" i="1"/>
  <c r="AV55" i="1" s="1"/>
  <c r="AU103" i="1"/>
  <c r="AV103" i="1" s="1"/>
  <c r="AU332" i="1"/>
  <c r="AV332" i="1" s="1"/>
  <c r="AU59" i="1"/>
  <c r="AV59" i="1" s="1"/>
  <c r="AU134" i="1"/>
  <c r="AV134" i="1" s="1"/>
  <c r="AU229" i="1"/>
  <c r="AV229" i="1" s="1"/>
  <c r="AU11" i="1"/>
  <c r="AV11" i="1" s="1"/>
  <c r="AU3" i="1"/>
  <c r="AV3" i="1" s="1"/>
  <c r="AU15" i="1"/>
  <c r="AV15" i="1" s="1"/>
  <c r="AU138" i="1"/>
  <c r="AV138" i="1" s="1"/>
  <c r="AU108" i="1"/>
  <c r="AV108" i="1" s="1"/>
  <c r="AU62" i="1"/>
  <c r="AV62" i="1" s="1"/>
  <c r="AU186" i="1"/>
  <c r="AV186" i="1" s="1"/>
  <c r="AU213" i="1"/>
  <c r="AV213" i="1" s="1"/>
  <c r="AU2" i="1"/>
  <c r="AV2" i="1" s="1"/>
  <c r="AU339" i="1"/>
  <c r="AV339" i="1" s="1"/>
  <c r="AU200" i="1"/>
  <c r="AV200" i="1" s="1"/>
  <c r="AU126" i="1"/>
  <c r="AV126" i="1" s="1"/>
  <c r="AU185" i="1"/>
  <c r="AV185" i="1" s="1"/>
  <c r="AU240" i="1"/>
  <c r="AV240" i="1" s="1"/>
  <c r="AU268" i="1"/>
  <c r="AV268" i="1" s="1"/>
  <c r="AU328" i="1"/>
  <c r="AV328" i="1" s="1"/>
  <c r="AU245" i="1"/>
  <c r="AV245" i="1" s="1"/>
  <c r="AU195" i="1"/>
  <c r="AV195" i="1" s="1"/>
  <c r="AU262" i="1"/>
  <c r="AV262" i="1" s="1"/>
  <c r="AU241" i="1"/>
  <c r="AV241" i="1" s="1"/>
  <c r="AU224" i="1"/>
  <c r="AV224" i="1" s="1"/>
  <c r="AU207" i="1"/>
  <c r="AV207" i="1" s="1"/>
  <c r="AU46" i="1"/>
  <c r="AV46" i="1" s="1"/>
  <c r="AU279" i="1"/>
  <c r="AV279" i="1" s="1"/>
  <c r="AU100" i="1"/>
  <c r="AV100" i="1" s="1"/>
  <c r="AU346" i="1"/>
  <c r="AV346" i="1" s="1"/>
  <c r="AU252" i="1"/>
  <c r="AV252" i="1" s="1"/>
  <c r="AU166" i="1"/>
  <c r="AV166" i="1" s="1"/>
  <c r="AU214" i="1"/>
  <c r="AV214" i="1" s="1"/>
  <c r="AU99" i="1"/>
  <c r="AV99" i="1" s="1"/>
  <c r="AU254" i="1"/>
  <c r="AV254" i="1" s="1"/>
  <c r="AU64" i="1"/>
  <c r="AV64" i="1" s="1"/>
  <c r="AU232" i="1"/>
  <c r="AV232" i="1" s="1"/>
  <c r="AU33" i="1"/>
  <c r="AV33" i="1" s="1"/>
  <c r="AU157" i="1"/>
  <c r="AV157" i="1" s="1"/>
  <c r="AU292" i="1"/>
  <c r="AV292" i="1" s="1"/>
  <c r="AU66" i="1"/>
  <c r="AV66" i="1" s="1"/>
  <c r="AU141" i="1"/>
  <c r="AV141" i="1" s="1"/>
  <c r="AU237" i="1"/>
  <c r="AV237" i="1" s="1"/>
  <c r="AU16" i="1"/>
  <c r="AV16" i="1" s="1"/>
  <c r="AU269" i="1"/>
  <c r="AV269" i="1" s="1"/>
  <c r="AU182" i="1"/>
  <c r="AV182" i="1" s="1"/>
  <c r="AU128" i="1"/>
  <c r="AV128" i="1" s="1"/>
  <c r="AU129" i="1"/>
  <c r="AV129" i="1" s="1"/>
  <c r="AU180" i="1"/>
  <c r="AV180" i="1" s="1"/>
  <c r="AU297" i="1"/>
  <c r="AV297" i="1" s="1"/>
  <c r="AU181" i="1"/>
  <c r="AV181" i="1" s="1"/>
  <c r="AU41" i="1"/>
  <c r="AV41" i="1" s="1"/>
  <c r="AU106" i="1"/>
  <c r="AV106" i="1" s="1"/>
  <c r="AU219" i="1"/>
  <c r="AV219" i="1" s="1"/>
  <c r="AU313" i="1"/>
  <c r="AV313" i="1" s="1"/>
  <c r="AU130" i="1"/>
  <c r="AV130" i="1" s="1"/>
  <c r="AU4" i="1"/>
  <c r="AV4" i="1" s="1"/>
  <c r="AU162" i="1"/>
  <c r="AV162" i="1" s="1"/>
  <c r="AU13" i="1"/>
  <c r="AV13" i="1" s="1"/>
  <c r="AU18" i="1"/>
  <c r="AV18" i="1" s="1"/>
  <c r="AU29" i="1"/>
  <c r="AV29" i="1" s="1"/>
  <c r="AU243" i="1"/>
  <c r="AV243" i="1" s="1"/>
  <c r="AU303" i="1"/>
  <c r="AV303" i="1" s="1"/>
  <c r="AU77" i="1"/>
  <c r="AV77" i="1" s="1"/>
  <c r="AU113" i="1"/>
  <c r="AV113" i="1" s="1"/>
  <c r="AU61" i="1"/>
  <c r="AV61" i="1" s="1"/>
  <c r="AU293" i="1"/>
  <c r="AV293" i="1" s="1"/>
  <c r="AU57" i="1"/>
  <c r="AV57" i="1" s="1"/>
  <c r="AU319" i="1"/>
  <c r="AV319" i="1" s="1"/>
  <c r="AU169" i="1"/>
  <c r="AV169" i="1" s="1"/>
  <c r="AU153" i="1"/>
  <c r="AV153" i="1" s="1"/>
  <c r="AU101" i="1"/>
  <c r="AV101" i="1" s="1"/>
  <c r="AU31" i="1"/>
  <c r="AV31" i="1" s="1"/>
  <c r="AU227" i="1"/>
  <c r="AV227" i="1" s="1"/>
  <c r="AU8" i="1"/>
  <c r="AV8" i="1" s="1"/>
  <c r="AU144" i="1"/>
  <c r="AV144" i="1" s="1"/>
  <c r="AU23" i="1"/>
  <c r="AV23" i="1" s="1"/>
  <c r="AU341" i="1"/>
  <c r="AV341" i="1" s="1"/>
  <c r="AU283" i="1"/>
  <c r="AV283" i="1" s="1"/>
  <c r="AU288" i="1"/>
  <c r="AV288" i="1" s="1"/>
  <c r="AU223" i="1"/>
  <c r="AV223" i="1" s="1"/>
  <c r="AU146" i="1"/>
  <c r="AV146" i="1" s="1"/>
  <c r="AU228" i="1"/>
  <c r="AV228" i="1" s="1"/>
  <c r="AU324" i="1"/>
  <c r="AV324" i="1" s="1"/>
  <c r="AU105" i="1"/>
  <c r="AV105" i="1" s="1"/>
  <c r="AU170" i="1"/>
  <c r="AV170" i="1" s="1"/>
  <c r="AU333" i="1"/>
  <c r="AV333" i="1" s="1"/>
  <c r="AU36" i="1"/>
  <c r="AV36" i="1" s="1"/>
  <c r="AU270" i="1"/>
  <c r="AV270" i="1" s="1"/>
  <c r="AU192" i="1"/>
  <c r="AV192" i="1" s="1"/>
  <c r="AU139" i="1"/>
  <c r="AV139" i="1" s="1"/>
  <c r="AU307" i="1"/>
  <c r="AV307" i="1" s="1"/>
  <c r="AU120" i="1"/>
  <c r="AV120" i="1" s="1"/>
  <c r="AU226" i="1"/>
  <c r="AV226" i="1" s="1"/>
  <c r="AU143" i="1"/>
  <c r="AV143" i="1" s="1"/>
  <c r="AU164" i="1"/>
  <c r="AV164" i="1" s="1"/>
  <c r="AU316" i="1"/>
  <c r="AV316" i="1" s="1"/>
  <c r="AU107" i="1"/>
  <c r="AV107" i="1" s="1"/>
  <c r="AU212" i="1"/>
  <c r="AV212" i="1" s="1"/>
  <c r="AU71" i="1"/>
  <c r="AV71" i="1" s="1"/>
  <c r="AU22" i="1"/>
  <c r="AV22" i="1" s="1"/>
  <c r="AU183" i="1"/>
  <c r="AV183" i="1" s="1"/>
  <c r="AU189" i="1"/>
  <c r="AV189" i="1" s="1"/>
  <c r="AU149" i="1"/>
  <c r="AV149" i="1" s="1"/>
  <c r="AU250" i="1"/>
  <c r="AV250" i="1" s="1"/>
  <c r="AU194" i="1"/>
  <c r="AV194" i="1" s="1"/>
  <c r="AU325" i="1"/>
  <c r="AV325" i="1" s="1"/>
  <c r="AU249" i="1"/>
  <c r="AV249" i="1" s="1"/>
  <c r="AU267" i="1"/>
  <c r="AV267" i="1" s="1"/>
  <c r="AU314" i="1"/>
  <c r="AV314" i="1" s="1"/>
  <c r="AU37" i="1"/>
  <c r="AV37" i="1" s="1"/>
</calcChain>
</file>

<file path=xl/sharedStrings.xml><?xml version="1.0" encoding="utf-8"?>
<sst xmlns="http://schemas.openxmlformats.org/spreadsheetml/2006/main" count="5658" uniqueCount="451">
  <si>
    <t>TeamName</t>
  </si>
  <si>
    <t>Tempo</t>
  </si>
  <si>
    <t>RankTempo</t>
  </si>
  <si>
    <t>AdjTempo</t>
  </si>
  <si>
    <t>RankAdjTempo</t>
  </si>
  <si>
    <t>OE</t>
  </si>
  <si>
    <t>RankOE</t>
  </si>
  <si>
    <t>AdjOE</t>
  </si>
  <si>
    <t>RankAdjOE</t>
  </si>
  <si>
    <t>DE</t>
  </si>
  <si>
    <t>RankDE</t>
  </si>
  <si>
    <t>AdjDE</t>
  </si>
  <si>
    <t>RankAdjDE</t>
  </si>
  <si>
    <t>AdjEM</t>
  </si>
  <si>
    <t>RankAdjEM</t>
  </si>
  <si>
    <t>A-N</t>
  </si>
  <si>
    <t>H</t>
  </si>
  <si>
    <t>AN-H AVG</t>
  </si>
  <si>
    <t>Rank AN-H</t>
  </si>
  <si>
    <t>AVG RANK BIG 3</t>
  </si>
  <si>
    <t>Champ Filter</t>
  </si>
  <si>
    <t xml:space="preserve">Champ Filter Rank </t>
  </si>
  <si>
    <t>Power Filter</t>
  </si>
  <si>
    <t>Power Filter Rank</t>
  </si>
  <si>
    <t>TOP RANK (P/C)</t>
  </si>
  <si>
    <t>TEAM</t>
  </si>
  <si>
    <t>DAVIS VALUE</t>
  </si>
  <si>
    <t>Power 9?</t>
  </si>
  <si>
    <t>Power 7?</t>
  </si>
  <si>
    <t>power</t>
  </si>
  <si>
    <t>Top 30?</t>
  </si>
  <si>
    <t>DAVIS VALUE 2</t>
  </si>
  <si>
    <t>AVG DV</t>
  </si>
  <si>
    <t>DV RANK</t>
  </si>
  <si>
    <t xml:space="preserve">AVG DV AND TOP </t>
  </si>
  <si>
    <t>champ</t>
  </si>
  <si>
    <t>MIN</t>
  </si>
  <si>
    <t>Adjusted Rank</t>
  </si>
  <si>
    <t>Team</t>
  </si>
  <si>
    <t>MATCH?</t>
  </si>
  <si>
    <t>KP A-Z</t>
  </si>
  <si>
    <t>T-Rank A-Z</t>
  </si>
  <si>
    <t>Momentum (A-N jan 31)</t>
  </si>
  <si>
    <t>Momentum Rank</t>
  </si>
  <si>
    <t>noncon all value</t>
  </si>
  <si>
    <t>noncon rank</t>
  </si>
  <si>
    <t>16 ind</t>
  </si>
  <si>
    <t>INDEX Rk</t>
  </si>
  <si>
    <t>Rank</t>
  </si>
  <si>
    <t>ALLN</t>
  </si>
  <si>
    <t>Rk</t>
  </si>
  <si>
    <t>Air Force</t>
  </si>
  <si>
    <t>Akron</t>
  </si>
  <si>
    <t>Alabama</t>
  </si>
  <si>
    <t>Alabama A&amp;M</t>
  </si>
  <si>
    <t>Alabama St.</t>
  </si>
  <si>
    <t>Albany</t>
  </si>
  <si>
    <t>Alcorn St.</t>
  </si>
  <si>
    <t>American</t>
  </si>
  <si>
    <t>Appalachian St.</t>
  </si>
  <si>
    <t>Arizona</t>
  </si>
  <si>
    <t>Arizona St.</t>
  </si>
  <si>
    <t>Arkansas</t>
  </si>
  <si>
    <t>Arkansas Pine Bluff</t>
  </si>
  <si>
    <t>Arkansas St.</t>
  </si>
  <si>
    <t>Army</t>
  </si>
  <si>
    <t>Auburn</t>
  </si>
  <si>
    <t>Austin Peay</t>
  </si>
  <si>
    <t>Ball St.</t>
  </si>
  <si>
    <t>Baylor</t>
  </si>
  <si>
    <t>Belmont</t>
  </si>
  <si>
    <t>Bethune Cookman</t>
  </si>
  <si>
    <t>Binghamton</t>
  </si>
  <si>
    <t>Boise St.</t>
  </si>
  <si>
    <t>Boston College</t>
  </si>
  <si>
    <t>Boston University</t>
  </si>
  <si>
    <t>Bowling Green</t>
  </si>
  <si>
    <t>Bradley</t>
  </si>
  <si>
    <t>Brown</t>
  </si>
  <si>
    <t>Bryant</t>
  </si>
  <si>
    <t>Bucknell</t>
  </si>
  <si>
    <t>Buffalo</t>
  </si>
  <si>
    <t>Butler</t>
  </si>
  <si>
    <t>BYU</t>
  </si>
  <si>
    <t>Cal Poly</t>
  </si>
  <si>
    <t>Cal St. Bakersfield</t>
  </si>
  <si>
    <t>Cal St. Fullerton</t>
  </si>
  <si>
    <t>Cal St. Northridge</t>
  </si>
  <si>
    <t>California</t>
  </si>
  <si>
    <t>Campbell</t>
  </si>
  <si>
    <t>Canisius</t>
  </si>
  <si>
    <t>Central Arkansas</t>
  </si>
  <si>
    <t>Central Connecticut</t>
  </si>
  <si>
    <t>Central Michigan</t>
  </si>
  <si>
    <t>Charleston Southern</t>
  </si>
  <si>
    <t>Charlotte</t>
  </si>
  <si>
    <t>Chattanooga</t>
  </si>
  <si>
    <t>Chicago St.</t>
  </si>
  <si>
    <t>Cincinnati</t>
  </si>
  <si>
    <t>Clemson</t>
  </si>
  <si>
    <t>Cleveland St.</t>
  </si>
  <si>
    <t>Coastal Carolina</t>
  </si>
  <si>
    <t>Colgate</t>
  </si>
  <si>
    <t>Colorado</t>
  </si>
  <si>
    <t>Colorado St.</t>
  </si>
  <si>
    <t>Columbia</t>
  </si>
  <si>
    <t>Connecticut</t>
  </si>
  <si>
    <t>Coppin St.</t>
  </si>
  <si>
    <t>Cornell</t>
  </si>
  <si>
    <t>Creighton</t>
  </si>
  <si>
    <t>Dartmouth</t>
  </si>
  <si>
    <t>Davidson</t>
  </si>
  <si>
    <t>Dayton</t>
  </si>
  <si>
    <t>Delaware</t>
  </si>
  <si>
    <t>Delaware St.</t>
  </si>
  <si>
    <t>Denver</t>
  </si>
  <si>
    <t>DePaul</t>
  </si>
  <si>
    <t>Drake</t>
  </si>
  <si>
    <t>Drexel</t>
  </si>
  <si>
    <t>Duke</t>
  </si>
  <si>
    <t>Duquesne</t>
  </si>
  <si>
    <t>East Carolina</t>
  </si>
  <si>
    <t>East Tennessee St.</t>
  </si>
  <si>
    <t>Eastern Illinois</t>
  </si>
  <si>
    <t>Eastern Kentucky</t>
  </si>
  <si>
    <t>Eastern Michigan</t>
  </si>
  <si>
    <t>Eastern Washington</t>
  </si>
  <si>
    <t>Elon</t>
  </si>
  <si>
    <t>Evansville</t>
  </si>
  <si>
    <t>Fairfield</t>
  </si>
  <si>
    <t>Fairleigh Dickinson</t>
  </si>
  <si>
    <t>FIU</t>
  </si>
  <si>
    <t>Florida</t>
  </si>
  <si>
    <t>Florida A&amp;M</t>
  </si>
  <si>
    <t>Florida Atlantic</t>
  </si>
  <si>
    <t>Florida Gulf Coast</t>
  </si>
  <si>
    <t>Florida St.</t>
  </si>
  <si>
    <t>Fordham</t>
  </si>
  <si>
    <t>Fresno St.</t>
  </si>
  <si>
    <t>Furman</t>
  </si>
  <si>
    <t>Gardner Webb</t>
  </si>
  <si>
    <t>George Mason</t>
  </si>
  <si>
    <t>George Washington</t>
  </si>
  <si>
    <t>Georgetown</t>
  </si>
  <si>
    <t>Georgia</t>
  </si>
  <si>
    <t>Georgia Southern</t>
  </si>
  <si>
    <t>Georgia St.</t>
  </si>
  <si>
    <t>Georgia Tech</t>
  </si>
  <si>
    <t>Gonzaga</t>
  </si>
  <si>
    <t>Grambling St.</t>
  </si>
  <si>
    <t>Green Bay</t>
  </si>
  <si>
    <t>Hampton</t>
  </si>
  <si>
    <t>Harvard</t>
  </si>
  <si>
    <t>Hawaii</t>
  </si>
  <si>
    <t>High Point</t>
  </si>
  <si>
    <t>Hofstra</t>
  </si>
  <si>
    <t>Holy Cross</t>
  </si>
  <si>
    <t>Houston</t>
  </si>
  <si>
    <t>Houston Christian</t>
  </si>
  <si>
    <t>Howard</t>
  </si>
  <si>
    <t>Idaho</t>
  </si>
  <si>
    <t>Idaho St.</t>
  </si>
  <si>
    <t>Illinois</t>
  </si>
  <si>
    <t>Illinois Chicago</t>
  </si>
  <si>
    <t>Illinois St.</t>
  </si>
  <si>
    <t>Indiana</t>
  </si>
  <si>
    <t>Indiana St.</t>
  </si>
  <si>
    <t>Iona</t>
  </si>
  <si>
    <t>Iowa</t>
  </si>
  <si>
    <t>Iowa St.</t>
  </si>
  <si>
    <t>IUPUI</t>
  </si>
  <si>
    <t>Jackson St.</t>
  </si>
  <si>
    <t>Jacksonville</t>
  </si>
  <si>
    <t>Jacksonville St.</t>
  </si>
  <si>
    <t>James Madison</t>
  </si>
  <si>
    <t>Kansas</t>
  </si>
  <si>
    <t>Kansas St.</t>
  </si>
  <si>
    <t>Kennesaw St.</t>
  </si>
  <si>
    <t>Kent St.</t>
  </si>
  <si>
    <t>Kentucky</t>
  </si>
  <si>
    <t>La Salle</t>
  </si>
  <si>
    <t>Lafayette</t>
  </si>
  <si>
    <t>Lamar</t>
  </si>
  <si>
    <t>Lehigh</t>
  </si>
  <si>
    <t>Liberty</t>
  </si>
  <si>
    <t>Lipscomb</t>
  </si>
  <si>
    <t>Little Rock</t>
  </si>
  <si>
    <t>Long Beach St.</t>
  </si>
  <si>
    <t>Longwood</t>
  </si>
  <si>
    <t>Louisiana Monroe</t>
  </si>
  <si>
    <t>Louisiana Tech</t>
  </si>
  <si>
    <t>Louisville</t>
  </si>
  <si>
    <t>Loyola Chicago</t>
  </si>
  <si>
    <t>Loyola Marymount</t>
  </si>
  <si>
    <t>Loyola MD</t>
  </si>
  <si>
    <t>LSU</t>
  </si>
  <si>
    <t>Maine</t>
  </si>
  <si>
    <t>Manhattan</t>
  </si>
  <si>
    <t>Marist</t>
  </si>
  <si>
    <t>Marquette</t>
  </si>
  <si>
    <t>Marshall</t>
  </si>
  <si>
    <t>Maryland</t>
  </si>
  <si>
    <t>Maryland Eastern Shore</t>
  </si>
  <si>
    <t>Massachusetts</t>
  </si>
  <si>
    <t>McNeese St.</t>
  </si>
  <si>
    <t>Memphis</t>
  </si>
  <si>
    <t>Mercer</t>
  </si>
  <si>
    <t>Miami FL</t>
  </si>
  <si>
    <t>Miami OH</t>
  </si>
  <si>
    <t>Michigan</t>
  </si>
  <si>
    <t>Michigan St.</t>
  </si>
  <si>
    <t>Middle Tennessee</t>
  </si>
  <si>
    <t>Milwaukee</t>
  </si>
  <si>
    <t>Minnesota</t>
  </si>
  <si>
    <t>Mississippi</t>
  </si>
  <si>
    <t>Mississippi St.</t>
  </si>
  <si>
    <t>Mississippi Valley St.</t>
  </si>
  <si>
    <t>Missouri</t>
  </si>
  <si>
    <t>Missouri St.</t>
  </si>
  <si>
    <t>Monmouth</t>
  </si>
  <si>
    <t>Montana</t>
  </si>
  <si>
    <t>Montana St.</t>
  </si>
  <si>
    <t>Morehead St.</t>
  </si>
  <si>
    <t>Morgan St.</t>
  </si>
  <si>
    <t>Mount St. Mary's</t>
  </si>
  <si>
    <t>Murray St.</t>
  </si>
  <si>
    <t>Navy</t>
  </si>
  <si>
    <t>Nebraska</t>
  </si>
  <si>
    <t>Nebraska Omaha</t>
  </si>
  <si>
    <t>Nevada</t>
  </si>
  <si>
    <t>New Hampshire</t>
  </si>
  <si>
    <t>New Mexico</t>
  </si>
  <si>
    <t>New Mexico St.</t>
  </si>
  <si>
    <t>Niagara</t>
  </si>
  <si>
    <t>Nicholls St.</t>
  </si>
  <si>
    <t>NJIT</t>
  </si>
  <si>
    <t>Norfolk St.</t>
  </si>
  <si>
    <t>North Carolina</t>
  </si>
  <si>
    <t>North Carolina A&amp;T</t>
  </si>
  <si>
    <t>North Carolina Central</t>
  </si>
  <si>
    <t>North Dakota</t>
  </si>
  <si>
    <t>North Dakota St.</t>
  </si>
  <si>
    <t>North Florida</t>
  </si>
  <si>
    <t>North Texas</t>
  </si>
  <si>
    <t>Northeastern</t>
  </si>
  <si>
    <t>Northern Arizona</t>
  </si>
  <si>
    <t>Northern Colorado</t>
  </si>
  <si>
    <t>Northern Illinois</t>
  </si>
  <si>
    <t>Northern Iowa</t>
  </si>
  <si>
    <t>Northwestern</t>
  </si>
  <si>
    <t>Northwestern St.</t>
  </si>
  <si>
    <t>Notre Dame</t>
  </si>
  <si>
    <t>Oakland</t>
  </si>
  <si>
    <t>Ohio</t>
  </si>
  <si>
    <t>Ohio St.</t>
  </si>
  <si>
    <t>Oklahoma</t>
  </si>
  <si>
    <t>Oklahoma St.</t>
  </si>
  <si>
    <t>Old Dominion</t>
  </si>
  <si>
    <t>Oral Roberts</t>
  </si>
  <si>
    <t>Oregon</t>
  </si>
  <si>
    <t>Oregon St.</t>
  </si>
  <si>
    <t>Pacific</t>
  </si>
  <si>
    <t>Penn</t>
  </si>
  <si>
    <t>Penn St.</t>
  </si>
  <si>
    <t>Pepperdine</t>
  </si>
  <si>
    <t>Pittsburgh</t>
  </si>
  <si>
    <t>Portland</t>
  </si>
  <si>
    <t>Portland St.</t>
  </si>
  <si>
    <t>Prairie View A&amp;M</t>
  </si>
  <si>
    <t>Presbyterian</t>
  </si>
  <si>
    <t>Princeton</t>
  </si>
  <si>
    <t>Providence</t>
  </si>
  <si>
    <t>Purdue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</si>
  <si>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</si>
  <si>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</si>
  <si>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</si>
  <si>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</si>
  <si>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</si>
  <si>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</si>
  <si>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</si>
  <si>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</si>
  <si>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Sacramento St.</t>
  </si>
  <si>
    <t>Sacred Heart</t>
  </si>
  <si>
    <t>Saint Joseph's</t>
  </si>
  <si>
    <t>Saint Louis</t>
  </si>
  <si>
    <t>Saint Mary's</t>
  </si>
  <si>
    <t>Saint Peter's</t>
  </si>
  <si>
    <t>Sam Houston St.</t>
  </si>
  <si>
    <t>Samford</t>
  </si>
  <si>
    <t>San Diego</t>
  </si>
  <si>
    <t>San Diego St.</t>
  </si>
  <si>
    <t>San Francisco</t>
  </si>
  <si>
    <t>San Jose St.</t>
  </si>
  <si>
    <t>Santa Clara</t>
  </si>
  <si>
    <t>Seattle</t>
  </si>
  <si>
    <t>Seton Hall</t>
  </si>
  <si>
    <t>Siena</t>
  </si>
  <si>
    <t>SIU Edwardsville</t>
  </si>
  <si>
    <t>SMU</t>
  </si>
  <si>
    <t>South Alabama</t>
  </si>
  <si>
    <t>South Carolina</t>
  </si>
  <si>
    <t>South Carolina St.</t>
  </si>
  <si>
    <t>South Dakota</t>
  </si>
  <si>
    <t>South Dakota St.</t>
  </si>
  <si>
    <t>South Florida</t>
  </si>
  <si>
    <t>Southeast Missouri St.</t>
  </si>
  <si>
    <t>Southeastern Louisiana</t>
  </si>
  <si>
    <t>Southern</t>
  </si>
  <si>
    <t>Southern Illinois</t>
  </si>
  <si>
    <t>Southern Miss</t>
  </si>
  <si>
    <t>Southern Utah</t>
  </si>
  <si>
    <t>St. Bonaventure</t>
  </si>
  <si>
    <t>St. John's</t>
  </si>
  <si>
    <t>Stanford</t>
  </si>
  <si>
    <t>Stephen F. Austin</t>
  </si>
  <si>
    <t>Stetson</t>
  </si>
  <si>
    <t>Stony Brook</t>
  </si>
  <si>
    <t>Syracuse</t>
  </si>
  <si>
    <t>TCU</t>
  </si>
  <si>
    <t>Temple</t>
  </si>
  <si>
    <t>Tennessee</t>
  </si>
  <si>
    <t>Tennessee Martin</t>
  </si>
  <si>
    <t>Tennessee St.</t>
  </si>
  <si>
    <t>Tennessee Tech</t>
  </si>
  <si>
    <t>Texas</t>
  </si>
  <si>
    <t>Texas A&amp;M</t>
  </si>
  <si>
    <t>Texas A&amp;M Corpus Chris</t>
  </si>
  <si>
    <t>Texas Southern</t>
  </si>
  <si>
    <t>Texas St.</t>
  </si>
  <si>
    <t>Texas Tech</t>
  </si>
  <si>
    <t>The Citadel</t>
  </si>
  <si>
    <t>Toledo</t>
  </si>
  <si>
    <t>Towson</t>
  </si>
  <si>
    <t>Troy</t>
  </si>
  <si>
    <t>Tulane</t>
  </si>
  <si>
    <t>Tulsa</t>
  </si>
  <si>
    <t>UAB</t>
  </si>
  <si>
    <t>UC Davis</t>
  </si>
  <si>
    <t>UC Irvine</t>
  </si>
  <si>
    <t>UC Riverside</t>
  </si>
  <si>
    <t>UC Santa Barbara</t>
  </si>
  <si>
    <t>UCF</t>
  </si>
  <si>
    <t>UCLA</t>
  </si>
  <si>
    <t>UMBC</t>
  </si>
  <si>
    <t>UMKC</t>
  </si>
  <si>
    <t>UNC Asheville</t>
  </si>
  <si>
    <t>UNC Greensboro</t>
  </si>
  <si>
    <t>UNC Wilmington</t>
  </si>
  <si>
    <t>UNLV</t>
  </si>
  <si>
    <t>USC</t>
  </si>
  <si>
    <t>USC Upstate</t>
  </si>
  <si>
    <t>UT Arlington</t>
  </si>
  <si>
    <t>UT Rio Grande Valley</t>
  </si>
  <si>
    <t>Utah</t>
  </si>
  <si>
    <t>Utah St.</t>
  </si>
  <si>
    <t>Utah Valley</t>
  </si>
  <si>
    <t>UTEP</t>
  </si>
  <si>
    <t>UTSA</t>
  </si>
  <si>
    <t>Valparaiso</t>
  </si>
  <si>
    <t>Vanderbilt</t>
  </si>
  <si>
    <t>VCU</t>
  </si>
  <si>
    <t>Vermont</t>
  </si>
  <si>
    <t>Villanova</t>
  </si>
  <si>
    <t>Virginia</t>
  </si>
  <si>
    <t>Virginia Tech</t>
  </si>
  <si>
    <t>VMI</t>
  </si>
  <si>
    <t>Wagner</t>
  </si>
  <si>
    <t>Wake Forest</t>
  </si>
  <si>
    <t>Washington</t>
  </si>
  <si>
    <t>Washington St.</t>
  </si>
  <si>
    <t>Weber St.</t>
  </si>
  <si>
    <t>West Virginia</t>
  </si>
  <si>
    <t>Western Carolina</t>
  </si>
  <si>
    <t>Western Illinois</t>
  </si>
  <si>
    <t>Western Kentucky</t>
  </si>
  <si>
    <t>Western Michigan</t>
  </si>
  <si>
    <t>Wichita St.</t>
  </si>
  <si>
    <t>William &amp; Mary</t>
  </si>
  <si>
    <t>Winthrop</t>
  </si>
  <si>
    <t>Wisconsin</t>
  </si>
  <si>
    <t>Wofford</t>
  </si>
  <si>
    <t>Wright St.</t>
  </si>
  <si>
    <t>Wyoming</t>
  </si>
  <si>
    <t>Xavier</t>
  </si>
  <si>
    <t>Yale</t>
  </si>
  <si>
    <t>Youngstown St.</t>
  </si>
  <si>
    <t>Arkansas Little Rock</t>
  </si>
  <si>
    <t>College of Charleston</t>
  </si>
  <si>
    <t>Detroit</t>
  </si>
  <si>
    <t>Hartford</t>
  </si>
  <si>
    <t>Houston Baptist</t>
  </si>
  <si>
    <t>IPFW</t>
  </si>
  <si>
    <t>LIU Brooklyn</t>
  </si>
  <si>
    <t>Louisiana Lafayette</t>
  </si>
  <si>
    <t>North Carolina St.</t>
  </si>
  <si>
    <t>Savannah St.</t>
  </si>
  <si>
    <t>St. Francis NY</t>
  </si>
  <si>
    <t>St. Francis PA</t>
  </si>
  <si>
    <t>Texas Pan American</t>
  </si>
  <si>
    <t>BARTHAG</t>
  </si>
  <si>
    <t>   1 seed, CHAMPS</t>
  </si>
  <si>
    <t>   2 seed, Final Four</t>
  </si>
  <si>
    <t>   2 seed, Finals</t>
  </si>
  <si>
    <t>   2 seed, R64</t>
  </si>
  <si>
    <t>   5 seed, R32</t>
  </si>
  <si>
    <t>   1 seed, Elite Eight</t>
  </si>
  <si>
    <t>   1 seed, Sweet Sixteen</t>
  </si>
  <si>
    <t>   4 seed, Sweet Sixteen</t>
  </si>
  <si>
    <t>   5 seed, R64</t>
  </si>
  <si>
    <t>   3 seed, Elite Eight</t>
  </si>
  <si>
    <t>   4 seed, Final Four</t>
  </si>
  <si>
    <t>   7 seed, Elite Eight</t>
  </si>
  <si>
    <t>   11 seed, Sweet Sixteen</t>
  </si>
  <si>
    <t>   8 seed, R32</t>
  </si>
  <si>
    <t>   8 seed, R64</t>
  </si>
  <si>
    <t>   9 seed, R64</t>
  </si>
  <si>
    <t>   10 seed, R64</t>
  </si>
  <si>
    <t>   9 seed, R32</t>
  </si>
  <si>
    <t>   3 seed, R32</t>
  </si>
  <si>
    <t>   3 seed, Sweet Sixteen</t>
  </si>
  <si>
    <t>   6 seed, Sweet Sixteen</t>
  </si>
  <si>
    <t>   12 seed, R64</t>
  </si>
  <si>
    <t>   10 seed, R32</t>
  </si>
  <si>
    <t>   14 seed, R64</t>
  </si>
  <si>
    <t>   4 seed, R64</t>
  </si>
  <si>
    <t>   6 seed, R32</t>
  </si>
  <si>
    <t>   7 seed, R64</t>
  </si>
  <si>
    <t>   12 seed, R32</t>
  </si>
  <si>
    <t>   6 seed, R64</t>
  </si>
  <si>
    <t>   14 seed, R68</t>
  </si>
  <si>
    <t>   7 seed, R32</t>
  </si>
  <si>
    <t>   12 seed, R68</t>
  </si>
  <si>
    <t>   13 seed, Sweet Sixteen</t>
  </si>
  <si>
    <t>   11 seed, R64</t>
  </si>
  <si>
    <t>   13 seed, R64</t>
  </si>
  <si>
    <t>   10 seed, Sweet Sixteen</t>
  </si>
  <si>
    <t>   11 seed, R32</t>
  </si>
  <si>
    <t>   15 seed, R32</t>
  </si>
  <si>
    <t>   16 seed, R68</t>
  </si>
  <si>
    <t>   15 seed, R64</t>
  </si>
  <si>
    <t>   16 seed, R64</t>
  </si>
  <si>
    <t>A-N Rnak</t>
  </si>
  <si>
    <t>Rankhr</t>
  </si>
  <si>
    <t>NEWRKD</t>
  </si>
  <si>
    <t>NEWRKO</t>
  </si>
  <si>
    <t>troe</t>
  </si>
  <si>
    <t>trem</t>
  </si>
  <si>
    <t>trde</t>
  </si>
  <si>
    <t>Strde</t>
  </si>
  <si>
    <t>StRDE+</t>
  </si>
  <si>
    <t>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</si>
</sst>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FFFFFF"/>
      <name val="Arial"/>
      <family val="2"/>
    </font>
    <font>
      <b/>
      <sz val="9"/>
      <color rgb="FF000000"/>
      <name val="Arial"/>
      <family val="2"/>
    </font>
    <font>
      <b/>
      <sz val="6"/>
      <color rgb="FF000000"/>
      <name val="Arial"/>
      <family val="2"/>
    </font>
    <font>
      <b/>
      <sz val="9"/>
      <color rgb="FF2100B7"/>
      <name val="Arial"/>
      <family val="2"/>
    </font>
    <font>
      <b/>
      <sz val="6"/>
      <color rgb="FF2100B7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A9DAB7"/>
        <bgColor indexed="64"/>
      </patternFill>
    </fill>
    <fill>
      <patternFill patternType="solid">
        <fgColor rgb="FFA5D9B4"/>
        <bgColor indexed="64"/>
      </patternFill>
    </fill>
    <fill>
      <patternFill patternType="solid">
        <fgColor rgb="FFC5E6CF"/>
        <bgColor indexed="64"/>
      </patternFill>
    </fill>
    <fill>
      <patternFill patternType="solid">
        <fgColor rgb="FFB9E1C5"/>
        <bgColor indexed="64"/>
      </patternFill>
    </fill>
    <fill>
      <patternFill patternType="solid">
        <fgColor rgb="FFFBDADD"/>
        <bgColor indexed="64"/>
      </patternFill>
    </fill>
    <fill>
      <patternFill patternType="solid">
        <fgColor rgb="FFB6E0C2"/>
        <bgColor indexed="64"/>
      </patternFill>
    </fill>
    <fill>
      <patternFill patternType="solid">
        <fgColor rgb="FFF9FBFF"/>
        <bgColor indexed="64"/>
      </patternFill>
    </fill>
    <fill>
      <patternFill patternType="solid">
        <fgColor rgb="FFE3F2EA"/>
        <bgColor indexed="64"/>
      </patternFill>
    </fill>
    <fill>
      <patternFill patternType="solid">
        <fgColor rgb="FFC3E5CE"/>
        <bgColor indexed="64"/>
      </patternFill>
    </fill>
    <fill>
      <patternFill patternType="solid">
        <fgColor rgb="FFEEF6F3"/>
        <bgColor indexed="64"/>
      </patternFill>
    </fill>
    <fill>
      <patternFill patternType="solid">
        <fgColor rgb="FFFAD1D3"/>
        <bgColor indexed="64"/>
      </patternFill>
    </fill>
    <fill>
      <patternFill patternType="solid">
        <fgColor rgb="FFFBF5F8"/>
        <bgColor indexed="64"/>
      </patternFill>
    </fill>
    <fill>
      <patternFill patternType="solid">
        <fgColor rgb="FFAADBB9"/>
        <bgColor indexed="64"/>
      </patternFill>
    </fill>
    <fill>
      <patternFill patternType="solid">
        <fgColor rgb="FFDCEFE4"/>
        <bgColor indexed="64"/>
      </patternFill>
    </fill>
    <fill>
      <patternFill patternType="solid">
        <fgColor rgb="FFC7E7D1"/>
        <bgColor indexed="64"/>
      </patternFill>
    </fill>
    <fill>
      <patternFill patternType="solid">
        <fgColor rgb="FFB2DEBF"/>
        <bgColor indexed="64"/>
      </patternFill>
    </fill>
    <fill>
      <patternFill patternType="solid">
        <fgColor rgb="FFABDCB9"/>
        <bgColor indexed="64"/>
      </patternFill>
    </fill>
    <fill>
      <patternFill patternType="solid">
        <fgColor rgb="FFD3EBDB"/>
        <bgColor indexed="64"/>
      </patternFill>
    </fill>
    <fill>
      <patternFill patternType="solid">
        <fgColor rgb="FFB3DFC0"/>
        <bgColor indexed="64"/>
      </patternFill>
    </fill>
    <fill>
      <patternFill patternType="solid">
        <fgColor rgb="FFFBE7EA"/>
        <bgColor indexed="64"/>
      </patternFill>
    </fill>
    <fill>
      <patternFill patternType="solid">
        <fgColor rgb="FFFAC7CA"/>
        <bgColor indexed="64"/>
      </patternFill>
    </fill>
    <fill>
      <patternFill patternType="solid">
        <fgColor rgb="FFFBD8DB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B4DFC1"/>
        <bgColor indexed="64"/>
      </patternFill>
    </fill>
    <fill>
      <patternFill patternType="solid">
        <fgColor rgb="FFA6D9B5"/>
        <bgColor indexed="64"/>
      </patternFill>
    </fill>
    <fill>
      <patternFill patternType="solid">
        <fgColor rgb="FFC6E7D1"/>
        <bgColor indexed="64"/>
      </patternFill>
    </fill>
    <fill>
      <patternFill patternType="solid">
        <fgColor rgb="FFAEDDBC"/>
        <bgColor indexed="64"/>
      </patternFill>
    </fill>
    <fill>
      <patternFill patternType="solid">
        <fgColor rgb="FFE2F2E9"/>
        <bgColor indexed="64"/>
      </patternFill>
    </fill>
    <fill>
      <patternFill patternType="solid">
        <fgColor rgb="FFBEE3C9"/>
        <bgColor indexed="64"/>
      </patternFill>
    </fill>
    <fill>
      <patternFill patternType="solid">
        <fgColor rgb="FFFBE1E3"/>
        <bgColor indexed="64"/>
      </patternFill>
    </fill>
    <fill>
      <patternFill patternType="solid">
        <fgColor rgb="FFF3F9F7"/>
        <bgColor indexed="64"/>
      </patternFill>
    </fill>
    <fill>
      <patternFill patternType="solid">
        <fgColor rgb="FFA7DAB6"/>
        <bgColor indexed="64"/>
      </patternFill>
    </fill>
    <fill>
      <patternFill patternType="solid">
        <fgColor rgb="FFCFEAD8"/>
        <bgColor indexed="64"/>
      </patternFill>
    </fill>
    <fill>
      <patternFill patternType="solid">
        <fgColor rgb="FFE6F3EC"/>
        <bgColor indexed="64"/>
      </patternFill>
    </fill>
    <fill>
      <patternFill patternType="solid">
        <fgColor rgb="FFD4ECDD"/>
        <bgColor indexed="64"/>
      </patternFill>
    </fill>
    <fill>
      <patternFill patternType="solid">
        <fgColor rgb="FFA9DBB8"/>
        <bgColor indexed="64"/>
      </patternFill>
    </fill>
    <fill>
      <patternFill patternType="solid">
        <fgColor rgb="FFACDCBA"/>
        <bgColor indexed="64"/>
      </patternFill>
    </fill>
    <fill>
      <patternFill patternType="solid">
        <fgColor rgb="FFADDCBB"/>
        <bgColor indexed="64"/>
      </patternFill>
    </fill>
    <fill>
      <patternFill patternType="solid">
        <fgColor rgb="FFA8DAB6"/>
        <bgColor indexed="64"/>
      </patternFill>
    </fill>
    <fill>
      <patternFill patternType="solid">
        <fgColor rgb="FFDBEFE3"/>
        <bgColor indexed="64"/>
      </patternFill>
    </fill>
    <fill>
      <patternFill patternType="solid">
        <fgColor rgb="FFB0DDBD"/>
        <bgColor indexed="64"/>
      </patternFill>
    </fill>
    <fill>
      <patternFill patternType="solid">
        <fgColor rgb="FFB7E1C4"/>
        <bgColor indexed="64"/>
      </patternFill>
    </fill>
    <fill>
      <patternFill patternType="solid">
        <fgColor rgb="FFFAFBFD"/>
        <bgColor indexed="64"/>
      </patternFill>
    </fill>
    <fill>
      <patternFill patternType="solid">
        <fgColor rgb="FFAFDDBC"/>
        <bgColor indexed="64"/>
      </patternFill>
    </fill>
    <fill>
      <patternFill patternType="solid">
        <fgColor rgb="FFB1DEBF"/>
        <bgColor indexed="64"/>
      </patternFill>
    </fill>
    <fill>
      <patternFill patternType="solid">
        <fgColor rgb="FFBFE4CB"/>
        <bgColor indexed="64"/>
      </patternFill>
    </fill>
    <fill>
      <patternFill patternType="solid">
        <fgColor rgb="FFB0DEBE"/>
        <bgColor indexed="64"/>
      </patternFill>
    </fill>
    <fill>
      <patternFill patternType="solid">
        <fgColor rgb="FFFAD6D8"/>
        <bgColor indexed="64"/>
      </patternFill>
    </fill>
    <fill>
      <patternFill patternType="solid">
        <fgColor rgb="FFD8EEE0"/>
        <bgColor indexed="64"/>
      </patternFill>
    </fill>
    <fill>
      <patternFill patternType="solid">
        <fgColor rgb="FFD6EDDE"/>
        <bgColor indexed="64"/>
      </patternFill>
    </fill>
    <fill>
      <patternFill patternType="solid">
        <fgColor rgb="FFFABABD"/>
        <bgColor indexed="64"/>
      </patternFill>
    </fill>
    <fill>
      <patternFill patternType="solid">
        <fgColor rgb="FFB7E0C3"/>
        <bgColor indexed="64"/>
      </patternFill>
    </fill>
    <fill>
      <patternFill patternType="solid">
        <fgColor rgb="FFD1EBDA"/>
        <bgColor indexed="64"/>
      </patternFill>
    </fill>
    <fill>
      <patternFill patternType="solid">
        <fgColor rgb="FFF7FAFB"/>
        <bgColor indexed="64"/>
      </patternFill>
    </fill>
    <fill>
      <patternFill patternType="solid">
        <fgColor rgb="FFDEF0E5"/>
        <bgColor indexed="64"/>
      </patternFill>
    </fill>
    <fill>
      <patternFill patternType="solid">
        <fgColor rgb="FFD5EDDE"/>
        <bgColor indexed="64"/>
      </patternFill>
    </fill>
    <fill>
      <patternFill patternType="solid">
        <fgColor rgb="FFE8F4ED"/>
        <bgColor indexed="64"/>
      </patternFill>
    </fill>
    <fill>
      <patternFill patternType="solid">
        <fgColor rgb="FFB8E1C5"/>
        <bgColor indexed="64"/>
      </patternFill>
    </fill>
    <fill>
      <patternFill patternType="solid">
        <fgColor rgb="FFCCE9D6"/>
        <bgColor indexed="64"/>
      </patternFill>
    </fill>
    <fill>
      <patternFill patternType="solid">
        <fgColor rgb="FFFACBCD"/>
        <bgColor indexed="64"/>
      </patternFill>
    </fill>
    <fill>
      <patternFill patternType="solid">
        <fgColor rgb="FFFBEEF1"/>
        <bgColor indexed="64"/>
      </patternFill>
    </fill>
    <fill>
      <patternFill patternType="solid">
        <fgColor rgb="FFBEE3CA"/>
        <bgColor indexed="64"/>
      </patternFill>
    </fill>
    <fill>
      <patternFill patternType="solid">
        <fgColor rgb="FFBAE2C6"/>
        <bgColor indexed="64"/>
      </patternFill>
    </fill>
    <fill>
      <patternFill patternType="solid">
        <fgColor rgb="FFFABBBD"/>
        <bgColor indexed="64"/>
      </patternFill>
    </fill>
    <fill>
      <patternFill patternType="solid">
        <fgColor rgb="FFFBE8EB"/>
        <bgColor indexed="64"/>
      </patternFill>
    </fill>
    <fill>
      <patternFill patternType="solid">
        <fgColor rgb="FFC2E5CD"/>
        <bgColor indexed="64"/>
      </patternFill>
    </fill>
    <fill>
      <patternFill patternType="solid">
        <fgColor rgb="FFB5DFC2"/>
        <bgColor indexed="64"/>
      </patternFill>
    </fill>
    <fill>
      <patternFill patternType="solid">
        <fgColor rgb="FFFBEFF2"/>
        <bgColor indexed="64"/>
      </patternFill>
    </fill>
    <fill>
      <patternFill patternType="solid">
        <fgColor rgb="FFFAB4B7"/>
        <bgColor indexed="64"/>
      </patternFill>
    </fill>
    <fill>
      <patternFill patternType="solid">
        <fgColor rgb="FFFBE6E9"/>
        <bgColor indexed="64"/>
      </patternFill>
    </fill>
    <fill>
      <patternFill patternType="solid">
        <fgColor rgb="FFBCE2C8"/>
        <bgColor indexed="64"/>
      </patternFill>
    </fill>
    <fill>
      <patternFill patternType="solid">
        <fgColor rgb="FFF9A8AA"/>
        <bgColor indexed="64"/>
      </patternFill>
    </fill>
    <fill>
      <patternFill patternType="solid">
        <fgColor rgb="FFCAE8D4"/>
        <bgColor indexed="64"/>
      </patternFill>
    </fill>
    <fill>
      <patternFill patternType="solid">
        <fgColor rgb="FFF6FAFA"/>
        <bgColor indexed="64"/>
      </patternFill>
    </fill>
    <fill>
      <patternFill patternType="solid">
        <fgColor rgb="FFBBE2C7"/>
        <bgColor indexed="64"/>
      </patternFill>
    </fill>
    <fill>
      <patternFill patternType="solid">
        <fgColor rgb="FFE1F2E8"/>
        <bgColor indexed="64"/>
      </patternFill>
    </fill>
    <fill>
      <patternFill patternType="solid">
        <fgColor rgb="FFF4F9F8"/>
        <bgColor indexed="64"/>
      </patternFill>
    </fill>
    <fill>
      <patternFill patternType="solid">
        <fgColor rgb="FFC9E8D3"/>
        <bgColor indexed="64"/>
      </patternFill>
    </fill>
    <fill>
      <patternFill patternType="solid">
        <fgColor rgb="FFEAF5F0"/>
        <bgColor indexed="64"/>
      </patternFill>
    </fill>
    <fill>
      <patternFill patternType="solid">
        <fgColor rgb="FFFBF0F3"/>
        <bgColor indexed="64"/>
      </patternFill>
    </fill>
    <fill>
      <patternFill patternType="solid">
        <fgColor rgb="FFFAD2D4"/>
        <bgColor indexed="64"/>
      </patternFill>
    </fill>
    <fill>
      <patternFill patternType="solid">
        <fgColor rgb="FFF5F9F9"/>
        <bgColor indexed="64"/>
      </patternFill>
    </fill>
    <fill>
      <patternFill patternType="solid">
        <fgColor rgb="FFFBF7FA"/>
        <bgColor indexed="64"/>
      </patternFill>
    </fill>
    <fill>
      <patternFill patternType="solid">
        <fgColor rgb="FFC4E5CE"/>
        <bgColor indexed="64"/>
      </patternFill>
    </fill>
    <fill>
      <patternFill patternType="solid">
        <fgColor rgb="FFE1F1E7"/>
        <bgColor indexed="64"/>
      </patternFill>
    </fill>
    <fill>
      <patternFill patternType="solid">
        <fgColor rgb="FFDFF0E6"/>
        <bgColor indexed="64"/>
      </patternFill>
    </fill>
    <fill>
      <patternFill patternType="solid">
        <fgColor rgb="FFFBFCFE"/>
        <bgColor indexed="64"/>
      </patternFill>
    </fill>
    <fill>
      <patternFill patternType="solid">
        <fgColor rgb="FFF1F8F6"/>
        <bgColor indexed="64"/>
      </patternFill>
    </fill>
    <fill>
      <patternFill patternType="solid">
        <fgColor rgb="FFCBE8D5"/>
        <bgColor indexed="64"/>
      </patternFill>
    </fill>
    <fill>
      <patternFill patternType="solid">
        <fgColor rgb="FFFACCCE"/>
        <bgColor indexed="64"/>
      </patternFill>
    </fill>
    <fill>
      <patternFill patternType="solid">
        <fgColor rgb="FFE5F3EB"/>
        <bgColor indexed="64"/>
      </patternFill>
    </fill>
    <fill>
      <patternFill patternType="solid">
        <fgColor rgb="FFF9B2B4"/>
        <bgColor indexed="64"/>
      </patternFill>
    </fill>
    <fill>
      <patternFill patternType="solid">
        <fgColor rgb="FFFBE4E7"/>
        <bgColor indexed="64"/>
      </patternFill>
    </fill>
    <fill>
      <patternFill patternType="solid">
        <fgColor rgb="FFFBD9DC"/>
        <bgColor indexed="64"/>
      </patternFill>
    </fill>
    <fill>
      <patternFill patternType="solid">
        <fgColor rgb="FFDAEEE1"/>
        <bgColor indexed="64"/>
      </patternFill>
    </fill>
    <fill>
      <patternFill patternType="solid">
        <fgColor rgb="FFC5E6D0"/>
        <bgColor indexed="64"/>
      </patternFill>
    </fill>
    <fill>
      <patternFill patternType="solid">
        <fgColor rgb="FFD2EBDB"/>
        <bgColor indexed="64"/>
      </patternFill>
    </fill>
    <fill>
      <patternFill patternType="solid">
        <fgColor rgb="FFFAC7C9"/>
        <bgColor indexed="64"/>
      </patternFill>
    </fill>
    <fill>
      <patternFill patternType="solid">
        <fgColor rgb="FFCEEAD8"/>
        <bgColor indexed="64"/>
      </patternFill>
    </fill>
    <fill>
      <patternFill patternType="solid">
        <fgColor rgb="FFCDE9D7"/>
        <bgColor indexed="64"/>
      </patternFill>
    </fill>
    <fill>
      <patternFill patternType="solid">
        <fgColor rgb="FFFBF4F7"/>
        <bgColor indexed="64"/>
      </patternFill>
    </fill>
    <fill>
      <patternFill patternType="solid">
        <fgColor rgb="FFE9F5EF"/>
        <bgColor indexed="64"/>
      </patternFill>
    </fill>
    <fill>
      <patternFill patternType="solid">
        <fgColor rgb="FFFAB6B8"/>
        <bgColor indexed="64"/>
      </patternFill>
    </fill>
    <fill>
      <patternFill patternType="solid">
        <fgColor rgb="FFBDE3C8"/>
        <bgColor indexed="64"/>
      </patternFill>
    </fill>
    <fill>
      <patternFill patternType="solid">
        <fgColor rgb="FFCCE9D5"/>
        <bgColor indexed="64"/>
      </patternFill>
    </fill>
    <fill>
      <patternFill patternType="solid">
        <fgColor rgb="FFECF6F1"/>
        <bgColor indexed="64"/>
      </patternFill>
    </fill>
    <fill>
      <patternFill patternType="solid">
        <fgColor rgb="FFD9EEE1"/>
        <bgColor indexed="64"/>
      </patternFill>
    </fill>
    <fill>
      <patternFill patternType="solid">
        <fgColor rgb="FFFBECEE"/>
        <bgColor indexed="64"/>
      </patternFill>
    </fill>
    <fill>
      <patternFill patternType="solid">
        <fgColor rgb="FFFBDBDE"/>
        <bgColor indexed="64"/>
      </patternFill>
    </fill>
    <fill>
      <patternFill patternType="solid">
        <fgColor rgb="FFFAC2C5"/>
        <bgColor indexed="64"/>
      </patternFill>
    </fill>
    <fill>
      <patternFill patternType="solid">
        <fgColor rgb="FFFBEAED"/>
        <bgColor indexed="64"/>
      </patternFill>
    </fill>
    <fill>
      <patternFill patternType="solid">
        <fgColor rgb="FFEFF7F3"/>
        <bgColor indexed="64"/>
      </patternFill>
    </fill>
    <fill>
      <patternFill patternType="solid">
        <fgColor rgb="FFFBDDE0"/>
        <bgColor indexed="64"/>
      </patternFill>
    </fill>
    <fill>
      <patternFill patternType="solid">
        <fgColor rgb="FFE8F4EE"/>
        <bgColor indexed="64"/>
      </patternFill>
    </fill>
    <fill>
      <patternFill patternType="solid">
        <fgColor rgb="FFFBE9EC"/>
        <bgColor indexed="64"/>
      </patternFill>
    </fill>
    <fill>
      <patternFill patternType="solid">
        <fgColor rgb="FFFAB2B5"/>
        <bgColor indexed="64"/>
      </patternFill>
    </fill>
    <fill>
      <patternFill patternType="solid">
        <fgColor rgb="FFC0E4CB"/>
        <bgColor indexed="64"/>
      </patternFill>
    </fill>
    <fill>
      <patternFill patternType="solid">
        <fgColor rgb="FFFAB7B9"/>
        <bgColor indexed="64"/>
      </patternFill>
    </fill>
    <fill>
      <patternFill patternType="solid">
        <fgColor rgb="FFFAC6C8"/>
        <bgColor indexed="64"/>
      </patternFill>
    </fill>
    <fill>
      <patternFill patternType="solid">
        <fgColor rgb="FFFBF1F4"/>
        <bgColor indexed="64"/>
      </patternFill>
    </fill>
    <fill>
      <patternFill patternType="solid">
        <fgColor rgb="FFC1E4CC"/>
        <bgColor indexed="64"/>
      </patternFill>
    </fill>
    <fill>
      <patternFill patternType="solid">
        <fgColor rgb="FFFBFAFD"/>
        <bgColor indexed="64"/>
      </patternFill>
    </fill>
    <fill>
      <patternFill patternType="solid">
        <fgColor rgb="FFFBE2E5"/>
        <bgColor indexed="64"/>
      </patternFill>
    </fill>
    <fill>
      <patternFill patternType="solid">
        <fgColor rgb="FFDDF0E4"/>
        <bgColor indexed="64"/>
      </patternFill>
    </fill>
    <fill>
      <patternFill patternType="solid">
        <fgColor rgb="FFFBDFE2"/>
        <bgColor indexed="64"/>
      </patternFill>
    </fill>
    <fill>
      <patternFill patternType="solid">
        <fgColor rgb="FFEFF7F4"/>
        <bgColor indexed="64"/>
      </patternFill>
    </fill>
    <fill>
      <patternFill patternType="solid">
        <fgColor rgb="FFE7F4ED"/>
        <bgColor indexed="64"/>
      </patternFill>
    </fill>
    <fill>
      <patternFill patternType="solid">
        <fgColor rgb="FFE0F1E7"/>
        <bgColor indexed="64"/>
      </patternFill>
    </fill>
    <fill>
      <patternFill patternType="solid">
        <fgColor rgb="FFC8E7D2"/>
        <bgColor indexed="64"/>
      </patternFill>
    </fill>
    <fill>
      <patternFill patternType="solid">
        <fgColor rgb="FFD3ECDC"/>
        <bgColor indexed="64"/>
      </patternFill>
    </fill>
    <fill>
      <patternFill patternType="solid">
        <fgColor rgb="FFFBFBFE"/>
        <bgColor indexed="64"/>
      </patternFill>
    </fill>
    <fill>
      <patternFill patternType="solid">
        <fgColor rgb="FFFACED1"/>
        <bgColor indexed="64"/>
      </patternFill>
    </fill>
    <fill>
      <patternFill patternType="solid">
        <fgColor rgb="FFDAEFE2"/>
        <bgColor indexed="64"/>
      </patternFill>
    </fill>
    <fill>
      <patternFill patternType="solid">
        <fgColor rgb="FFFACACD"/>
        <bgColor indexed="64"/>
      </patternFill>
    </fill>
    <fill>
      <patternFill patternType="solid">
        <fgColor rgb="FFFAC3C6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rgb="FFEDF6F2"/>
        <bgColor indexed="64"/>
      </patternFill>
    </fill>
    <fill>
      <patternFill patternType="solid">
        <fgColor rgb="FFFBF9FC"/>
        <bgColor indexed="64"/>
      </patternFill>
    </fill>
    <fill>
      <patternFill patternType="solid">
        <fgColor rgb="FFFAB9BC"/>
        <bgColor indexed="64"/>
      </patternFill>
    </fill>
    <fill>
      <patternFill patternType="solid">
        <fgColor rgb="FFFAC1C3"/>
        <bgColor indexed="64"/>
      </patternFill>
    </fill>
    <fill>
      <patternFill patternType="solid">
        <fgColor rgb="FFFBEBEE"/>
        <bgColor indexed="64"/>
      </patternFill>
    </fill>
    <fill>
      <patternFill patternType="solid">
        <fgColor rgb="FFF0F8F5"/>
        <bgColor indexed="64"/>
      </patternFill>
    </fill>
    <fill>
      <patternFill patternType="solid">
        <fgColor rgb="FFFBE0E3"/>
        <bgColor indexed="64"/>
      </patternFill>
    </fill>
    <fill>
      <patternFill patternType="solid">
        <fgColor rgb="FFFBF6F9"/>
        <bgColor indexed="64"/>
      </patternFill>
    </fill>
    <fill>
      <patternFill patternType="solid">
        <fgColor rgb="FFEBF5F0"/>
        <bgColor indexed="64"/>
      </patternFill>
    </fill>
    <fill>
      <patternFill patternType="solid">
        <fgColor rgb="FFFBDCDE"/>
        <bgColor indexed="64"/>
      </patternFill>
    </fill>
    <fill>
      <patternFill patternType="solid">
        <fgColor rgb="FFFAD5D8"/>
        <bgColor indexed="64"/>
      </patternFill>
    </fill>
    <fill>
      <patternFill patternType="solid">
        <fgColor rgb="FFFBF8FB"/>
        <bgColor indexed="64"/>
      </patternFill>
    </fill>
    <fill>
      <patternFill patternType="solid">
        <fgColor rgb="FFE4F3EA"/>
        <bgColor indexed="64"/>
      </patternFill>
    </fill>
    <fill>
      <patternFill patternType="solid">
        <fgColor rgb="FFFAB7BA"/>
        <bgColor indexed="64"/>
      </patternFill>
    </fill>
    <fill>
      <patternFill patternType="solid">
        <fgColor rgb="FFF6FAF9"/>
        <bgColor indexed="64"/>
      </patternFill>
    </fill>
    <fill>
      <patternFill patternType="solid">
        <fgColor rgb="FFFBE5E8"/>
        <bgColor indexed="64"/>
      </patternFill>
    </fill>
    <fill>
      <patternFill patternType="solid">
        <fgColor rgb="FFF8FBFC"/>
        <bgColor indexed="64"/>
      </patternFill>
    </fill>
    <fill>
      <patternFill patternType="solid">
        <fgColor rgb="FFF2F8F6"/>
        <bgColor indexed="64"/>
      </patternFill>
    </fill>
    <fill>
      <patternFill patternType="solid">
        <fgColor rgb="FFD7EDDF"/>
        <bgColor indexed="64"/>
      </patternFill>
    </fill>
    <fill>
      <patternFill patternType="solid">
        <fgColor rgb="FFFAC5C8"/>
        <bgColor indexed="64"/>
      </patternFill>
    </fill>
    <fill>
      <patternFill patternType="solid">
        <fgColor rgb="FFFBF2F5"/>
        <bgColor indexed="64"/>
      </patternFill>
    </fill>
    <fill>
      <patternFill patternType="solid">
        <fgColor rgb="FFFACDD0"/>
        <bgColor indexed="64"/>
      </patternFill>
    </fill>
    <fill>
      <patternFill patternType="solid">
        <fgColor rgb="FFFABDC0"/>
        <bgColor indexed="64"/>
      </patternFill>
    </fill>
    <fill>
      <patternFill patternType="solid">
        <fgColor rgb="FFFBECEF"/>
        <bgColor indexed="64"/>
      </patternFill>
    </fill>
    <fill>
      <patternFill patternType="solid">
        <fgColor rgb="FFF9ADB0"/>
        <bgColor indexed="64"/>
      </patternFill>
    </fill>
    <fill>
      <patternFill patternType="solid">
        <fgColor rgb="FFFAC8CB"/>
        <bgColor indexed="64"/>
      </patternFill>
    </fill>
    <fill>
      <patternFill patternType="solid">
        <fgColor rgb="FFFAD4D7"/>
        <bgColor indexed="64"/>
      </patternFill>
    </fill>
    <fill>
      <patternFill patternType="solid">
        <fgColor rgb="FFFBE3E6"/>
        <bgColor indexed="64"/>
      </patternFill>
    </fill>
    <fill>
      <patternFill patternType="solid">
        <fgColor rgb="FFFABDBF"/>
        <bgColor indexed="64"/>
      </patternFill>
    </fill>
    <fill>
      <patternFill patternType="solid">
        <fgColor rgb="FFF9ADAF"/>
        <bgColor indexed="64"/>
      </patternFill>
    </fill>
    <fill>
      <patternFill patternType="solid">
        <fgColor rgb="FFFABFC2"/>
        <bgColor indexed="64"/>
      </patternFill>
    </fill>
    <fill>
      <patternFill patternType="solid">
        <fgColor rgb="FFFACFD2"/>
        <bgColor indexed="64"/>
      </patternFill>
    </fill>
    <fill>
      <patternFill patternType="solid">
        <fgColor rgb="FFFBDEE1"/>
        <bgColor indexed="64"/>
      </patternFill>
    </fill>
    <fill>
      <patternFill patternType="solid">
        <fgColor rgb="FFFBF3F6"/>
        <bgColor indexed="64"/>
      </patternFill>
    </fill>
    <fill>
      <patternFill patternType="solid">
        <fgColor rgb="FFFBE7E9"/>
        <bgColor indexed="64"/>
      </patternFill>
    </fill>
    <fill>
      <patternFill patternType="solid">
        <fgColor rgb="FFFAB8BB"/>
        <bgColor indexed="64"/>
      </patternFill>
    </fill>
    <fill>
      <patternFill patternType="solid">
        <fgColor rgb="FFFBE1E4"/>
        <bgColor indexed="64"/>
      </patternFill>
    </fill>
    <fill>
      <patternFill patternType="solid">
        <fgColor rgb="FFF9B1B3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FABEC1"/>
        <bgColor indexed="64"/>
      </patternFill>
    </fill>
    <fill>
      <patternFill patternType="solid">
        <fgColor rgb="FFFAB5B7"/>
        <bgColor indexed="64"/>
      </patternFill>
    </fill>
    <fill>
      <patternFill patternType="solid">
        <fgColor rgb="FFF9AEB1"/>
        <bgColor indexed="64"/>
      </patternFill>
    </fill>
    <fill>
      <patternFill patternType="solid">
        <fgColor rgb="FFFBEDF0"/>
        <bgColor indexed="64"/>
      </patternFill>
    </fill>
    <fill>
      <patternFill patternType="solid">
        <fgColor rgb="FFF9A9AC"/>
        <bgColor indexed="64"/>
      </patternFill>
    </fill>
    <fill>
      <patternFill patternType="solid">
        <fgColor rgb="FFFAD7D9"/>
        <bgColor indexed="64"/>
      </patternFill>
    </fill>
    <fill>
      <patternFill patternType="solid">
        <fgColor rgb="FFFAD3D6"/>
        <bgColor indexed="64"/>
      </patternFill>
    </fill>
    <fill>
      <patternFill patternType="solid">
        <fgColor rgb="FFFBD7DA"/>
        <bgColor indexed="64"/>
      </patternFill>
    </fill>
    <fill>
      <patternFill patternType="solid">
        <fgColor rgb="FFFBDCDF"/>
        <bgColor indexed="64"/>
      </patternFill>
    </fill>
    <fill>
      <patternFill patternType="solid">
        <fgColor rgb="FFF9ACAE"/>
        <bgColor indexed="64"/>
      </patternFill>
    </fill>
    <fill>
      <patternFill patternType="solid">
        <fgColor rgb="FFFAD0D3"/>
        <bgColor indexed="64"/>
      </patternFill>
    </fill>
    <fill>
      <patternFill patternType="solid">
        <fgColor rgb="FFFAC4C7"/>
        <bgColor indexed="64"/>
      </patternFill>
    </fill>
    <fill>
      <patternFill patternType="solid">
        <fgColor rgb="FFFABCBE"/>
        <bgColor indexed="64"/>
      </patternFill>
    </fill>
    <fill>
      <patternFill patternType="solid">
        <fgColor rgb="FFF9AAAC"/>
        <bgColor indexed="64"/>
      </patternFill>
    </fill>
    <fill>
      <patternFill patternType="solid">
        <fgColor rgb="FFF9AFB2"/>
        <bgColor indexed="64"/>
      </patternFill>
    </fill>
    <fill>
      <patternFill patternType="solid">
        <fgColor rgb="FFF9B0B2"/>
        <bgColor indexed="64"/>
      </patternFill>
    </fill>
    <fill>
      <patternFill patternType="solid">
        <fgColor rgb="FFFAC2C4"/>
        <bgColor indexed="64"/>
      </patternFill>
    </fill>
    <fill>
      <patternFill patternType="solid">
        <fgColor rgb="FFFAC9CC"/>
        <bgColor indexed="64"/>
      </patternFill>
    </fill>
    <fill>
      <patternFill patternType="solid">
        <fgColor rgb="FFFAC0C2"/>
        <bgColor indexed="64"/>
      </patternFill>
    </fill>
    <fill>
      <patternFill patternType="solid">
        <fgColor rgb="FFFAB3B6"/>
        <bgColor indexed="64"/>
      </patternFill>
    </fill>
    <fill>
      <patternFill patternType="solid">
        <fgColor rgb="FFF9ABA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1FF46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2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5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6" borderId="0" xfId="0" applyFont="1" applyFill="1"/>
    <xf numFmtId="0" fontId="2" fillId="3" borderId="0" xfId="0" applyFont="1" applyFill="1"/>
    <xf numFmtId="0" fontId="2" fillId="6" borderId="0" xfId="0" applyFont="1" applyFill="1"/>
    <xf numFmtId="0" fontId="3" fillId="7" borderId="7" xfId="0" applyFont="1" applyFill="1" applyBorder="1" applyAlignment="1">
      <alignment horizontal="left" vertical="center"/>
    </xf>
    <xf numFmtId="0" fontId="8" fillId="7" borderId="8" xfId="1" applyFill="1" applyBorder="1" applyAlignment="1">
      <alignment horizontal="center" vertical="center"/>
    </xf>
    <xf numFmtId="0" fontId="8" fillId="0" borderId="0" xfId="1" applyAlignment="1">
      <alignment horizontal="left" vertical="center"/>
    </xf>
    <xf numFmtId="0" fontId="8" fillId="0" borderId="7" xfId="1" applyBorder="1" applyAlignment="1">
      <alignment horizontal="left" vertical="center"/>
    </xf>
    <xf numFmtId="0" fontId="4" fillId="9" borderId="9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4" fillId="32" borderId="9" xfId="0" applyFont="1" applyFill="1" applyBorder="1" applyAlignment="1">
      <alignment horizontal="center" vertical="center"/>
    </xf>
    <xf numFmtId="0" fontId="5" fillId="32" borderId="8" xfId="0" applyFont="1" applyFill="1" applyBorder="1" applyAlignment="1">
      <alignment horizontal="center" vertical="center"/>
    </xf>
    <xf numFmtId="0" fontId="4" fillId="39" borderId="9" xfId="0" applyFont="1" applyFill="1" applyBorder="1" applyAlignment="1">
      <alignment horizontal="center" vertical="center"/>
    </xf>
    <xf numFmtId="0" fontId="5" fillId="39" borderId="8" xfId="0" applyFont="1" applyFill="1" applyBorder="1" applyAlignment="1">
      <alignment horizontal="center" vertical="center"/>
    </xf>
    <xf numFmtId="0" fontId="4" fillId="46" borderId="9" xfId="0" applyFont="1" applyFill="1" applyBorder="1" applyAlignment="1">
      <alignment horizontal="center" vertical="center"/>
    </xf>
    <xf numFmtId="0" fontId="5" fillId="46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4" fillId="43" borderId="9" xfId="0" applyFont="1" applyFill="1" applyBorder="1" applyAlignment="1">
      <alignment horizontal="center" vertical="center"/>
    </xf>
    <xf numFmtId="0" fontId="5" fillId="43" borderId="8" xfId="0" applyFont="1" applyFill="1" applyBorder="1" applyAlignment="1">
      <alignment horizontal="center" vertical="center"/>
    </xf>
    <xf numFmtId="0" fontId="4" fillId="20" borderId="9" xfId="0" applyFont="1" applyFill="1" applyBorder="1" applyAlignment="1">
      <alignment horizontal="center" vertical="center"/>
    </xf>
    <xf numFmtId="0" fontId="5" fillId="20" borderId="8" xfId="0" applyFont="1" applyFill="1" applyBorder="1" applyAlignment="1">
      <alignment horizontal="center" vertical="center"/>
    </xf>
    <xf numFmtId="0" fontId="4" fillId="24" borderId="9" xfId="0" applyFont="1" applyFill="1" applyBorder="1" applyAlignment="1">
      <alignment horizontal="center" vertical="center"/>
    </xf>
    <xf numFmtId="0" fontId="5" fillId="24" borderId="8" xfId="0" applyFont="1" applyFill="1" applyBorder="1" applyAlignment="1">
      <alignment horizontal="center" vertical="center"/>
    </xf>
    <xf numFmtId="0" fontId="4" fillId="44" borderId="9" xfId="0" applyFont="1" applyFill="1" applyBorder="1" applyAlignment="1">
      <alignment horizontal="center" vertical="center"/>
    </xf>
    <xf numFmtId="0" fontId="5" fillId="44" borderId="8" xfId="0" applyFont="1" applyFill="1" applyBorder="1" applyAlignment="1">
      <alignment horizontal="center" vertical="center"/>
    </xf>
    <xf numFmtId="0" fontId="4" fillId="45" borderId="9" xfId="0" applyFont="1" applyFill="1" applyBorder="1" applyAlignment="1">
      <alignment horizontal="center" vertical="center"/>
    </xf>
    <xf numFmtId="0" fontId="5" fillId="45" borderId="8" xfId="0" applyFont="1" applyFill="1" applyBorder="1" applyAlignment="1">
      <alignment horizontal="center" vertical="center"/>
    </xf>
    <xf numFmtId="0" fontId="4" fillId="34" borderId="9" xfId="0" applyFont="1" applyFill="1" applyBorder="1" applyAlignment="1">
      <alignment horizontal="center" vertical="center"/>
    </xf>
    <xf numFmtId="0" fontId="5" fillId="34" borderId="8" xfId="0" applyFont="1" applyFill="1" applyBorder="1" applyAlignment="1">
      <alignment horizontal="center" vertical="center"/>
    </xf>
    <xf numFmtId="0" fontId="4" fillId="51" borderId="9" xfId="0" applyFont="1" applyFill="1" applyBorder="1" applyAlignment="1">
      <alignment horizontal="center" vertical="center"/>
    </xf>
    <xf numFmtId="0" fontId="5" fillId="51" borderId="8" xfId="0" applyFont="1" applyFill="1" applyBorder="1" applyAlignment="1">
      <alignment horizontal="center" vertical="center"/>
    </xf>
    <xf numFmtId="0" fontId="4" fillId="48" borderId="9" xfId="0" applyFont="1" applyFill="1" applyBorder="1" applyAlignment="1">
      <alignment horizontal="center" vertical="center"/>
    </xf>
    <xf numFmtId="0" fontId="5" fillId="48" borderId="8" xfId="0" applyFont="1" applyFill="1" applyBorder="1" applyAlignment="1">
      <alignment horizontal="center" vertical="center"/>
    </xf>
    <xf numFmtId="0" fontId="4" fillId="54" borderId="9" xfId="0" applyFont="1" applyFill="1" applyBorder="1" applyAlignment="1">
      <alignment horizontal="center" vertical="center"/>
    </xf>
    <xf numFmtId="0" fontId="5" fillId="54" borderId="8" xfId="0" applyFont="1" applyFill="1" applyBorder="1" applyAlignment="1">
      <alignment horizontal="center" vertical="center"/>
    </xf>
    <xf numFmtId="0" fontId="4" fillId="52" borderId="9" xfId="0" applyFont="1" applyFill="1" applyBorder="1" applyAlignment="1">
      <alignment horizontal="center" vertical="center"/>
    </xf>
    <xf numFmtId="0" fontId="5" fillId="52" borderId="8" xfId="0" applyFont="1" applyFill="1" applyBorder="1" applyAlignment="1">
      <alignment horizontal="center" vertical="center"/>
    </xf>
    <xf numFmtId="0" fontId="4" fillId="23" borderId="9" xfId="0" applyFont="1" applyFill="1" applyBorder="1" applyAlignment="1">
      <alignment horizontal="center" vertical="center"/>
    </xf>
    <xf numFmtId="0" fontId="5" fillId="23" borderId="8" xfId="0" applyFont="1" applyFill="1" applyBorder="1" applyAlignment="1">
      <alignment horizontal="center" vertical="center"/>
    </xf>
    <xf numFmtId="0" fontId="4" fillId="26" borderId="9" xfId="0" applyFont="1" applyFill="1" applyBorder="1" applyAlignment="1">
      <alignment horizontal="center" vertical="center"/>
    </xf>
    <xf numFmtId="0" fontId="5" fillId="26" borderId="8" xfId="0" applyFont="1" applyFill="1" applyBorder="1" applyAlignment="1">
      <alignment horizontal="center" vertical="center"/>
    </xf>
    <xf numFmtId="0" fontId="4" fillId="31" borderId="9" xfId="0" applyFont="1" applyFill="1" applyBorder="1" applyAlignment="1">
      <alignment horizontal="center" vertical="center"/>
    </xf>
    <xf numFmtId="0" fontId="5" fillId="31" borderId="8" xfId="0" applyFont="1" applyFill="1" applyBorder="1" applyAlignment="1">
      <alignment horizontal="center" vertical="center"/>
    </xf>
    <xf numFmtId="0" fontId="4" fillId="74" borderId="9" xfId="0" applyFont="1" applyFill="1" applyBorder="1" applyAlignment="1">
      <alignment horizontal="center" vertical="center"/>
    </xf>
    <xf numFmtId="0" fontId="5" fillId="74" borderId="8" xfId="0" applyFont="1" applyFill="1" applyBorder="1" applyAlignment="1">
      <alignment horizontal="center" vertical="center"/>
    </xf>
    <xf numFmtId="0" fontId="4" fillId="13" borderId="9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4" fillId="59" borderId="9" xfId="0" applyFont="1" applyFill="1" applyBorder="1" applyAlignment="1">
      <alignment horizontal="center" vertical="center"/>
    </xf>
    <xf numFmtId="0" fontId="5" fillId="59" borderId="8" xfId="0" applyFont="1" applyFill="1" applyBorder="1" applyAlignment="1">
      <alignment horizontal="center" vertical="center"/>
    </xf>
    <xf numFmtId="0" fontId="4" fillId="49" borderId="9" xfId="0" applyFont="1" applyFill="1" applyBorder="1" applyAlignment="1">
      <alignment horizontal="center" vertical="center"/>
    </xf>
    <xf numFmtId="0" fontId="5" fillId="49" borderId="8" xfId="0" applyFont="1" applyFill="1" applyBorder="1" applyAlignment="1">
      <alignment horizontal="center" vertical="center"/>
    </xf>
    <xf numFmtId="0" fontId="4" fillId="65" borderId="9" xfId="0" applyFont="1" applyFill="1" applyBorder="1" applyAlignment="1">
      <alignment horizontal="center" vertical="center"/>
    </xf>
    <xf numFmtId="0" fontId="5" fillId="65" borderId="8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4" fillId="70" borderId="9" xfId="0" applyFont="1" applyFill="1" applyBorder="1" applyAlignment="1">
      <alignment horizontal="center" vertical="center"/>
    </xf>
    <xf numFmtId="0" fontId="5" fillId="70" borderId="8" xfId="0" applyFont="1" applyFill="1" applyBorder="1" applyAlignment="1">
      <alignment horizontal="center" vertical="center"/>
    </xf>
    <xf numFmtId="0" fontId="4" fillId="82" borderId="9" xfId="0" applyFont="1" applyFill="1" applyBorder="1" applyAlignment="1">
      <alignment horizontal="center" vertical="center"/>
    </xf>
    <xf numFmtId="0" fontId="5" fillId="82" borderId="8" xfId="0" applyFont="1" applyFill="1" applyBorder="1" applyAlignment="1">
      <alignment horizontal="center" vertical="center"/>
    </xf>
    <xf numFmtId="0" fontId="4" fillId="78" borderId="9" xfId="0" applyFont="1" applyFill="1" applyBorder="1" applyAlignment="1">
      <alignment horizontal="center" vertical="center"/>
    </xf>
    <xf numFmtId="0" fontId="5" fillId="78" borderId="8" xfId="0" applyFont="1" applyFill="1" applyBorder="1" applyAlignment="1">
      <alignment horizontal="center" vertical="center"/>
    </xf>
    <xf numFmtId="0" fontId="4" fillId="111" borderId="9" xfId="0" applyFont="1" applyFill="1" applyBorder="1" applyAlignment="1">
      <alignment horizontal="center" vertical="center"/>
    </xf>
    <xf numFmtId="0" fontId="5" fillId="111" borderId="8" xfId="0" applyFont="1" applyFill="1" applyBorder="1" applyAlignment="1">
      <alignment horizontal="center" vertical="center"/>
    </xf>
    <xf numFmtId="0" fontId="4" fillId="36" borderId="9" xfId="0" applyFont="1" applyFill="1" applyBorder="1" applyAlignment="1">
      <alignment horizontal="center" vertical="center"/>
    </xf>
    <xf numFmtId="0" fontId="5" fillId="36" borderId="8" xfId="0" applyFont="1" applyFill="1" applyBorder="1" applyAlignment="1">
      <alignment horizontal="center" vertical="center"/>
    </xf>
    <xf numFmtId="0" fontId="4" fillId="69" borderId="9" xfId="0" applyFont="1" applyFill="1" applyBorder="1" applyAlignment="1">
      <alignment horizontal="center" vertical="center"/>
    </xf>
    <xf numFmtId="0" fontId="5" fillId="69" borderId="8" xfId="0" applyFont="1" applyFill="1" applyBorder="1" applyAlignment="1">
      <alignment horizontal="center" vertical="center"/>
    </xf>
    <xf numFmtId="0" fontId="4" fillId="53" borderId="9" xfId="0" applyFont="1" applyFill="1" applyBorder="1" applyAlignment="1">
      <alignment horizontal="center" vertical="center"/>
    </xf>
    <xf numFmtId="0" fontId="5" fillId="53" borderId="8" xfId="0" applyFont="1" applyFill="1" applyBorder="1" applyAlignment="1">
      <alignment horizontal="center" vertical="center"/>
    </xf>
    <xf numFmtId="0" fontId="4" fillId="124" borderId="9" xfId="0" applyFont="1" applyFill="1" applyBorder="1" applyAlignment="1">
      <alignment horizontal="center" vertical="center"/>
    </xf>
    <xf numFmtId="0" fontId="5" fillId="124" borderId="8" xfId="0" applyFont="1" applyFill="1" applyBorder="1" applyAlignment="1">
      <alignment horizontal="center" vertical="center"/>
    </xf>
    <xf numFmtId="0" fontId="4" fillId="128" borderId="9" xfId="0" applyFont="1" applyFill="1" applyBorder="1" applyAlignment="1">
      <alignment horizontal="center" vertical="center"/>
    </xf>
    <xf numFmtId="0" fontId="5" fillId="128" borderId="8" xfId="0" applyFont="1" applyFill="1" applyBorder="1" applyAlignment="1">
      <alignment horizontal="center" vertical="center"/>
    </xf>
    <xf numFmtId="0" fontId="4" fillId="73" borderId="9" xfId="0" applyFont="1" applyFill="1" applyBorder="1" applyAlignment="1">
      <alignment horizontal="center" vertical="center"/>
    </xf>
    <xf numFmtId="0" fontId="5" fillId="73" borderId="8" xfId="0" applyFont="1" applyFill="1" applyBorder="1" applyAlignment="1">
      <alignment horizontal="center" vertical="center"/>
    </xf>
    <xf numFmtId="0" fontId="4" fillId="16" borderId="9" xfId="0" applyFont="1" applyFill="1" applyBorder="1" applyAlignment="1">
      <alignment horizontal="center" vertical="center"/>
    </xf>
    <xf numFmtId="0" fontId="5" fillId="16" borderId="8" xfId="0" applyFont="1" applyFill="1" applyBorder="1" applyAlignment="1">
      <alignment horizontal="center" vertical="center"/>
    </xf>
    <xf numFmtId="0" fontId="4" fillId="91" borderId="9" xfId="0" applyFont="1" applyFill="1" applyBorder="1" applyAlignment="1">
      <alignment horizontal="center" vertical="center"/>
    </xf>
    <xf numFmtId="0" fontId="5" fillId="91" borderId="8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4" fillId="103" borderId="9" xfId="0" applyFont="1" applyFill="1" applyBorder="1" applyAlignment="1">
      <alignment horizontal="center" vertical="center"/>
    </xf>
    <xf numFmtId="0" fontId="5" fillId="103" borderId="8" xfId="0" applyFont="1" applyFill="1" applyBorder="1" applyAlignment="1">
      <alignment horizontal="center" vertical="center"/>
    </xf>
    <xf numFmtId="0" fontId="4" fillId="33" borderId="9" xfId="0" applyFont="1" applyFill="1" applyBorder="1" applyAlignment="1">
      <alignment horizontal="center" vertical="center"/>
    </xf>
    <xf numFmtId="0" fontId="5" fillId="33" borderId="8" xfId="0" applyFont="1" applyFill="1" applyBorder="1" applyAlignment="1">
      <alignment horizontal="center" vertical="center"/>
    </xf>
    <xf numFmtId="0" fontId="4" fillId="22" borderId="9" xfId="0" applyFont="1" applyFill="1" applyBorder="1" applyAlignment="1">
      <alignment horizontal="center" vertical="center"/>
    </xf>
    <xf numFmtId="0" fontId="5" fillId="22" borderId="8" xfId="0" applyFont="1" applyFill="1" applyBorder="1" applyAlignment="1">
      <alignment horizontal="center" vertical="center"/>
    </xf>
    <xf numFmtId="0" fontId="4" fillId="136" borderId="9" xfId="0" applyFont="1" applyFill="1" applyBorder="1" applyAlignment="1">
      <alignment horizontal="center" vertical="center"/>
    </xf>
    <xf numFmtId="0" fontId="5" fillId="136" borderId="8" xfId="0" applyFont="1" applyFill="1" applyBorder="1" applyAlignment="1">
      <alignment horizontal="center" vertical="center"/>
    </xf>
    <xf numFmtId="0" fontId="4" fillId="85" borderId="9" xfId="0" applyFont="1" applyFill="1" applyBorder="1" applyAlignment="1">
      <alignment horizontal="center" vertical="center"/>
    </xf>
    <xf numFmtId="0" fontId="5" fillId="85" borderId="8" xfId="0" applyFont="1" applyFill="1" applyBorder="1" applyAlignment="1">
      <alignment horizontal="center" vertical="center"/>
    </xf>
    <xf numFmtId="0" fontId="4" fillId="80" borderId="9" xfId="0" applyFont="1" applyFill="1" applyBorder="1" applyAlignment="1">
      <alignment horizontal="center" vertical="center"/>
    </xf>
    <xf numFmtId="0" fontId="5" fillId="80" borderId="8" xfId="0" applyFont="1" applyFill="1" applyBorder="1" applyAlignment="1">
      <alignment horizontal="center" vertical="center"/>
    </xf>
    <xf numFmtId="0" fontId="4" fillId="96" borderId="9" xfId="0" applyFont="1" applyFill="1" applyBorder="1" applyAlignment="1">
      <alignment horizontal="center" vertical="center"/>
    </xf>
    <xf numFmtId="0" fontId="5" fillId="96" borderId="8" xfId="0" applyFont="1" applyFill="1" applyBorder="1" applyAlignment="1">
      <alignment horizontal="center" vertical="center"/>
    </xf>
    <xf numFmtId="0" fontId="4" fillId="112" borderId="9" xfId="0" applyFont="1" applyFill="1" applyBorder="1" applyAlignment="1">
      <alignment horizontal="center" vertical="center"/>
    </xf>
    <xf numFmtId="0" fontId="5" fillId="112" borderId="8" xfId="0" applyFont="1" applyFill="1" applyBorder="1" applyAlignment="1">
      <alignment horizontal="center" vertical="center"/>
    </xf>
    <xf numFmtId="0" fontId="4" fillId="66" borderId="9" xfId="0" applyFont="1" applyFill="1" applyBorder="1" applyAlignment="1">
      <alignment horizontal="center" vertical="center"/>
    </xf>
    <xf numFmtId="0" fontId="5" fillId="66" borderId="8" xfId="0" applyFont="1" applyFill="1" applyBorder="1" applyAlignment="1">
      <alignment horizontal="center" vertical="center"/>
    </xf>
    <xf numFmtId="0" fontId="4" fillId="107" borderId="9" xfId="0" applyFont="1" applyFill="1" applyBorder="1" applyAlignment="1">
      <alignment horizontal="center" vertical="center"/>
    </xf>
    <xf numFmtId="0" fontId="5" fillId="107" borderId="8" xfId="0" applyFont="1" applyFill="1" applyBorder="1" applyAlignment="1">
      <alignment horizontal="center" vertical="center"/>
    </xf>
    <xf numFmtId="0" fontId="4" fillId="106" borderId="9" xfId="0" applyFont="1" applyFill="1" applyBorder="1" applyAlignment="1">
      <alignment horizontal="center" vertical="center"/>
    </xf>
    <xf numFmtId="0" fontId="5" fillId="106" borderId="8" xfId="0" applyFont="1" applyFill="1" applyBorder="1" applyAlignment="1">
      <alignment horizontal="center" vertical="center"/>
    </xf>
    <xf numFmtId="0" fontId="4" fillId="40" borderId="9" xfId="0" applyFont="1" applyFill="1" applyBorder="1" applyAlignment="1">
      <alignment horizontal="center" vertical="center"/>
    </xf>
    <xf numFmtId="0" fontId="5" fillId="40" borderId="8" xfId="0" applyFont="1" applyFill="1" applyBorder="1" applyAlignment="1">
      <alignment horizontal="center" vertical="center"/>
    </xf>
    <xf numFmtId="0" fontId="4" fillId="60" borderId="9" xfId="0" applyFont="1" applyFill="1" applyBorder="1" applyAlignment="1">
      <alignment horizontal="center" vertical="center"/>
    </xf>
    <xf numFmtId="0" fontId="5" fillId="60" borderId="8" xfId="0" applyFont="1" applyFill="1" applyBorder="1" applyAlignment="1">
      <alignment horizontal="center" vertical="center"/>
    </xf>
    <xf numFmtId="0" fontId="4" fillId="104" borderId="9" xfId="0" applyFont="1" applyFill="1" applyBorder="1" applyAlignment="1">
      <alignment horizontal="center" vertical="center"/>
    </xf>
    <xf numFmtId="0" fontId="5" fillId="104" borderId="8" xfId="0" applyFont="1" applyFill="1" applyBorder="1" applyAlignment="1">
      <alignment horizontal="center" vertical="center"/>
    </xf>
    <xf numFmtId="0" fontId="4" fillId="25" borderId="9" xfId="0" applyFont="1" applyFill="1" applyBorder="1" applyAlignment="1">
      <alignment horizontal="center" vertical="center"/>
    </xf>
    <xf numFmtId="0" fontId="5" fillId="25" borderId="8" xfId="0" applyFont="1" applyFill="1" applyBorder="1" applyAlignment="1">
      <alignment horizontal="center" vertical="center"/>
    </xf>
    <xf numFmtId="0" fontId="4" fillId="137" borderId="9" xfId="0" applyFont="1" applyFill="1" applyBorder="1" applyAlignment="1">
      <alignment horizontal="center" vertical="center"/>
    </xf>
    <xf numFmtId="0" fontId="5" fillId="137" borderId="8" xfId="0" applyFont="1" applyFill="1" applyBorder="1" applyAlignment="1">
      <alignment horizontal="center" vertical="center"/>
    </xf>
    <xf numFmtId="0" fontId="4" fillId="42" borderId="9" xfId="0" applyFont="1" applyFill="1" applyBorder="1" applyAlignment="1">
      <alignment horizontal="center" vertical="center"/>
    </xf>
    <xf numFmtId="0" fontId="5" fillId="42" borderId="8" xfId="0" applyFont="1" applyFill="1" applyBorder="1" applyAlignment="1">
      <alignment horizontal="center" vertical="center"/>
    </xf>
    <xf numFmtId="0" fontId="4" fillId="63" borderId="9" xfId="0" applyFont="1" applyFill="1" applyBorder="1" applyAlignment="1">
      <alignment horizontal="center" vertical="center"/>
    </xf>
    <xf numFmtId="0" fontId="5" fillId="63" borderId="8" xfId="0" applyFont="1" applyFill="1" applyBorder="1" applyAlignment="1">
      <alignment horizontal="center" vertical="center"/>
    </xf>
    <xf numFmtId="0" fontId="4" fillId="57" borderId="9" xfId="0" applyFont="1" applyFill="1" applyBorder="1" applyAlignment="1">
      <alignment horizontal="center" vertical="center"/>
    </xf>
    <xf numFmtId="0" fontId="5" fillId="57" borderId="8" xfId="0" applyFont="1" applyFill="1" applyBorder="1" applyAlignment="1">
      <alignment horizontal="center" vertical="center"/>
    </xf>
    <xf numFmtId="0" fontId="4" fillId="162" borderId="9" xfId="0" applyFont="1" applyFill="1" applyBorder="1" applyAlignment="1">
      <alignment horizontal="center" vertical="center"/>
    </xf>
    <xf numFmtId="0" fontId="5" fillId="162" borderId="8" xfId="0" applyFont="1" applyFill="1" applyBorder="1" applyAlignment="1">
      <alignment horizontal="center" vertical="center"/>
    </xf>
    <xf numFmtId="0" fontId="4" fillId="56" borderId="9" xfId="0" applyFont="1" applyFill="1" applyBorder="1" applyAlignment="1">
      <alignment horizontal="center" vertical="center"/>
    </xf>
    <xf numFmtId="0" fontId="5" fillId="56" borderId="8" xfId="0" applyFont="1" applyFill="1" applyBorder="1" applyAlignment="1">
      <alignment horizontal="center" vertical="center"/>
    </xf>
    <xf numFmtId="0" fontId="4" fillId="114" borderId="9" xfId="0" applyFont="1" applyFill="1" applyBorder="1" applyAlignment="1">
      <alignment horizontal="center" vertical="center"/>
    </xf>
    <xf numFmtId="0" fontId="5" fillId="114" borderId="8" xfId="0" applyFont="1" applyFill="1" applyBorder="1" applyAlignment="1">
      <alignment horizontal="center" vertical="center"/>
    </xf>
    <xf numFmtId="0" fontId="4" fillId="102" borderId="9" xfId="0" applyFont="1" applyFill="1" applyBorder="1" applyAlignment="1">
      <alignment horizontal="center" vertical="center"/>
    </xf>
    <xf numFmtId="0" fontId="5" fillId="102" borderId="8" xfId="0" applyFont="1" applyFill="1" applyBorder="1" applyAlignment="1">
      <alignment horizontal="center" vertical="center"/>
    </xf>
    <xf numFmtId="0" fontId="4" fillId="140" borderId="9" xfId="0" applyFont="1" applyFill="1" applyBorder="1" applyAlignment="1">
      <alignment horizontal="center" vertical="center"/>
    </xf>
    <xf numFmtId="0" fontId="5" fillId="140" borderId="8" xfId="0" applyFont="1" applyFill="1" applyBorder="1" applyAlignment="1">
      <alignment horizontal="center" vertical="center"/>
    </xf>
    <xf numFmtId="0" fontId="4" fillId="47" borderId="9" xfId="0" applyFont="1" applyFill="1" applyBorder="1" applyAlignment="1">
      <alignment horizontal="center" vertical="center"/>
    </xf>
    <xf numFmtId="0" fontId="5" fillId="47" borderId="8" xfId="0" applyFont="1" applyFill="1" applyBorder="1" applyAlignment="1">
      <alignment horizontal="center" vertical="center"/>
    </xf>
    <xf numFmtId="0" fontId="4" fillId="21" borderId="9" xfId="0" applyFont="1" applyFill="1" applyBorder="1" applyAlignment="1">
      <alignment horizontal="center" vertical="center"/>
    </xf>
    <xf numFmtId="0" fontId="5" fillId="21" borderId="8" xfId="0" applyFont="1" applyFill="1" applyBorder="1" applyAlignment="1">
      <alignment horizontal="center" vertical="center"/>
    </xf>
    <xf numFmtId="0" fontId="4" fillId="131" borderId="9" xfId="0" applyFont="1" applyFill="1" applyBorder="1" applyAlignment="1">
      <alignment horizontal="center" vertical="center"/>
    </xf>
    <xf numFmtId="0" fontId="5" fillId="131" borderId="8" xfId="0" applyFont="1" applyFill="1" applyBorder="1" applyAlignment="1">
      <alignment horizontal="center" vertical="center"/>
    </xf>
    <xf numFmtId="0" fontId="4" fillId="62" borderId="9" xfId="0" applyFont="1" applyFill="1" applyBorder="1" applyAlignment="1">
      <alignment horizontal="center" vertical="center"/>
    </xf>
    <xf numFmtId="0" fontId="5" fillId="62" borderId="8" xfId="0" applyFont="1" applyFill="1" applyBorder="1" applyAlignment="1">
      <alignment horizontal="center" vertical="center"/>
    </xf>
    <xf numFmtId="0" fontId="4" fillId="93" borderId="9" xfId="0" applyFont="1" applyFill="1" applyBorder="1" applyAlignment="1">
      <alignment horizontal="center" vertical="center"/>
    </xf>
    <xf numFmtId="0" fontId="5" fillId="93" borderId="8" xfId="0" applyFont="1" applyFill="1" applyBorder="1" applyAlignment="1">
      <alignment horizontal="center" vertical="center"/>
    </xf>
    <xf numFmtId="0" fontId="4" fillId="135" borderId="9" xfId="0" applyFont="1" applyFill="1" applyBorder="1" applyAlignment="1">
      <alignment horizontal="center" vertical="center"/>
    </xf>
    <xf numFmtId="0" fontId="5" fillId="135" borderId="8" xfId="0" applyFont="1" applyFill="1" applyBorder="1" applyAlignment="1">
      <alignment horizontal="center" vertical="center"/>
    </xf>
    <xf numFmtId="0" fontId="4" fillId="92" borderId="9" xfId="0" applyFont="1" applyFill="1" applyBorder="1" applyAlignment="1">
      <alignment horizontal="center" vertical="center"/>
    </xf>
    <xf numFmtId="0" fontId="5" fillId="92" borderId="8" xfId="0" applyFont="1" applyFill="1" applyBorder="1" applyAlignment="1">
      <alignment horizontal="center" vertical="center"/>
    </xf>
    <xf numFmtId="0" fontId="4" fillId="83" borderId="9" xfId="0" applyFont="1" applyFill="1" applyBorder="1" applyAlignment="1">
      <alignment horizontal="center" vertical="center"/>
    </xf>
    <xf numFmtId="0" fontId="5" fillId="83" borderId="8" xfId="0" applyFont="1" applyFill="1" applyBorder="1" applyAlignment="1">
      <alignment horizontal="center" vertical="center"/>
    </xf>
    <xf numFmtId="0" fontId="4" fillId="35" borderId="9" xfId="0" applyFont="1" applyFill="1" applyBorder="1" applyAlignment="1">
      <alignment horizontal="center" vertical="center"/>
    </xf>
    <xf numFmtId="0" fontId="5" fillId="35" borderId="8" xfId="0" applyFon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/>
    </xf>
    <xf numFmtId="0" fontId="5" fillId="15" borderId="8" xfId="0" applyFont="1" applyFill="1" applyBorder="1" applyAlignment="1">
      <alignment horizontal="center" vertical="center"/>
    </xf>
    <xf numFmtId="0" fontId="4" fillId="156" borderId="9" xfId="0" applyFont="1" applyFill="1" applyBorder="1" applyAlignment="1">
      <alignment horizontal="center" vertical="center"/>
    </xf>
    <xf numFmtId="0" fontId="5" fillId="156" borderId="8" xfId="0" applyFont="1" applyFill="1" applyBorder="1" applyAlignment="1">
      <alignment horizontal="center" vertical="center"/>
    </xf>
    <xf numFmtId="0" fontId="4" fillId="98" borderId="9" xfId="0" applyFont="1" applyFill="1" applyBorder="1" applyAlignment="1">
      <alignment horizontal="center" vertical="center"/>
    </xf>
    <xf numFmtId="0" fontId="5" fillId="98" borderId="8" xfId="0" applyFont="1" applyFill="1" applyBorder="1" applyAlignment="1">
      <alignment horizontal="center" vertical="center"/>
    </xf>
    <xf numFmtId="0" fontId="4" fillId="41" borderId="9" xfId="0" applyFont="1" applyFill="1" applyBorder="1" applyAlignment="1">
      <alignment horizontal="center" vertical="center"/>
    </xf>
    <xf numFmtId="0" fontId="5" fillId="41" borderId="8" xfId="0" applyFont="1" applyFill="1" applyBorder="1" applyAlignment="1">
      <alignment horizontal="center" vertical="center"/>
    </xf>
    <xf numFmtId="0" fontId="4" fillId="134" borderId="9" xfId="0" applyFont="1" applyFill="1" applyBorder="1" applyAlignment="1">
      <alignment horizontal="center" vertical="center"/>
    </xf>
    <xf numFmtId="0" fontId="5" fillId="134" borderId="8" xfId="0" applyFont="1" applyFill="1" applyBorder="1" applyAlignment="1">
      <alignment horizontal="center" vertical="center"/>
    </xf>
    <xf numFmtId="0" fontId="4" fillId="64" borderId="9" xfId="0" applyFont="1" applyFill="1" applyBorder="1" applyAlignment="1">
      <alignment horizontal="center" vertical="center"/>
    </xf>
    <xf numFmtId="0" fontId="5" fillId="64" borderId="8" xfId="0" applyFont="1" applyFill="1" applyBorder="1" applyAlignment="1">
      <alignment horizontal="center" vertical="center"/>
    </xf>
    <xf numFmtId="0" fontId="4" fillId="121" borderId="9" xfId="0" applyFont="1" applyFill="1" applyBorder="1" applyAlignment="1">
      <alignment horizontal="center" vertical="center"/>
    </xf>
    <xf numFmtId="0" fontId="5" fillId="121" borderId="8" xfId="0" applyFont="1" applyFill="1" applyBorder="1" applyAlignment="1">
      <alignment horizontal="center" vertical="center"/>
    </xf>
    <xf numFmtId="0" fontId="4" fillId="109" borderId="9" xfId="0" applyFont="1" applyFill="1" applyBorder="1" applyAlignment="1">
      <alignment horizontal="center" vertical="center"/>
    </xf>
    <xf numFmtId="0" fontId="5" fillId="109" borderId="8" xfId="0" applyFont="1" applyFill="1" applyBorder="1" applyAlignment="1">
      <alignment horizontal="center" vertical="center"/>
    </xf>
    <xf numFmtId="0" fontId="4" fillId="86" borderId="9" xfId="0" applyFont="1" applyFill="1" applyBorder="1" applyAlignment="1">
      <alignment horizontal="center" vertical="center"/>
    </xf>
    <xf numFmtId="0" fontId="5" fillId="86" borderId="8" xfId="0" applyFont="1" applyFill="1" applyBorder="1" applyAlignment="1">
      <alignment horizontal="center" vertical="center"/>
    </xf>
    <xf numFmtId="0" fontId="4" fillId="152" borderId="9" xfId="0" applyFont="1" applyFill="1" applyBorder="1" applyAlignment="1">
      <alignment horizontal="center" vertical="center"/>
    </xf>
    <xf numFmtId="0" fontId="5" fillId="152" borderId="8" xfId="0" applyFont="1" applyFill="1" applyBorder="1" applyAlignment="1">
      <alignment horizontal="center" vertical="center"/>
    </xf>
    <xf numFmtId="0" fontId="4" fillId="113" borderId="9" xfId="0" applyFont="1" applyFill="1" applyBorder="1" applyAlignment="1">
      <alignment horizontal="center" vertical="center"/>
    </xf>
    <xf numFmtId="0" fontId="5" fillId="113" borderId="8" xfId="0" applyFont="1" applyFill="1" applyBorder="1" applyAlignment="1">
      <alignment horizontal="center" vertical="center"/>
    </xf>
    <xf numFmtId="0" fontId="4" fillId="144" borderId="9" xfId="0" applyFont="1" applyFill="1" applyBorder="1" applyAlignment="1">
      <alignment horizontal="center" vertical="center"/>
    </xf>
    <xf numFmtId="0" fontId="5" fillId="144" borderId="8" xfId="0" applyFont="1" applyFill="1" applyBorder="1" applyAlignment="1">
      <alignment horizontal="center" vertical="center"/>
    </xf>
    <xf numFmtId="0" fontId="4" fillId="17" borderId="9" xfId="0" applyFont="1" applyFill="1" applyBorder="1" applyAlignment="1">
      <alignment horizontal="center" vertical="center"/>
    </xf>
    <xf numFmtId="0" fontId="5" fillId="17" borderId="8" xfId="0" applyFont="1" applyFill="1" applyBorder="1" applyAlignment="1">
      <alignment horizontal="center" vertical="center"/>
    </xf>
    <xf numFmtId="0" fontId="4" fillId="119" borderId="9" xfId="0" applyFont="1" applyFill="1" applyBorder="1" applyAlignment="1">
      <alignment horizontal="center" vertical="center"/>
    </xf>
    <xf numFmtId="0" fontId="5" fillId="119" borderId="8" xfId="0" applyFont="1" applyFill="1" applyBorder="1" applyAlignment="1">
      <alignment horizontal="center" vertical="center"/>
    </xf>
    <xf numFmtId="0" fontId="4" fillId="133" borderId="9" xfId="0" applyFont="1" applyFill="1" applyBorder="1" applyAlignment="1">
      <alignment horizontal="center" vertical="center"/>
    </xf>
    <xf numFmtId="0" fontId="5" fillId="133" borderId="8" xfId="0" applyFont="1" applyFill="1" applyBorder="1" applyAlignment="1">
      <alignment horizontal="center" vertical="center"/>
    </xf>
    <xf numFmtId="0" fontId="4" fillId="149" borderId="9" xfId="0" applyFont="1" applyFill="1" applyBorder="1" applyAlignment="1">
      <alignment horizontal="center" vertical="center"/>
    </xf>
    <xf numFmtId="0" fontId="5" fillId="149" borderId="8" xfId="0" applyFont="1" applyFill="1" applyBorder="1" applyAlignment="1">
      <alignment horizontal="center" vertical="center"/>
    </xf>
    <xf numFmtId="0" fontId="4" fillId="95" borderId="9" xfId="0" applyFont="1" applyFill="1" applyBorder="1" applyAlignment="1">
      <alignment horizontal="center" vertical="center"/>
    </xf>
    <xf numFmtId="0" fontId="5" fillId="95" borderId="8" xfId="0" applyFont="1" applyFill="1" applyBorder="1" applyAlignment="1">
      <alignment horizontal="center" vertical="center"/>
    </xf>
    <xf numFmtId="0" fontId="4" fillId="161" borderId="9" xfId="0" applyFont="1" applyFill="1" applyBorder="1" applyAlignment="1">
      <alignment horizontal="center" vertical="center"/>
    </xf>
    <xf numFmtId="0" fontId="5" fillId="161" borderId="8" xfId="0" applyFont="1" applyFill="1" applyBorder="1" applyAlignment="1">
      <alignment horizontal="center" vertical="center"/>
    </xf>
    <xf numFmtId="0" fontId="4" fillId="38" borderId="9" xfId="0" applyFont="1" applyFill="1" applyBorder="1" applyAlignment="1">
      <alignment horizontal="center" vertical="center"/>
    </xf>
    <xf numFmtId="0" fontId="5" fillId="38" borderId="8" xfId="0" applyFont="1" applyFill="1" applyBorder="1" applyAlignment="1">
      <alignment horizontal="center" vertical="center"/>
    </xf>
    <xf numFmtId="0" fontId="4" fillId="84" borderId="9" xfId="0" applyFont="1" applyFill="1" applyBorder="1" applyAlignment="1">
      <alignment horizontal="center" vertical="center"/>
    </xf>
    <xf numFmtId="0" fontId="5" fillId="84" borderId="8" xfId="0" applyFont="1" applyFill="1" applyBorder="1" applyAlignment="1">
      <alignment horizontal="center" vertical="center"/>
    </xf>
    <xf numFmtId="0" fontId="4" fillId="89" borderId="9" xfId="0" applyFont="1" applyFill="1" applyBorder="1" applyAlignment="1">
      <alignment horizontal="center" vertical="center"/>
    </xf>
    <xf numFmtId="0" fontId="5" fillId="89" borderId="8" xfId="0" applyFont="1" applyFill="1" applyBorder="1" applyAlignment="1">
      <alignment horizontal="center" vertical="center"/>
    </xf>
    <xf numFmtId="0" fontId="4" fillId="158" borderId="9" xfId="0" applyFont="1" applyFill="1" applyBorder="1" applyAlignment="1">
      <alignment horizontal="center" vertical="center"/>
    </xf>
    <xf numFmtId="0" fontId="5" fillId="158" borderId="8" xfId="0" applyFont="1" applyFill="1" applyBorder="1" applyAlignment="1">
      <alignment horizontal="center" vertical="center"/>
    </xf>
    <xf numFmtId="0" fontId="4" fillId="81" borderId="9" xfId="0" applyFont="1" applyFill="1" applyBorder="1" applyAlignment="1">
      <alignment horizontal="center" vertical="center"/>
    </xf>
    <xf numFmtId="0" fontId="5" fillId="81" borderId="8" xfId="0" applyFont="1" applyFill="1" applyBorder="1" applyAlignment="1">
      <alignment horizontal="center" vertical="center"/>
    </xf>
    <xf numFmtId="0" fontId="4" fillId="61" borderId="9" xfId="0" applyFont="1" applyFill="1" applyBorder="1" applyAlignment="1">
      <alignment horizontal="center" vertical="center"/>
    </xf>
    <xf numFmtId="0" fontId="5" fillId="61" borderId="8" xfId="0" applyFont="1" applyFill="1" applyBorder="1" applyAlignment="1">
      <alignment horizontal="center" vertical="center"/>
    </xf>
    <xf numFmtId="0" fontId="4" fillId="160" borderId="9" xfId="0" applyFont="1" applyFill="1" applyBorder="1" applyAlignment="1">
      <alignment horizontal="center" vertical="center"/>
    </xf>
    <xf numFmtId="0" fontId="5" fillId="160" borderId="8" xfId="0" applyFont="1" applyFill="1" applyBorder="1" applyAlignment="1">
      <alignment horizontal="center" vertical="center"/>
    </xf>
    <xf numFmtId="0" fontId="4" fillId="30" borderId="9" xfId="0" applyFont="1" applyFill="1" applyBorder="1" applyAlignment="1">
      <alignment horizontal="center" vertical="center"/>
    </xf>
    <xf numFmtId="0" fontId="5" fillId="30" borderId="8" xfId="0" applyFont="1" applyFill="1" applyBorder="1" applyAlignment="1">
      <alignment horizontal="center" vertical="center"/>
    </xf>
    <xf numFmtId="0" fontId="4" fillId="50" borderId="9" xfId="0" applyFont="1" applyFill="1" applyBorder="1" applyAlignment="1">
      <alignment horizontal="center" vertical="center"/>
    </xf>
    <xf numFmtId="0" fontId="5" fillId="50" borderId="8" xfId="0" applyFont="1" applyFill="1" applyBorder="1" applyAlignment="1">
      <alignment horizontal="center" vertical="center"/>
    </xf>
    <xf numFmtId="0" fontId="4" fillId="94" borderId="9" xfId="0" applyFont="1" applyFill="1" applyBorder="1" applyAlignment="1">
      <alignment horizontal="center" vertical="center"/>
    </xf>
    <xf numFmtId="0" fontId="5" fillId="94" borderId="8" xfId="0" applyFont="1" applyFill="1" applyBorder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 vertical="center"/>
    </xf>
    <xf numFmtId="0" fontId="4" fillId="182" borderId="9" xfId="0" applyFont="1" applyFill="1" applyBorder="1" applyAlignment="1">
      <alignment horizontal="center" vertical="center"/>
    </xf>
    <xf numFmtId="0" fontId="5" fillId="182" borderId="8" xfId="0" applyFont="1" applyFill="1" applyBorder="1" applyAlignment="1">
      <alignment horizontal="center" vertical="center"/>
    </xf>
    <xf numFmtId="0" fontId="4" fillId="138" borderId="9" xfId="0" applyFont="1" applyFill="1" applyBorder="1" applyAlignment="1">
      <alignment horizontal="center" vertical="center"/>
    </xf>
    <xf numFmtId="0" fontId="5" fillId="138" borderId="8" xfId="0" applyFont="1" applyFill="1" applyBorder="1" applyAlignment="1">
      <alignment horizontal="center" vertical="center"/>
    </xf>
    <xf numFmtId="0" fontId="4" fillId="129" borderId="9" xfId="0" applyFont="1" applyFill="1" applyBorder="1" applyAlignment="1">
      <alignment horizontal="center" vertical="center"/>
    </xf>
    <xf numFmtId="0" fontId="5" fillId="129" borderId="8" xfId="0" applyFont="1" applyFill="1" applyBorder="1" applyAlignment="1">
      <alignment horizontal="center" vertical="center"/>
    </xf>
    <xf numFmtId="0" fontId="4" fillId="145" borderId="9" xfId="0" applyFont="1" applyFill="1" applyBorder="1" applyAlignment="1">
      <alignment horizontal="center" vertical="center"/>
    </xf>
    <xf numFmtId="0" fontId="5" fillId="145" borderId="8" xfId="0" applyFont="1" applyFill="1" applyBorder="1" applyAlignment="1">
      <alignment horizontal="center" vertical="center"/>
    </xf>
    <xf numFmtId="0" fontId="4" fillId="155" borderId="9" xfId="0" applyFont="1" applyFill="1" applyBorder="1" applyAlignment="1">
      <alignment horizontal="center" vertical="center"/>
    </xf>
    <xf numFmtId="0" fontId="5" fillId="155" borderId="8" xfId="0" applyFont="1" applyFill="1" applyBorder="1" applyAlignment="1">
      <alignment horizontal="center" vertical="center"/>
    </xf>
    <xf numFmtId="0" fontId="4" fillId="90" borderId="9" xfId="0" applyFont="1" applyFill="1" applyBorder="1" applyAlignment="1">
      <alignment horizontal="center" vertical="center"/>
    </xf>
    <xf numFmtId="0" fontId="5" fillId="90" borderId="8" xfId="0" applyFont="1" applyFill="1" applyBorder="1" applyAlignment="1">
      <alignment horizontal="center" vertical="center"/>
    </xf>
    <xf numFmtId="0" fontId="4" fillId="151" borderId="9" xfId="0" applyFont="1" applyFill="1" applyBorder="1" applyAlignment="1">
      <alignment horizontal="center" vertical="center"/>
    </xf>
    <xf numFmtId="0" fontId="5" fillId="151" borderId="8" xfId="0" applyFont="1" applyFill="1" applyBorder="1" applyAlignment="1">
      <alignment horizontal="center" vertical="center"/>
    </xf>
    <xf numFmtId="0" fontId="4" fillId="19" borderId="9" xfId="0" applyFont="1" applyFill="1" applyBorder="1" applyAlignment="1">
      <alignment horizontal="center" vertical="center"/>
    </xf>
    <xf numFmtId="0" fontId="5" fillId="19" borderId="8" xfId="0" applyFont="1" applyFill="1" applyBorder="1" applyAlignment="1">
      <alignment horizontal="center" vertical="center"/>
    </xf>
    <xf numFmtId="0" fontId="4" fillId="108" borderId="9" xfId="0" applyFont="1" applyFill="1" applyBorder="1" applyAlignment="1">
      <alignment horizontal="center" vertical="center"/>
    </xf>
    <xf numFmtId="0" fontId="5" fillId="108" borderId="8" xfId="0" applyFont="1" applyFill="1" applyBorder="1" applyAlignment="1">
      <alignment horizontal="center" vertical="center"/>
    </xf>
    <xf numFmtId="0" fontId="4" fillId="177" borderId="9" xfId="0" applyFont="1" applyFill="1" applyBorder="1" applyAlignment="1">
      <alignment horizontal="center" vertical="center"/>
    </xf>
    <xf numFmtId="0" fontId="5" fillId="177" borderId="8" xfId="0" applyFont="1" applyFill="1" applyBorder="1" applyAlignment="1">
      <alignment horizontal="center" vertical="center"/>
    </xf>
    <xf numFmtId="0" fontId="4" fillId="164" borderId="9" xfId="0" applyFont="1" applyFill="1" applyBorder="1" applyAlignment="1">
      <alignment horizontal="center" vertical="center"/>
    </xf>
    <xf numFmtId="0" fontId="5" fillId="164" borderId="8" xfId="0" applyFont="1" applyFill="1" applyBorder="1" applyAlignment="1">
      <alignment horizontal="center" vertical="center"/>
    </xf>
    <xf numFmtId="0" fontId="4" fillId="127" borderId="9" xfId="0" applyFont="1" applyFill="1" applyBorder="1" applyAlignment="1">
      <alignment horizontal="center" vertical="center"/>
    </xf>
    <xf numFmtId="0" fontId="5" fillId="127" borderId="8" xfId="0" applyFont="1" applyFill="1" applyBorder="1" applyAlignment="1">
      <alignment horizontal="center" vertical="center"/>
    </xf>
    <xf numFmtId="0" fontId="4" fillId="87" borderId="9" xfId="0" applyFont="1" applyFill="1" applyBorder="1" applyAlignment="1">
      <alignment horizontal="center" vertical="center"/>
    </xf>
    <xf numFmtId="0" fontId="5" fillId="87" borderId="8" xfId="0" applyFont="1" applyFill="1" applyBorder="1" applyAlignment="1">
      <alignment horizontal="center" vertical="center"/>
    </xf>
    <xf numFmtId="0" fontId="4" fillId="75" borderId="9" xfId="0" applyFont="1" applyFill="1" applyBorder="1" applyAlignment="1">
      <alignment horizontal="center" vertical="center"/>
    </xf>
    <xf numFmtId="0" fontId="5" fillId="75" borderId="8" xfId="0" applyFont="1" applyFill="1" applyBorder="1" applyAlignment="1">
      <alignment horizontal="center" vertical="center"/>
    </xf>
    <xf numFmtId="0" fontId="4" fillId="68" borderId="9" xfId="0" applyFont="1" applyFill="1" applyBorder="1" applyAlignment="1">
      <alignment horizontal="center" vertical="center"/>
    </xf>
    <xf numFmtId="0" fontId="5" fillId="68" borderId="8" xfId="0" applyFont="1" applyFill="1" applyBorder="1" applyAlignment="1">
      <alignment horizontal="center" vertical="center"/>
    </xf>
    <xf numFmtId="0" fontId="4" fillId="186" borderId="9" xfId="0" applyFont="1" applyFill="1" applyBorder="1" applyAlignment="1">
      <alignment horizontal="center" vertical="center"/>
    </xf>
    <xf numFmtId="0" fontId="5" fillId="186" borderId="8" xfId="0" applyFont="1" applyFill="1" applyBorder="1" applyAlignment="1">
      <alignment horizontal="center" vertical="center"/>
    </xf>
    <xf numFmtId="0" fontId="4" fillId="167" borderId="9" xfId="0" applyFont="1" applyFill="1" applyBorder="1" applyAlignment="1">
      <alignment horizontal="center" vertical="center"/>
    </xf>
    <xf numFmtId="0" fontId="5" fillId="167" borderId="8" xfId="0" applyFont="1" applyFill="1" applyBorder="1" applyAlignment="1">
      <alignment horizontal="center" vertical="center"/>
    </xf>
    <xf numFmtId="0" fontId="4" fillId="115" borderId="9" xfId="0" applyFont="1" applyFill="1" applyBorder="1" applyAlignment="1">
      <alignment horizontal="center" vertical="center"/>
    </xf>
    <xf numFmtId="0" fontId="5" fillId="115" borderId="8" xfId="0" applyFont="1" applyFill="1" applyBorder="1" applyAlignment="1">
      <alignment horizontal="center" vertical="center"/>
    </xf>
    <xf numFmtId="0" fontId="4" fillId="148" borderId="9" xfId="0" applyFont="1" applyFill="1" applyBorder="1" applyAlignment="1">
      <alignment horizontal="center" vertical="center"/>
    </xf>
    <xf numFmtId="0" fontId="5" fillId="148" borderId="8" xfId="0" applyFont="1" applyFill="1" applyBorder="1" applyAlignment="1">
      <alignment horizontal="center" vertical="center"/>
    </xf>
    <xf numFmtId="0" fontId="4" fillId="118" borderId="9" xfId="0" applyFont="1" applyFill="1" applyBorder="1" applyAlignment="1">
      <alignment horizontal="center" vertical="center"/>
    </xf>
    <xf numFmtId="0" fontId="5" fillId="118" borderId="8" xfId="0" applyFont="1" applyFill="1" applyBorder="1" applyAlignment="1">
      <alignment horizontal="center" vertical="center"/>
    </xf>
    <xf numFmtId="0" fontId="4" fillId="122" borderId="9" xfId="0" applyFont="1" applyFill="1" applyBorder="1" applyAlignment="1">
      <alignment horizontal="center" vertical="center"/>
    </xf>
    <xf numFmtId="0" fontId="5" fillId="122" borderId="8" xfId="0" applyFont="1" applyFill="1" applyBorder="1" applyAlignment="1">
      <alignment horizontal="center" vertical="center"/>
    </xf>
    <xf numFmtId="0" fontId="4" fillId="72" borderId="9" xfId="0" applyFont="1" applyFill="1" applyBorder="1" applyAlignment="1">
      <alignment horizontal="center" vertical="center"/>
    </xf>
    <xf numFmtId="0" fontId="5" fillId="72" borderId="8" xfId="0" applyFont="1" applyFill="1" applyBorder="1" applyAlignment="1">
      <alignment horizontal="center" vertical="center"/>
    </xf>
    <xf numFmtId="0" fontId="4" fillId="27" borderId="9" xfId="0" applyFont="1" applyFill="1" applyBorder="1" applyAlignment="1">
      <alignment horizontal="center" vertical="center"/>
    </xf>
    <xf numFmtId="0" fontId="5" fillId="27" borderId="8" xfId="0" applyFont="1" applyFill="1" applyBorder="1" applyAlignment="1">
      <alignment horizontal="center" vertical="center"/>
    </xf>
    <xf numFmtId="0" fontId="4" fillId="178" borderId="9" xfId="0" applyFont="1" applyFill="1" applyBorder="1" applyAlignment="1">
      <alignment horizontal="center" vertical="center"/>
    </xf>
    <xf numFmtId="0" fontId="5" fillId="178" borderId="8" xfId="0" applyFont="1" applyFill="1" applyBorder="1" applyAlignment="1">
      <alignment horizontal="center" vertical="center"/>
    </xf>
    <xf numFmtId="0" fontId="4" fillId="77" borderId="9" xfId="0" applyFont="1" applyFill="1" applyBorder="1" applyAlignment="1">
      <alignment horizontal="center" vertical="center"/>
    </xf>
    <xf numFmtId="0" fontId="5" fillId="77" borderId="8" xfId="0" applyFont="1" applyFill="1" applyBorder="1" applyAlignment="1">
      <alignment horizontal="center" vertical="center"/>
    </xf>
    <xf numFmtId="0" fontId="4" fillId="159" borderId="9" xfId="0" applyFont="1" applyFill="1" applyBorder="1" applyAlignment="1">
      <alignment horizontal="center" vertical="center"/>
    </xf>
    <xf numFmtId="0" fontId="5" fillId="159" borderId="8" xfId="0" applyFont="1" applyFill="1" applyBorder="1" applyAlignment="1">
      <alignment horizontal="center" vertical="center"/>
    </xf>
    <xf numFmtId="0" fontId="4" fillId="100" borderId="9" xfId="0" applyFont="1" applyFill="1" applyBorder="1" applyAlignment="1">
      <alignment horizontal="center" vertical="center"/>
    </xf>
    <xf numFmtId="0" fontId="5" fillId="100" borderId="8" xfId="0" applyFont="1" applyFill="1" applyBorder="1" applyAlignment="1">
      <alignment horizontal="center" vertical="center"/>
    </xf>
    <xf numFmtId="0" fontId="4" fillId="171" borderId="9" xfId="0" applyFont="1" applyFill="1" applyBorder="1" applyAlignment="1">
      <alignment horizontal="center" vertical="center"/>
    </xf>
    <xf numFmtId="0" fontId="5" fillId="171" borderId="8" xfId="0" applyFont="1" applyFill="1" applyBorder="1" applyAlignment="1">
      <alignment horizontal="center" vertical="center"/>
    </xf>
    <xf numFmtId="0" fontId="4" fillId="130" borderId="9" xfId="0" applyFont="1" applyFill="1" applyBorder="1" applyAlignment="1">
      <alignment horizontal="center" vertical="center"/>
    </xf>
    <xf numFmtId="0" fontId="5" fillId="130" borderId="8" xfId="0" applyFont="1" applyFill="1" applyBorder="1" applyAlignment="1">
      <alignment horizontal="center" vertical="center"/>
    </xf>
    <xf numFmtId="0" fontId="4" fillId="180" borderId="9" xfId="0" applyFont="1" applyFill="1" applyBorder="1" applyAlignment="1">
      <alignment horizontal="center" vertical="center"/>
    </xf>
    <xf numFmtId="0" fontId="5" fillId="180" borderId="8" xfId="0" applyFont="1" applyFill="1" applyBorder="1" applyAlignment="1">
      <alignment horizontal="center" vertical="center"/>
    </xf>
    <xf numFmtId="0" fontId="4" fillId="37" borderId="9" xfId="0" applyFont="1" applyFill="1" applyBorder="1" applyAlignment="1">
      <alignment horizontal="center" vertical="center"/>
    </xf>
    <xf numFmtId="0" fontId="5" fillId="37" borderId="8" xfId="0" applyFont="1" applyFill="1" applyBorder="1" applyAlignment="1">
      <alignment horizontal="center" vertical="center"/>
    </xf>
    <xf numFmtId="0" fontId="4" fillId="150" borderId="9" xfId="0" applyFont="1" applyFill="1" applyBorder="1" applyAlignment="1">
      <alignment horizontal="center" vertical="center"/>
    </xf>
    <xf numFmtId="0" fontId="5" fillId="150" borderId="8" xfId="0" applyFont="1" applyFill="1" applyBorder="1" applyAlignment="1">
      <alignment horizontal="center" vertical="center"/>
    </xf>
    <xf numFmtId="0" fontId="4" fillId="132" borderId="9" xfId="0" applyFont="1" applyFill="1" applyBorder="1" applyAlignment="1">
      <alignment horizontal="center" vertical="center"/>
    </xf>
    <xf numFmtId="0" fontId="5" fillId="132" borderId="8" xfId="0" applyFont="1" applyFill="1" applyBorder="1" applyAlignment="1">
      <alignment horizontal="center" vertical="center"/>
    </xf>
    <xf numFmtId="0" fontId="4" fillId="176" borderId="9" xfId="0" applyFont="1" applyFill="1" applyBorder="1" applyAlignment="1">
      <alignment horizontal="center" vertical="center"/>
    </xf>
    <xf numFmtId="0" fontId="5" fillId="176" borderId="8" xfId="0" applyFont="1" applyFill="1" applyBorder="1" applyAlignment="1">
      <alignment horizontal="center" vertical="center"/>
    </xf>
    <xf numFmtId="0" fontId="4" fillId="120" borderId="9" xfId="0" applyFont="1" applyFill="1" applyBorder="1" applyAlignment="1">
      <alignment horizontal="center" vertical="center"/>
    </xf>
    <xf numFmtId="0" fontId="5" fillId="120" borderId="8" xfId="0" applyFont="1" applyFill="1" applyBorder="1" applyAlignment="1">
      <alignment horizontal="center" vertical="center"/>
    </xf>
    <xf numFmtId="0" fontId="4" fillId="191" borderId="9" xfId="0" applyFont="1" applyFill="1" applyBorder="1" applyAlignment="1">
      <alignment horizontal="center" vertical="center"/>
    </xf>
    <xf numFmtId="0" fontId="5" fillId="191" borderId="8" xfId="0" applyFont="1" applyFill="1" applyBorder="1" applyAlignment="1">
      <alignment horizontal="center" vertical="center"/>
    </xf>
    <xf numFmtId="0" fontId="4" fillId="153" borderId="9" xfId="0" applyFont="1" applyFill="1" applyBorder="1" applyAlignment="1">
      <alignment horizontal="center" vertical="center"/>
    </xf>
    <xf numFmtId="0" fontId="5" fillId="153" borderId="8" xfId="0" applyFont="1" applyFill="1" applyBorder="1" applyAlignment="1">
      <alignment horizontal="center" vertical="center"/>
    </xf>
    <xf numFmtId="0" fontId="4" fillId="116" borderId="9" xfId="0" applyFont="1" applyFill="1" applyBorder="1" applyAlignment="1">
      <alignment horizontal="center" vertical="center"/>
    </xf>
    <xf numFmtId="0" fontId="5" fillId="116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4" fillId="101" borderId="9" xfId="0" applyFont="1" applyFill="1" applyBorder="1" applyAlignment="1">
      <alignment horizontal="center" vertical="center"/>
    </xf>
    <xf numFmtId="0" fontId="5" fillId="101" borderId="8" xfId="0" applyFont="1" applyFill="1" applyBorder="1" applyAlignment="1">
      <alignment horizontal="center" vertical="center"/>
    </xf>
    <xf numFmtId="0" fontId="4" fillId="29" borderId="9" xfId="0" applyFont="1" applyFill="1" applyBorder="1" applyAlignment="1">
      <alignment horizontal="center" vertical="center"/>
    </xf>
    <xf numFmtId="0" fontId="5" fillId="29" borderId="8" xfId="0" applyFont="1" applyFill="1" applyBorder="1" applyAlignment="1">
      <alignment horizontal="center" vertical="center"/>
    </xf>
    <xf numFmtId="0" fontId="4" fillId="190" borderId="9" xfId="0" applyFont="1" applyFill="1" applyBorder="1" applyAlignment="1">
      <alignment horizontal="center" vertical="center"/>
    </xf>
    <xf numFmtId="0" fontId="5" fillId="190" borderId="8" xfId="0" applyFont="1" applyFill="1" applyBorder="1" applyAlignment="1">
      <alignment horizontal="center" vertical="center"/>
    </xf>
    <xf numFmtId="0" fontId="4" fillId="188" borderId="9" xfId="0" applyFont="1" applyFill="1" applyBorder="1" applyAlignment="1">
      <alignment horizontal="center" vertical="center"/>
    </xf>
    <xf numFmtId="0" fontId="5" fillId="188" borderId="8" xfId="0" applyFont="1" applyFill="1" applyBorder="1" applyAlignment="1">
      <alignment horizontal="center" vertical="center"/>
    </xf>
    <xf numFmtId="0" fontId="4" fillId="55" borderId="9" xfId="0" applyFont="1" applyFill="1" applyBorder="1" applyAlignment="1">
      <alignment horizontal="center" vertical="center"/>
    </xf>
    <xf numFmtId="0" fontId="5" fillId="55" borderId="8" xfId="0" applyFont="1" applyFill="1" applyBorder="1" applyAlignment="1">
      <alignment horizontal="center" vertical="center"/>
    </xf>
    <xf numFmtId="0" fontId="4" fillId="154" borderId="9" xfId="0" applyFont="1" applyFill="1" applyBorder="1" applyAlignment="1">
      <alignment horizontal="center" vertical="center"/>
    </xf>
    <xf numFmtId="0" fontId="5" fillId="154" borderId="8" xfId="0" applyFont="1" applyFill="1" applyBorder="1" applyAlignment="1">
      <alignment horizontal="center" vertical="center"/>
    </xf>
    <xf numFmtId="0" fontId="4" fillId="170" borderId="9" xfId="0" applyFont="1" applyFill="1" applyBorder="1" applyAlignment="1">
      <alignment horizontal="center" vertical="center"/>
    </xf>
    <xf numFmtId="0" fontId="5" fillId="170" borderId="8" xfId="0" applyFont="1" applyFill="1" applyBorder="1" applyAlignment="1">
      <alignment horizontal="center" vertical="center"/>
    </xf>
    <xf numFmtId="0" fontId="4" fillId="189" borderId="9" xfId="0" applyFont="1" applyFill="1" applyBorder="1" applyAlignment="1">
      <alignment horizontal="center" vertical="center"/>
    </xf>
    <xf numFmtId="0" fontId="5" fillId="189" borderId="8" xfId="0" applyFont="1" applyFill="1" applyBorder="1" applyAlignment="1">
      <alignment horizontal="center" vertical="center"/>
    </xf>
    <xf numFmtId="0" fontId="4" fillId="88" borderId="9" xfId="0" applyFont="1" applyFill="1" applyBorder="1" applyAlignment="1">
      <alignment horizontal="center" vertical="center"/>
    </xf>
    <xf numFmtId="0" fontId="5" fillId="88" borderId="8" xfId="0" applyFont="1" applyFill="1" applyBorder="1" applyAlignment="1">
      <alignment horizontal="center" vertical="center"/>
    </xf>
    <xf numFmtId="0" fontId="4" fillId="18" borderId="9" xfId="0" applyFont="1" applyFill="1" applyBorder="1" applyAlignment="1">
      <alignment horizontal="center" vertical="center"/>
    </xf>
    <xf numFmtId="0" fontId="5" fillId="18" borderId="8" xfId="0" applyFont="1" applyFill="1" applyBorder="1" applyAlignment="1">
      <alignment horizontal="center" vertical="center"/>
    </xf>
    <xf numFmtId="0" fontId="4" fillId="193" borderId="9" xfId="0" applyFont="1" applyFill="1" applyBorder="1" applyAlignment="1">
      <alignment horizontal="center" vertical="center"/>
    </xf>
    <xf numFmtId="0" fontId="5" fillId="193" borderId="8" xfId="0" applyFont="1" applyFill="1" applyBorder="1" applyAlignment="1">
      <alignment horizontal="center" vertical="center"/>
    </xf>
    <xf numFmtId="0" fontId="4" fillId="175" borderId="9" xfId="0" applyFont="1" applyFill="1" applyBorder="1" applyAlignment="1">
      <alignment horizontal="center" vertical="center"/>
    </xf>
    <xf numFmtId="0" fontId="5" fillId="175" borderId="8" xfId="0" applyFont="1" applyFill="1" applyBorder="1" applyAlignment="1">
      <alignment horizontal="center" vertical="center"/>
    </xf>
    <xf numFmtId="0" fontId="4" fillId="139" borderId="9" xfId="0" applyFont="1" applyFill="1" applyBorder="1" applyAlignment="1">
      <alignment horizontal="center" vertical="center"/>
    </xf>
    <xf numFmtId="0" fontId="5" fillId="139" borderId="8" xfId="0" applyFont="1" applyFill="1" applyBorder="1" applyAlignment="1">
      <alignment horizontal="center" vertical="center"/>
    </xf>
    <xf numFmtId="0" fontId="4" fillId="165" borderId="9" xfId="0" applyFont="1" applyFill="1" applyBorder="1" applyAlignment="1">
      <alignment horizontal="center" vertical="center"/>
    </xf>
    <xf numFmtId="0" fontId="5" fillId="165" borderId="8" xfId="0" applyFont="1" applyFill="1" applyBorder="1" applyAlignment="1">
      <alignment horizontal="center" vertical="center"/>
    </xf>
    <xf numFmtId="0" fontId="4" fillId="143" borderId="9" xfId="0" applyFont="1" applyFill="1" applyBorder="1" applyAlignment="1">
      <alignment horizontal="center" vertical="center"/>
    </xf>
    <xf numFmtId="0" fontId="5" fillId="143" borderId="8" xfId="0" applyFont="1" applyFill="1" applyBorder="1" applyAlignment="1">
      <alignment horizontal="center" vertical="center"/>
    </xf>
    <xf numFmtId="0" fontId="4" fillId="97" borderId="9" xfId="0" applyFont="1" applyFill="1" applyBorder="1" applyAlignment="1">
      <alignment horizontal="center" vertical="center"/>
    </xf>
    <xf numFmtId="0" fontId="5" fillId="97" borderId="8" xfId="0" applyFont="1" applyFill="1" applyBorder="1" applyAlignment="1">
      <alignment horizontal="center" vertical="center"/>
    </xf>
    <xf numFmtId="0" fontId="4" fillId="67" borderId="9" xfId="0" applyFont="1" applyFill="1" applyBorder="1" applyAlignment="1">
      <alignment horizontal="center" vertical="center"/>
    </xf>
    <xf numFmtId="0" fontId="5" fillId="67" borderId="8" xfId="0" applyFont="1" applyFill="1" applyBorder="1" applyAlignment="1">
      <alignment horizontal="center" vertical="center"/>
    </xf>
    <xf numFmtId="0" fontId="4" fillId="141" borderId="9" xfId="0" applyFont="1" applyFill="1" applyBorder="1" applyAlignment="1">
      <alignment horizontal="center" vertical="center"/>
    </xf>
    <xf numFmtId="0" fontId="5" fillId="141" borderId="8" xfId="0" applyFont="1" applyFill="1" applyBorder="1" applyAlignment="1">
      <alignment horizontal="center" vertical="center"/>
    </xf>
    <xf numFmtId="0" fontId="4" fillId="200" borderId="9" xfId="0" applyFont="1" applyFill="1" applyBorder="1" applyAlignment="1">
      <alignment horizontal="center" vertical="center"/>
    </xf>
    <xf numFmtId="0" fontId="5" fillId="200" borderId="8" xfId="0" applyFont="1" applyFill="1" applyBorder="1" applyAlignment="1">
      <alignment horizontal="center" vertical="center"/>
    </xf>
    <xf numFmtId="0" fontId="4" fillId="169" borderId="9" xfId="0" applyFont="1" applyFill="1" applyBorder="1" applyAlignment="1">
      <alignment horizontal="center" vertical="center"/>
    </xf>
    <xf numFmtId="0" fontId="5" fillId="169" borderId="8" xfId="0" applyFont="1" applyFill="1" applyBorder="1" applyAlignment="1">
      <alignment horizontal="center" vertical="center"/>
    </xf>
    <xf numFmtId="0" fontId="4" fillId="28" borderId="9" xfId="0" applyFont="1" applyFill="1" applyBorder="1" applyAlignment="1">
      <alignment horizontal="center" vertical="center"/>
    </xf>
    <xf numFmtId="0" fontId="5" fillId="28" borderId="8" xfId="0" applyFont="1" applyFill="1" applyBorder="1" applyAlignment="1">
      <alignment horizontal="center" vertical="center"/>
    </xf>
    <xf numFmtId="0" fontId="4" fillId="105" borderId="9" xfId="0" applyFont="1" applyFill="1" applyBorder="1" applyAlignment="1">
      <alignment horizontal="center" vertical="center"/>
    </xf>
    <xf numFmtId="0" fontId="5" fillId="105" borderId="8" xfId="0" applyFont="1" applyFill="1" applyBorder="1" applyAlignment="1">
      <alignment horizontal="center" vertical="center"/>
    </xf>
    <xf numFmtId="0" fontId="4" fillId="126" borderId="9" xfId="0" applyFont="1" applyFill="1" applyBorder="1" applyAlignment="1">
      <alignment horizontal="center" vertical="center"/>
    </xf>
    <xf numFmtId="0" fontId="5" fillId="126" borderId="8" xfId="0" applyFont="1" applyFill="1" applyBorder="1" applyAlignment="1">
      <alignment horizontal="center" vertical="center"/>
    </xf>
    <xf numFmtId="0" fontId="4" fillId="163" borderId="9" xfId="0" applyFont="1" applyFill="1" applyBorder="1" applyAlignment="1">
      <alignment horizontal="center" vertical="center"/>
    </xf>
    <xf numFmtId="0" fontId="5" fillId="163" borderId="8" xfId="0" applyFont="1" applyFill="1" applyBorder="1" applyAlignment="1">
      <alignment horizontal="center" vertical="center"/>
    </xf>
    <xf numFmtId="0" fontId="4" fillId="194" borderId="9" xfId="0" applyFont="1" applyFill="1" applyBorder="1" applyAlignment="1">
      <alignment horizontal="center" vertical="center"/>
    </xf>
    <xf numFmtId="0" fontId="5" fillId="194" borderId="8" xfId="0" applyFont="1" applyFill="1" applyBorder="1" applyAlignment="1">
      <alignment horizontal="center" vertical="center"/>
    </xf>
    <xf numFmtId="0" fontId="4" fillId="142" borderId="9" xfId="0" applyFont="1" applyFill="1" applyBorder="1" applyAlignment="1">
      <alignment horizontal="center" vertical="center"/>
    </xf>
    <xf numFmtId="0" fontId="5" fillId="142" borderId="8" xfId="0" applyFont="1" applyFill="1" applyBorder="1" applyAlignment="1">
      <alignment horizontal="center" vertical="center"/>
    </xf>
    <xf numFmtId="0" fontId="4" fillId="117" borderId="9" xfId="0" applyFont="1" applyFill="1" applyBorder="1" applyAlignment="1">
      <alignment horizontal="center" vertical="center"/>
    </xf>
    <xf numFmtId="0" fontId="5" fillId="117" borderId="8" xfId="0" applyFont="1" applyFill="1" applyBorder="1" applyAlignment="1">
      <alignment horizontal="center" vertical="center"/>
    </xf>
    <xf numFmtId="0" fontId="4" fillId="199" borderId="9" xfId="0" applyFont="1" applyFill="1" applyBorder="1" applyAlignment="1">
      <alignment horizontal="center" vertical="center"/>
    </xf>
    <xf numFmtId="0" fontId="5" fillId="199" borderId="8" xfId="0" applyFont="1" applyFill="1" applyBorder="1" applyAlignment="1">
      <alignment horizontal="center" vertical="center"/>
    </xf>
    <xf numFmtId="0" fontId="4" fillId="147" borderId="9" xfId="0" applyFont="1" applyFill="1" applyBorder="1" applyAlignment="1">
      <alignment horizontal="center" vertical="center"/>
    </xf>
    <xf numFmtId="0" fontId="5" fillId="147" borderId="8" xfId="0" applyFont="1" applyFill="1" applyBorder="1" applyAlignment="1">
      <alignment horizontal="center" vertical="center"/>
    </xf>
    <xf numFmtId="0" fontId="4" fillId="201" borderId="9" xfId="0" applyFont="1" applyFill="1" applyBorder="1" applyAlignment="1">
      <alignment horizontal="center" vertical="center"/>
    </xf>
    <xf numFmtId="0" fontId="5" fillId="201" borderId="8" xfId="0" applyFont="1" applyFill="1" applyBorder="1" applyAlignment="1">
      <alignment horizontal="center" vertical="center"/>
    </xf>
    <xf numFmtId="0" fontId="4" fillId="174" borderId="9" xfId="0" applyFont="1" applyFill="1" applyBorder="1" applyAlignment="1">
      <alignment horizontal="center" vertical="center"/>
    </xf>
    <xf numFmtId="0" fontId="5" fillId="174" borderId="8" xfId="0" applyFont="1" applyFill="1" applyBorder="1" applyAlignment="1">
      <alignment horizontal="center" vertical="center"/>
    </xf>
    <xf numFmtId="0" fontId="4" fillId="183" borderId="9" xfId="0" applyFont="1" applyFill="1" applyBorder="1" applyAlignment="1">
      <alignment horizontal="center" vertical="center"/>
    </xf>
    <xf numFmtId="0" fontId="5" fillId="183" borderId="8" xfId="0" applyFont="1" applyFill="1" applyBorder="1" applyAlignment="1">
      <alignment horizontal="center" vertical="center"/>
    </xf>
    <xf numFmtId="0" fontId="4" fillId="166" borderId="9" xfId="0" applyFont="1" applyFill="1" applyBorder="1" applyAlignment="1">
      <alignment horizontal="center" vertical="center"/>
    </xf>
    <xf numFmtId="0" fontId="5" fillId="166" borderId="8" xfId="0" applyFont="1" applyFill="1" applyBorder="1" applyAlignment="1">
      <alignment horizontal="center" vertical="center"/>
    </xf>
    <xf numFmtId="0" fontId="4" fillId="172" borderId="9" xfId="0" applyFont="1" applyFill="1" applyBorder="1" applyAlignment="1">
      <alignment horizontal="center" vertical="center"/>
    </xf>
    <xf numFmtId="0" fontId="5" fillId="172" borderId="8" xfId="0" applyFont="1" applyFill="1" applyBorder="1" applyAlignment="1">
      <alignment horizontal="center" vertical="center"/>
    </xf>
    <xf numFmtId="0" fontId="4" fillId="195" borderId="9" xfId="0" applyFont="1" applyFill="1" applyBorder="1" applyAlignment="1">
      <alignment horizontal="center" vertical="center"/>
    </xf>
    <xf numFmtId="0" fontId="5" fillId="195" borderId="8" xfId="0" applyFont="1" applyFill="1" applyBorder="1" applyAlignment="1">
      <alignment horizontal="center" vertical="center"/>
    </xf>
    <xf numFmtId="0" fontId="4" fillId="71" borderId="9" xfId="0" applyFont="1" applyFill="1" applyBorder="1" applyAlignment="1">
      <alignment horizontal="center" vertical="center"/>
    </xf>
    <xf numFmtId="0" fontId="5" fillId="71" borderId="8" xfId="0" applyFont="1" applyFill="1" applyBorder="1" applyAlignment="1">
      <alignment horizontal="center" vertical="center"/>
    </xf>
    <xf numFmtId="0" fontId="4" fillId="58" borderId="9" xfId="0" applyFont="1" applyFill="1" applyBorder="1" applyAlignment="1">
      <alignment horizontal="center" vertical="center"/>
    </xf>
    <xf numFmtId="0" fontId="5" fillId="58" borderId="8" xfId="0" applyFont="1" applyFill="1" applyBorder="1" applyAlignment="1">
      <alignment horizontal="center" vertical="center"/>
    </xf>
    <xf numFmtId="0" fontId="4" fillId="146" borderId="9" xfId="0" applyFont="1" applyFill="1" applyBorder="1" applyAlignment="1">
      <alignment horizontal="center" vertical="center"/>
    </xf>
    <xf numFmtId="0" fontId="5" fillId="146" borderId="8" xfId="0" applyFont="1" applyFill="1" applyBorder="1" applyAlignment="1">
      <alignment horizontal="center" vertical="center"/>
    </xf>
    <xf numFmtId="0" fontId="4" fillId="179" borderId="9" xfId="0" applyFont="1" applyFill="1" applyBorder="1" applyAlignment="1">
      <alignment horizontal="center" vertical="center"/>
    </xf>
    <xf numFmtId="0" fontId="5" fillId="179" borderId="8" xfId="0" applyFont="1" applyFill="1" applyBorder="1" applyAlignment="1">
      <alignment horizontal="center" vertical="center"/>
    </xf>
    <xf numFmtId="0" fontId="4" fillId="157" borderId="9" xfId="0" applyFont="1" applyFill="1" applyBorder="1" applyAlignment="1">
      <alignment horizontal="center" vertical="center"/>
    </xf>
    <xf numFmtId="0" fontId="5" fillId="157" borderId="8" xfId="0" applyFont="1" applyFill="1" applyBorder="1" applyAlignment="1">
      <alignment horizontal="center" vertical="center"/>
    </xf>
    <xf numFmtId="0" fontId="4" fillId="125" borderId="9" xfId="0" applyFont="1" applyFill="1" applyBorder="1" applyAlignment="1">
      <alignment horizontal="center" vertical="center"/>
    </xf>
    <xf numFmtId="0" fontId="5" fillId="125" borderId="8" xfId="0" applyFont="1" applyFill="1" applyBorder="1" applyAlignment="1">
      <alignment horizontal="center" vertical="center"/>
    </xf>
    <xf numFmtId="0" fontId="4" fillId="110" borderId="9" xfId="0" applyFont="1" applyFill="1" applyBorder="1" applyAlignment="1">
      <alignment horizontal="center" vertical="center"/>
    </xf>
    <xf numFmtId="0" fontId="5" fillId="110" borderId="8" xfId="0" applyFont="1" applyFill="1" applyBorder="1" applyAlignment="1">
      <alignment horizontal="center" vertical="center"/>
    </xf>
    <xf numFmtId="0" fontId="4" fillId="184" borderId="9" xfId="0" applyFont="1" applyFill="1" applyBorder="1" applyAlignment="1">
      <alignment horizontal="center" vertical="center"/>
    </xf>
    <xf numFmtId="0" fontId="5" fillId="184" borderId="8" xfId="0" applyFont="1" applyFill="1" applyBorder="1" applyAlignment="1">
      <alignment horizontal="center" vertical="center"/>
    </xf>
    <xf numFmtId="0" fontId="4" fillId="76" borderId="9" xfId="0" applyFont="1" applyFill="1" applyBorder="1" applyAlignment="1">
      <alignment horizontal="center" vertical="center"/>
    </xf>
    <xf numFmtId="0" fontId="5" fillId="76" borderId="8" xfId="0" applyFont="1" applyFill="1" applyBorder="1" applyAlignment="1">
      <alignment horizontal="center" vertical="center"/>
    </xf>
    <xf numFmtId="0" fontId="4" fillId="202" borderId="9" xfId="0" applyFont="1" applyFill="1" applyBorder="1" applyAlignment="1">
      <alignment horizontal="center" vertical="center"/>
    </xf>
    <xf numFmtId="0" fontId="5" fillId="202" borderId="8" xfId="0" applyFont="1" applyFill="1" applyBorder="1" applyAlignment="1">
      <alignment horizontal="center" vertical="center"/>
    </xf>
    <xf numFmtId="0" fontId="4" fillId="123" borderId="9" xfId="0" applyFont="1" applyFill="1" applyBorder="1" applyAlignment="1">
      <alignment horizontal="center" vertical="center"/>
    </xf>
    <xf numFmtId="0" fontId="5" fillId="123" borderId="8" xfId="0" applyFont="1" applyFill="1" applyBorder="1" applyAlignment="1">
      <alignment horizontal="center" vertical="center"/>
    </xf>
    <xf numFmtId="0" fontId="4" fillId="99" borderId="9" xfId="0" applyFont="1" applyFill="1" applyBorder="1" applyAlignment="1">
      <alignment horizontal="center" vertical="center"/>
    </xf>
    <xf numFmtId="0" fontId="5" fillId="99" borderId="8" xfId="0" applyFont="1" applyFill="1" applyBorder="1" applyAlignment="1">
      <alignment horizontal="center" vertical="center"/>
    </xf>
    <xf numFmtId="0" fontId="6" fillId="181" borderId="9" xfId="0" applyFont="1" applyFill="1" applyBorder="1" applyAlignment="1">
      <alignment horizontal="center" vertical="center"/>
    </xf>
    <xf numFmtId="0" fontId="7" fillId="181" borderId="8" xfId="0" applyFont="1" applyFill="1" applyBorder="1" applyAlignment="1">
      <alignment horizontal="center" vertical="center"/>
    </xf>
    <xf numFmtId="0" fontId="4" fillId="198" borderId="9" xfId="0" applyFont="1" applyFill="1" applyBorder="1" applyAlignment="1">
      <alignment horizontal="center" vertical="center"/>
    </xf>
    <xf numFmtId="0" fontId="5" fillId="198" borderId="8" xfId="0" applyFont="1" applyFill="1" applyBorder="1" applyAlignment="1">
      <alignment horizontal="center" vertical="center"/>
    </xf>
    <xf numFmtId="0" fontId="4" fillId="197" borderId="9" xfId="0" applyFont="1" applyFill="1" applyBorder="1" applyAlignment="1">
      <alignment horizontal="center" vertical="center"/>
    </xf>
    <xf numFmtId="0" fontId="5" fillId="197" borderId="8" xfId="0" applyFont="1" applyFill="1" applyBorder="1" applyAlignment="1">
      <alignment horizontal="center" vertical="center"/>
    </xf>
    <xf numFmtId="0" fontId="4" fillId="185" borderId="9" xfId="0" applyFont="1" applyFill="1" applyBorder="1" applyAlignment="1">
      <alignment horizontal="center" vertical="center"/>
    </xf>
    <xf numFmtId="0" fontId="5" fillId="185" borderId="8" xfId="0" applyFont="1" applyFill="1" applyBorder="1" applyAlignment="1">
      <alignment horizontal="center" vertical="center"/>
    </xf>
    <xf numFmtId="0" fontId="4" fillId="168" borderId="9" xfId="0" applyFont="1" applyFill="1" applyBorder="1" applyAlignment="1">
      <alignment horizontal="center" vertical="center"/>
    </xf>
    <xf numFmtId="0" fontId="5" fillId="168" borderId="8" xfId="0" applyFont="1" applyFill="1" applyBorder="1" applyAlignment="1">
      <alignment horizontal="center" vertical="center"/>
    </xf>
    <xf numFmtId="0" fontId="4" fillId="173" borderId="9" xfId="0" applyFont="1" applyFill="1" applyBorder="1" applyAlignment="1">
      <alignment horizontal="center" vertical="center"/>
    </xf>
    <xf numFmtId="0" fontId="5" fillId="173" borderId="8" xfId="0" applyFont="1" applyFill="1" applyBorder="1" applyAlignment="1">
      <alignment horizontal="center" vertical="center"/>
    </xf>
    <xf numFmtId="0" fontId="4" fillId="192" borderId="9" xfId="0" applyFont="1" applyFill="1" applyBorder="1" applyAlignment="1">
      <alignment horizontal="center" vertical="center"/>
    </xf>
    <xf numFmtId="0" fontId="5" fillId="192" borderId="8" xfId="0" applyFont="1" applyFill="1" applyBorder="1" applyAlignment="1">
      <alignment horizontal="center" vertical="center"/>
    </xf>
    <xf numFmtId="0" fontId="4" fillId="203" borderId="9" xfId="0" applyFont="1" applyFill="1" applyBorder="1" applyAlignment="1">
      <alignment horizontal="center" vertical="center"/>
    </xf>
    <xf numFmtId="0" fontId="5" fillId="203" borderId="8" xfId="0" applyFont="1" applyFill="1" applyBorder="1" applyAlignment="1">
      <alignment horizontal="center" vertical="center"/>
    </xf>
    <xf numFmtId="0" fontId="4" fillId="196" borderId="9" xfId="0" applyFont="1" applyFill="1" applyBorder="1" applyAlignment="1">
      <alignment horizontal="center" vertical="center"/>
    </xf>
    <xf numFmtId="0" fontId="5" fillId="196" borderId="8" xfId="0" applyFont="1" applyFill="1" applyBorder="1" applyAlignment="1">
      <alignment horizontal="center" vertical="center"/>
    </xf>
    <xf numFmtId="0" fontId="4" fillId="187" borderId="9" xfId="0" applyFont="1" applyFill="1" applyBorder="1" applyAlignment="1">
      <alignment horizontal="center" vertical="center"/>
    </xf>
    <xf numFmtId="0" fontId="5" fillId="187" borderId="8" xfId="0" applyFont="1" applyFill="1" applyBorder="1" applyAlignment="1">
      <alignment horizontal="center" vertical="center"/>
    </xf>
    <xf numFmtId="0" fontId="4" fillId="79" borderId="9" xfId="0" applyFont="1" applyFill="1" applyBorder="1" applyAlignment="1">
      <alignment horizontal="center" vertical="center"/>
    </xf>
    <xf numFmtId="0" fontId="5" fillId="79" borderId="8" xfId="0" applyFont="1" applyFill="1" applyBorder="1" applyAlignment="1">
      <alignment horizontal="center" vertical="center"/>
    </xf>
    <xf numFmtId="0" fontId="4" fillId="181" borderId="9" xfId="0" applyFont="1" applyFill="1" applyBorder="1" applyAlignment="1">
      <alignment horizontal="center" vertical="center"/>
    </xf>
    <xf numFmtId="0" fontId="5" fillId="181" borderId="8" xfId="0" applyFont="1" applyFill="1" applyBorder="1" applyAlignment="1">
      <alignment horizontal="center" vertical="center"/>
    </xf>
    <xf numFmtId="0" fontId="6" fillId="99" borderId="9" xfId="0" applyFont="1" applyFill="1" applyBorder="1" applyAlignment="1">
      <alignment horizontal="center" vertical="center"/>
    </xf>
    <xf numFmtId="0" fontId="7" fillId="99" borderId="8" xfId="0" applyFont="1" applyFill="1" applyBorder="1" applyAlignment="1">
      <alignment horizontal="center" vertical="center"/>
    </xf>
    <xf numFmtId="0" fontId="0" fillId="204" borderId="0" xfId="0" applyFill="1"/>
    <xf numFmtId="0" fontId="9" fillId="204" borderId="0" xfId="0" applyFont="1" applyFill="1"/>
    <xf numFmtId="0" fontId="0" fillId="205" borderId="0" xfId="0" applyFill="1"/>
    <xf numFmtId="0" fontId="0" fillId="206" borderId="0" xfId="0" applyFill="1"/>
    <xf numFmtId="0" fontId="0" fillId="207" borderId="0" xfId="0" applyFill="1"/>
    <xf numFmtId="0" fontId="0" fillId="208" borderId="0" xfId="0" applyFill="1"/>
    <xf numFmtId="0" fontId="0" fillId="4" borderId="0" xfId="0" applyFill="1"/>
    <xf numFmtId="0" fontId="1" fillId="209" borderId="0" xfId="0" applyFont="1" applyFill="1"/>
    <xf numFmtId="0" fontId="8" fillId="0" borderId="10" xfId="1" applyBorder="1" applyAlignment="1">
      <alignment horizontal="left" vertical="center"/>
    </xf>
    <xf numFmtId="0" fontId="8" fillId="0" borderId="7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Washington&amp;year=2012" TargetMode="External"/><Relationship Id="rId299" Type="http://schemas.openxmlformats.org/officeDocument/2006/relationships/hyperlink" Target="https://barttorvik.com/team.php?team=Columbia&amp;year=2012" TargetMode="External"/><Relationship Id="rId21" Type="http://schemas.openxmlformats.org/officeDocument/2006/relationships/hyperlink" Target="https://barttorvik.com/team.php?team=Louisville&amp;year=2012" TargetMode="External"/><Relationship Id="rId63" Type="http://schemas.openxmlformats.org/officeDocument/2006/relationships/hyperlink" Target="https://barttorvik.com/team.php?team=Iowa+St.&amp;year=2012" TargetMode="External"/><Relationship Id="rId159" Type="http://schemas.openxmlformats.org/officeDocument/2006/relationships/hyperlink" Target="https://barttorvik.com/team.php?team=BYU&amp;year=2012" TargetMode="External"/><Relationship Id="rId324" Type="http://schemas.openxmlformats.org/officeDocument/2006/relationships/hyperlink" Target="https://barttorvik.com/team.php?team=Hawaii&amp;year=2012" TargetMode="External"/><Relationship Id="rId366" Type="http://schemas.openxmlformats.org/officeDocument/2006/relationships/hyperlink" Target="https://barttorvik.com/team.php?team=Florida+A%26M&amp;year=2012" TargetMode="External"/><Relationship Id="rId170" Type="http://schemas.openxmlformats.org/officeDocument/2006/relationships/hyperlink" Target="https://barttorvik.com/team.php?team=Ohio&amp;year=2012" TargetMode="External"/><Relationship Id="rId226" Type="http://schemas.openxmlformats.org/officeDocument/2006/relationships/hyperlink" Target="https://barttorvik.com/team.php?team=Florida+Gulf+Coast&amp;year=2012" TargetMode="External"/><Relationship Id="rId268" Type="http://schemas.openxmlformats.org/officeDocument/2006/relationships/hyperlink" Target="https://barttorvik.com/team.php?team=UNC+Asheville&amp;year=2012" TargetMode="External"/><Relationship Id="rId32" Type="http://schemas.openxmlformats.org/officeDocument/2006/relationships/hyperlink" Target="https://barttorvik.com/team.php?team=Syracuse&amp;year=2012" TargetMode="External"/><Relationship Id="rId74" Type="http://schemas.openxmlformats.org/officeDocument/2006/relationships/hyperlink" Target="https://barttorvik.com/team.php?team=Arizona&amp;year=2012" TargetMode="External"/><Relationship Id="rId128" Type="http://schemas.openxmlformats.org/officeDocument/2006/relationships/hyperlink" Target="https://barttorvik.com/team.php?team=Cleveland+St.&amp;year=2012" TargetMode="External"/><Relationship Id="rId335" Type="http://schemas.openxmlformats.org/officeDocument/2006/relationships/hyperlink" Target="https://barttorvik.com/team.php?team=San+Jose+St.&amp;year=2012" TargetMode="External"/><Relationship Id="rId377" Type="http://schemas.openxmlformats.org/officeDocument/2006/relationships/hyperlink" Target="https://barttorvik.com/team.php?team=Bradley&amp;year=2012" TargetMode="External"/><Relationship Id="rId5" Type="http://schemas.openxmlformats.org/officeDocument/2006/relationships/hyperlink" Target="https://barttorvik.com/team.php?team=Wichita+St.&amp;year=2012" TargetMode="External"/><Relationship Id="rId181" Type="http://schemas.openxmlformats.org/officeDocument/2006/relationships/hyperlink" Target="https://barttorvik.com/team.php?team=Illinois+St.&amp;year=2012" TargetMode="External"/><Relationship Id="rId237" Type="http://schemas.openxmlformats.org/officeDocument/2006/relationships/hyperlink" Target="https://barttorvik.com/team.php?team=Utah+St.&amp;year=2012" TargetMode="External"/><Relationship Id="rId402" Type="http://schemas.openxmlformats.org/officeDocument/2006/relationships/hyperlink" Target="https://barttorvik.com/team.php?team=Texas+A%26M+Corpus+Chris&amp;year=2012" TargetMode="External"/><Relationship Id="rId279" Type="http://schemas.openxmlformats.org/officeDocument/2006/relationships/hyperlink" Target="https://barttorvik.com/team.php?team=College+of+Charleston&amp;year=2012" TargetMode="External"/><Relationship Id="rId43" Type="http://schemas.openxmlformats.org/officeDocument/2006/relationships/hyperlink" Target="https://barttorvik.com/team.php?team=Indiana&amp;year=2012" TargetMode="External"/><Relationship Id="rId139" Type="http://schemas.openxmlformats.org/officeDocument/2006/relationships/hyperlink" Target="https://barttorvik.com/team.php?team=Colorado+St.&amp;year=2012" TargetMode="External"/><Relationship Id="rId290" Type="http://schemas.openxmlformats.org/officeDocument/2006/relationships/hyperlink" Target="https://barttorvik.com/team.php?team=Wright+St.&amp;year=2012" TargetMode="External"/><Relationship Id="rId304" Type="http://schemas.openxmlformats.org/officeDocument/2006/relationships/hyperlink" Target="https://barttorvik.com/team.php?team=Kennesaw+St.&amp;year=2012" TargetMode="External"/><Relationship Id="rId346" Type="http://schemas.openxmlformats.org/officeDocument/2006/relationships/hyperlink" Target="https://barttorvik.com/team.php?team=Chicago+St.&amp;year=2012" TargetMode="External"/><Relationship Id="rId388" Type="http://schemas.openxmlformats.org/officeDocument/2006/relationships/hyperlink" Target="https://barttorvik.com/team.php?team=Pepperdine&amp;year=2012" TargetMode="External"/><Relationship Id="rId85" Type="http://schemas.openxmlformats.org/officeDocument/2006/relationships/hyperlink" Target="https://barttorvik.com/team.php?team=Connecticut&amp;year=2012" TargetMode="External"/><Relationship Id="rId150" Type="http://schemas.openxmlformats.org/officeDocument/2006/relationships/hyperlink" Target="https://barttorvik.com/team.php?team=South+Dakota+St.&amp;year=2012" TargetMode="External"/><Relationship Id="rId171" Type="http://schemas.openxmlformats.org/officeDocument/2006/relationships/hyperlink" Target="https://barttorvik.com/team.php?team=East+Carolina&amp;year=2012" TargetMode="External"/><Relationship Id="rId192" Type="http://schemas.openxmlformats.org/officeDocument/2006/relationships/hyperlink" Target="https://barttorvik.com/team.php?team=Western+Kentucky&amp;year=2012" TargetMode="External"/><Relationship Id="rId206" Type="http://schemas.openxmlformats.org/officeDocument/2006/relationships/hyperlink" Target="https://barttorvik.com/team.php?team=Texas+A%26M&amp;year=2012" TargetMode="External"/><Relationship Id="rId227" Type="http://schemas.openxmlformats.org/officeDocument/2006/relationships/hyperlink" Target="https://barttorvik.com/team.php?team=East+Tennessee+St.&amp;year=2012" TargetMode="External"/><Relationship Id="rId413" Type="http://schemas.openxmlformats.org/officeDocument/2006/relationships/hyperlink" Target="https://barttorvik.com/team.php?team=Alabama+St.&amp;year=2012" TargetMode="External"/><Relationship Id="rId248" Type="http://schemas.openxmlformats.org/officeDocument/2006/relationships/hyperlink" Target="https://barttorvik.com/team.php?team=FIU&amp;year=2012" TargetMode="External"/><Relationship Id="rId269" Type="http://schemas.openxmlformats.org/officeDocument/2006/relationships/hyperlink" Target="https://barttorvik.com/team.php?team=UNC+Asheville&amp;year=2012" TargetMode="External"/><Relationship Id="rId12" Type="http://schemas.openxmlformats.org/officeDocument/2006/relationships/hyperlink" Target="https://barttorvik.com/team.php?team=Kansas&amp;year=2012" TargetMode="External"/><Relationship Id="rId33" Type="http://schemas.openxmlformats.org/officeDocument/2006/relationships/hyperlink" Target="https://barttorvik.com/team.php?team=Cincinnati&amp;year=2012" TargetMode="External"/><Relationship Id="rId108" Type="http://schemas.openxmlformats.org/officeDocument/2006/relationships/hyperlink" Target="https://barttorvik.com/team.php?team=Davidson&amp;year=2012" TargetMode="External"/><Relationship Id="rId129" Type="http://schemas.openxmlformats.org/officeDocument/2006/relationships/hyperlink" Target="https://barttorvik.com/team.php?team=UC+Santa+Barbara&amp;year=2012" TargetMode="External"/><Relationship Id="rId280" Type="http://schemas.openxmlformats.org/officeDocument/2006/relationships/hyperlink" Target="https://barttorvik.com/team.php?team=Hampton&amp;year=2012" TargetMode="External"/><Relationship Id="rId315" Type="http://schemas.openxmlformats.org/officeDocument/2006/relationships/hyperlink" Target="https://barttorvik.com/team.php?team=Lipscomb&amp;year=2012" TargetMode="External"/><Relationship Id="rId336" Type="http://schemas.openxmlformats.org/officeDocument/2006/relationships/hyperlink" Target="https://barttorvik.com/team.php?team=William+%26+Mary&amp;year=2012" TargetMode="External"/><Relationship Id="rId357" Type="http://schemas.openxmlformats.org/officeDocument/2006/relationships/hyperlink" Target="https://barttorvik.com/team.php?team=NJIT&amp;year=2012" TargetMode="External"/><Relationship Id="rId54" Type="http://schemas.openxmlformats.org/officeDocument/2006/relationships/hyperlink" Target="https://barttorvik.com/team.php?team=Temple&amp;year=2012" TargetMode="External"/><Relationship Id="rId75" Type="http://schemas.openxmlformats.org/officeDocument/2006/relationships/hyperlink" Target="https://barttorvik.com/team.php?team=California&amp;year=2012" TargetMode="External"/><Relationship Id="rId96" Type="http://schemas.openxmlformats.org/officeDocument/2006/relationships/hyperlink" Target="https://barttorvik.com/team.php?team=Alabama&amp;year=2012" TargetMode="External"/><Relationship Id="rId140" Type="http://schemas.openxmlformats.org/officeDocument/2006/relationships/hyperlink" Target="https://barttorvik.com/team.php?team=Marshall&amp;year=2012" TargetMode="External"/><Relationship Id="rId161" Type="http://schemas.openxmlformats.org/officeDocument/2006/relationships/hyperlink" Target="https://barttorvik.com/trank.php?&amp;begin=20120131&amp;end=20120312&amp;conlimit=All&amp;year=2012&amp;top=0&amp;venue=A-N&amp;type=All&amp;mingames=0&amp;quad=5&amp;rpi=" TargetMode="External"/><Relationship Id="rId182" Type="http://schemas.openxmlformats.org/officeDocument/2006/relationships/hyperlink" Target="https://barttorvik.com/team.php?team=Georgia&amp;year=2012" TargetMode="External"/><Relationship Id="rId217" Type="http://schemas.openxmlformats.org/officeDocument/2006/relationships/hyperlink" Target="https://barttorvik.com/team.php?team=Tennessee+Tech&amp;year=2012" TargetMode="External"/><Relationship Id="rId378" Type="http://schemas.openxmlformats.org/officeDocument/2006/relationships/hyperlink" Target="https://barttorvik.com/team.php?team=Central+Michigan&amp;year=2012" TargetMode="External"/><Relationship Id="rId399" Type="http://schemas.openxmlformats.org/officeDocument/2006/relationships/hyperlink" Target="https://barttorvik.com/team.php?team=Brown&amp;year=2012" TargetMode="External"/><Relationship Id="rId403" Type="http://schemas.openxmlformats.org/officeDocument/2006/relationships/hyperlink" Target="https://barttorvik.com/team.php?team=Maine&amp;year=2012" TargetMode="External"/><Relationship Id="rId6" Type="http://schemas.openxmlformats.org/officeDocument/2006/relationships/hyperlink" Target="https://barttorvik.com/team.php?team=Wichita+St.&amp;year=2012" TargetMode="External"/><Relationship Id="rId238" Type="http://schemas.openxmlformats.org/officeDocument/2006/relationships/hyperlink" Target="https://barttorvik.com/team.php?team=Toledo&amp;year=2012" TargetMode="External"/><Relationship Id="rId259" Type="http://schemas.openxmlformats.org/officeDocument/2006/relationships/hyperlink" Target="https://barttorvik.com/team.php?team=Monmouth&amp;year=2012" TargetMode="External"/><Relationship Id="rId424" Type="http://schemas.openxmlformats.org/officeDocument/2006/relationships/hyperlink" Target="https://barttorvik.com/team.php?team=Northern+Arizona&amp;year=2012" TargetMode="External"/><Relationship Id="rId23" Type="http://schemas.openxmlformats.org/officeDocument/2006/relationships/hyperlink" Target="https://barttorvik.com/team.php?team=Purdue&amp;year=2012" TargetMode="External"/><Relationship Id="rId119" Type="http://schemas.openxmlformats.org/officeDocument/2006/relationships/hyperlink" Target="https://barttorvik.com/team.php?team=UCLA&amp;year=2012" TargetMode="External"/><Relationship Id="rId270" Type="http://schemas.openxmlformats.org/officeDocument/2006/relationships/hyperlink" Target="https://barttorvik.com/team.php?team=USC+Upstate&amp;year=2012" TargetMode="External"/><Relationship Id="rId291" Type="http://schemas.openxmlformats.org/officeDocument/2006/relationships/hyperlink" Target="https://barttorvik.com/team.php?team=LIU+Brooklyn&amp;year=2012" TargetMode="External"/><Relationship Id="rId305" Type="http://schemas.openxmlformats.org/officeDocument/2006/relationships/hyperlink" Target="https://barttorvik.com/team.php?team=Hartford&amp;year=2012" TargetMode="External"/><Relationship Id="rId326" Type="http://schemas.openxmlformats.org/officeDocument/2006/relationships/hyperlink" Target="https://barttorvik.com/team.php?team=USC&amp;year=2012" TargetMode="External"/><Relationship Id="rId347" Type="http://schemas.openxmlformats.org/officeDocument/2006/relationships/hyperlink" Target="https://barttorvik.com/team.php?team=Rider&amp;year=2012" TargetMode="External"/><Relationship Id="rId44" Type="http://schemas.openxmlformats.org/officeDocument/2006/relationships/hyperlink" Target="https://barttorvik.com/team.php?team=Indiana&amp;year=2012" TargetMode="External"/><Relationship Id="rId65" Type="http://schemas.openxmlformats.org/officeDocument/2006/relationships/hyperlink" Target="https://barttorvik.com/team.php?team=VCU&amp;year=2012" TargetMode="External"/><Relationship Id="rId86" Type="http://schemas.openxmlformats.org/officeDocument/2006/relationships/hyperlink" Target="https://barttorvik.com/team.php?team=Tennessee&amp;year=2012" TargetMode="External"/><Relationship Id="rId130" Type="http://schemas.openxmlformats.org/officeDocument/2006/relationships/hyperlink" Target="https://barttorvik.com/trank.php?&amp;begin=20120131&amp;end=20120312&amp;conlimit=All&amp;year=2012&amp;top=0&amp;venue=A-N&amp;type=All&amp;mingames=0&amp;quad=5&amp;rpi=" TargetMode="External"/><Relationship Id="rId151" Type="http://schemas.openxmlformats.org/officeDocument/2006/relationships/hyperlink" Target="https://barttorvik.com/team.php?team=South+Dakota+St.&amp;year=2012" TargetMode="External"/><Relationship Id="rId368" Type="http://schemas.openxmlformats.org/officeDocument/2006/relationships/hyperlink" Target="https://barttorvik.com/team.php?team=Ball+St.&amp;year=2012" TargetMode="External"/><Relationship Id="rId389" Type="http://schemas.openxmlformats.org/officeDocument/2006/relationships/hyperlink" Target="https://barttorvik.com/team.php?team=Wofford&amp;year=2012" TargetMode="External"/><Relationship Id="rId172" Type="http://schemas.openxmlformats.org/officeDocument/2006/relationships/hyperlink" Target="https://barttorvik.com/team.php?team=Denver&amp;year=2012" TargetMode="External"/><Relationship Id="rId193" Type="http://schemas.openxmlformats.org/officeDocument/2006/relationships/hyperlink" Target="https://barttorvik.com/team.php?team=Western+Kentucky&amp;year=2012" TargetMode="External"/><Relationship Id="rId207" Type="http://schemas.openxmlformats.org/officeDocument/2006/relationships/hyperlink" Target="https://barttorvik.com/team.php?team=Idaho&amp;year=2012" TargetMode="External"/><Relationship Id="rId228" Type="http://schemas.openxmlformats.org/officeDocument/2006/relationships/hyperlink" Target="https://barttorvik.com/team.php?team=Holy+Cross&amp;year=2012" TargetMode="External"/><Relationship Id="rId249" Type="http://schemas.openxmlformats.org/officeDocument/2006/relationships/hyperlink" Target="https://barttorvik.com/team.php?team=High+Point&amp;year=2012" TargetMode="External"/><Relationship Id="rId414" Type="http://schemas.openxmlformats.org/officeDocument/2006/relationships/hyperlink" Target="https://barttorvik.com/team.php?team=Southern&amp;year=2012" TargetMode="External"/><Relationship Id="rId13" Type="http://schemas.openxmlformats.org/officeDocument/2006/relationships/hyperlink" Target="https://barttorvik.com/team.php?team=Duke&amp;year=2012" TargetMode="External"/><Relationship Id="rId109" Type="http://schemas.openxmlformats.org/officeDocument/2006/relationships/hyperlink" Target="https://barttorvik.com/team.php?team=Texas&amp;year=2012" TargetMode="External"/><Relationship Id="rId260" Type="http://schemas.openxmlformats.org/officeDocument/2006/relationships/hyperlink" Target="https://barttorvik.com/team.php?team=Marist&amp;year=2012" TargetMode="External"/><Relationship Id="rId281" Type="http://schemas.openxmlformats.org/officeDocument/2006/relationships/hyperlink" Target="https://barttorvik.com/team.php?team=Northeastern&amp;year=2012" TargetMode="External"/><Relationship Id="rId316" Type="http://schemas.openxmlformats.org/officeDocument/2006/relationships/hyperlink" Target="https://barttorvik.com/team.php?team=Southeastern+Louisiana&amp;year=2012" TargetMode="External"/><Relationship Id="rId337" Type="http://schemas.openxmlformats.org/officeDocument/2006/relationships/hyperlink" Target="https://barttorvik.com/team.php?team=Appalachian+St.&amp;year=2012" TargetMode="External"/><Relationship Id="rId34" Type="http://schemas.openxmlformats.org/officeDocument/2006/relationships/hyperlink" Target="https://barttorvik.com/team.php?team=Cincinnati&amp;year=2012" TargetMode="External"/><Relationship Id="rId55" Type="http://schemas.openxmlformats.org/officeDocument/2006/relationships/hyperlink" Target="https://barttorvik.com/team.php?team=Temple&amp;year=2012" TargetMode="External"/><Relationship Id="rId76" Type="http://schemas.openxmlformats.org/officeDocument/2006/relationships/hyperlink" Target="https://barttorvik.com/team.php?team=California&amp;year=2012" TargetMode="External"/><Relationship Id="rId97" Type="http://schemas.openxmlformats.org/officeDocument/2006/relationships/hyperlink" Target="https://barttorvik.com/team.php?team=Alabama&amp;year=2012" TargetMode="External"/><Relationship Id="rId120" Type="http://schemas.openxmlformats.org/officeDocument/2006/relationships/hyperlink" Target="https://barttorvik.com/team.php?team=Xavier&amp;year=2012" TargetMode="External"/><Relationship Id="rId141" Type="http://schemas.openxmlformats.org/officeDocument/2006/relationships/hyperlink" Target="https://barttorvik.com/team.php?team=Iona&amp;year=2012" TargetMode="External"/><Relationship Id="rId358" Type="http://schemas.openxmlformats.org/officeDocument/2006/relationships/hyperlink" Target="https://barttorvik.com/team.php?team=Texas+St.&amp;year=2012" TargetMode="External"/><Relationship Id="rId379" Type="http://schemas.openxmlformats.org/officeDocument/2006/relationships/hyperlink" Target="https://barttorvik.com/team.php?team=Army&amp;year=2012" TargetMode="External"/><Relationship Id="rId7" Type="http://schemas.openxmlformats.org/officeDocument/2006/relationships/hyperlink" Target="https://barttorvik.com/team.php?team=Missouri&amp;year=2012" TargetMode="External"/><Relationship Id="rId162" Type="http://schemas.openxmlformats.org/officeDocument/2006/relationships/hyperlink" Target="https://barttorvik.com/team.php?team=Auburn&amp;year=2012" TargetMode="External"/><Relationship Id="rId183" Type="http://schemas.openxmlformats.org/officeDocument/2006/relationships/hyperlink" Target="https://barttorvik.com/team.php?team=Penn&amp;year=2012" TargetMode="External"/><Relationship Id="rId218" Type="http://schemas.openxmlformats.org/officeDocument/2006/relationships/hyperlink" Target="https://barttorvik.com/team.php?team=Boston+University&amp;year=2012" TargetMode="External"/><Relationship Id="rId239" Type="http://schemas.openxmlformats.org/officeDocument/2006/relationships/hyperlink" Target="https://barttorvik.com/team.php?team=George+Mason&amp;year=2012" TargetMode="External"/><Relationship Id="rId390" Type="http://schemas.openxmlformats.org/officeDocument/2006/relationships/hyperlink" Target="https://barttorvik.com/team.php?team=UMKC&amp;year=2012" TargetMode="External"/><Relationship Id="rId404" Type="http://schemas.openxmlformats.org/officeDocument/2006/relationships/hyperlink" Target="https://barttorvik.com/team.php?team=Nicholls+St.&amp;year=2012" TargetMode="External"/><Relationship Id="rId425" Type="http://schemas.openxmlformats.org/officeDocument/2006/relationships/hyperlink" Target="https://barttorvik.com/team.php?team=South+Carolina+St.&amp;year=2012" TargetMode="External"/><Relationship Id="rId250" Type="http://schemas.openxmlformats.org/officeDocument/2006/relationships/hyperlink" Target="https://barttorvik.com/team.php?team=Miami+OH&amp;year=2012" TargetMode="External"/><Relationship Id="rId271" Type="http://schemas.openxmlformats.org/officeDocument/2006/relationships/hyperlink" Target="https://barttorvik.com/team.php?team=Northern+Colorado&amp;year=2012" TargetMode="External"/><Relationship Id="rId292" Type="http://schemas.openxmlformats.org/officeDocument/2006/relationships/hyperlink" Target="https://barttorvik.com/team.php?team=LIU+Brooklyn&amp;year=2012" TargetMode="External"/><Relationship Id="rId306" Type="http://schemas.openxmlformats.org/officeDocument/2006/relationships/hyperlink" Target="https://barttorvik.com/team.php?team=North+Florida&amp;year=2012" TargetMode="External"/><Relationship Id="rId24" Type="http://schemas.openxmlformats.org/officeDocument/2006/relationships/hyperlink" Target="https://barttorvik.com/team.php?team=Purdue&amp;year=2012" TargetMode="External"/><Relationship Id="rId45" Type="http://schemas.openxmlformats.org/officeDocument/2006/relationships/hyperlink" Target="https://barttorvik.com/team.php?team=South+Florida&amp;year=2012" TargetMode="External"/><Relationship Id="rId66" Type="http://schemas.openxmlformats.org/officeDocument/2006/relationships/hyperlink" Target="https://barttorvik.com/team.php?team=VCU&amp;year=2012" TargetMode="External"/><Relationship Id="rId87" Type="http://schemas.openxmlformats.org/officeDocument/2006/relationships/hyperlink" Target="https://barttorvik.com/team.php?team=Clemson&amp;year=2012" TargetMode="External"/><Relationship Id="rId110" Type="http://schemas.openxmlformats.org/officeDocument/2006/relationships/hyperlink" Target="https://barttorvik.com/team.php?team=Texas&amp;year=2012" TargetMode="External"/><Relationship Id="rId131" Type="http://schemas.openxmlformats.org/officeDocument/2006/relationships/hyperlink" Target="https://barttorvik.com/team.php?team=Quinnipiac&amp;year=2012" TargetMode="External"/><Relationship Id="rId327" Type="http://schemas.openxmlformats.org/officeDocument/2006/relationships/hyperlink" Target="https://barttorvik.com/trank.php?&amp;begin=20120131&amp;end=20120312&amp;conlimit=All&amp;year=2012&amp;top=0&amp;venue=A-N&amp;type=All&amp;mingames=0&amp;quad=5&amp;rpi=" TargetMode="External"/><Relationship Id="rId348" Type="http://schemas.openxmlformats.org/officeDocument/2006/relationships/hyperlink" Target="https://barttorvik.com/team.php?team=Coppin+St.&amp;year=2012" TargetMode="External"/><Relationship Id="rId369" Type="http://schemas.openxmlformats.org/officeDocument/2006/relationships/hyperlink" Target="https://barttorvik.com/team.php?team=Texas+Southern&amp;year=2012" TargetMode="External"/><Relationship Id="rId152" Type="http://schemas.openxmlformats.org/officeDocument/2006/relationships/hyperlink" Target="https://barttorvik.com/team.php?team=Boise+St.&amp;year=2012" TargetMode="External"/><Relationship Id="rId173" Type="http://schemas.openxmlformats.org/officeDocument/2006/relationships/hyperlink" Target="https://barttorvik.com/team.php?team=Charlotte&amp;year=2012" TargetMode="External"/><Relationship Id="rId194" Type="http://schemas.openxmlformats.org/officeDocument/2006/relationships/hyperlink" Target="https://barttorvik.com/team.php?team=IUPUI&amp;year=2012" TargetMode="External"/><Relationship Id="rId208" Type="http://schemas.openxmlformats.org/officeDocument/2006/relationships/hyperlink" Target="https://barttorvik.com/team.php?team=Louisiana+Tech&amp;year=2012" TargetMode="External"/><Relationship Id="rId229" Type="http://schemas.openxmlformats.org/officeDocument/2006/relationships/hyperlink" Target="https://barttorvik.com/team.php?team=Drake&amp;year=2012" TargetMode="External"/><Relationship Id="rId380" Type="http://schemas.openxmlformats.org/officeDocument/2006/relationships/hyperlink" Target="https://barttorvik.com/trank.php?&amp;begin=20120131&amp;end=20120312&amp;conlimit=All&amp;year=2012&amp;top=0&amp;venue=A-N&amp;type=All&amp;mingames=0&amp;quad=5&amp;rpi=" TargetMode="External"/><Relationship Id="rId415" Type="http://schemas.openxmlformats.org/officeDocument/2006/relationships/hyperlink" Target="https://barttorvik.com/team.php?team=South+Dakota&amp;year=2012" TargetMode="External"/><Relationship Id="rId240" Type="http://schemas.openxmlformats.org/officeDocument/2006/relationships/hyperlink" Target="https://barttorvik.com/team.php?team=Kent+St.&amp;year=2012" TargetMode="External"/><Relationship Id="rId261" Type="http://schemas.openxmlformats.org/officeDocument/2006/relationships/hyperlink" Target="https://barttorvik.com/team.php?team=North+Carolina+Central&amp;year=2012" TargetMode="External"/><Relationship Id="rId14" Type="http://schemas.openxmlformats.org/officeDocument/2006/relationships/hyperlink" Target="https://barttorvik.com/team.php?team=Duke&amp;year=2012" TargetMode="External"/><Relationship Id="rId35" Type="http://schemas.openxmlformats.org/officeDocument/2006/relationships/hyperlink" Target="https://barttorvik.com/team.php?team=Saint+Louis&amp;year=2012" TargetMode="External"/><Relationship Id="rId56" Type="http://schemas.openxmlformats.org/officeDocument/2006/relationships/hyperlink" Target="https://barttorvik.com/team.php?team=Drexel&amp;year=2012" TargetMode="External"/><Relationship Id="rId77" Type="http://schemas.openxmlformats.org/officeDocument/2006/relationships/hyperlink" Target="https://barttorvik.com/team.php?team=New+Mexico+St.&amp;year=2012" TargetMode="External"/><Relationship Id="rId100" Type="http://schemas.openxmlformats.org/officeDocument/2006/relationships/hyperlink" Target="https://barttorvik.com/team.php?team=Long+Beach+St.&amp;year=2012" TargetMode="External"/><Relationship Id="rId282" Type="http://schemas.openxmlformats.org/officeDocument/2006/relationships/hyperlink" Target="https://barttorvik.com/team.php?team=Eastern+Washington&amp;year=2012" TargetMode="External"/><Relationship Id="rId317" Type="http://schemas.openxmlformats.org/officeDocument/2006/relationships/hyperlink" Target="https://barttorvik.com/team.php?team=Cal+St.+Fullerton&amp;year=2012" TargetMode="External"/><Relationship Id="rId338" Type="http://schemas.openxmlformats.org/officeDocument/2006/relationships/hyperlink" Target="https://barttorvik.com/team.php?team=Cal+Poly&amp;year=2012" TargetMode="External"/><Relationship Id="rId359" Type="http://schemas.openxmlformats.org/officeDocument/2006/relationships/hyperlink" Target="https://barttorvik.com/team.php?team=Texas+Tech&amp;year=2012" TargetMode="External"/><Relationship Id="rId8" Type="http://schemas.openxmlformats.org/officeDocument/2006/relationships/hyperlink" Target="https://barttorvik.com/team.php?team=Missouri&amp;year=2012" TargetMode="External"/><Relationship Id="rId98" Type="http://schemas.openxmlformats.org/officeDocument/2006/relationships/hyperlink" Target="https://barttorvik.com/team.php?team=Princeton&amp;year=2012" TargetMode="External"/><Relationship Id="rId121" Type="http://schemas.openxmlformats.org/officeDocument/2006/relationships/hyperlink" Target="https://barttorvik.com/team.php?team=Xavier&amp;year=2012" TargetMode="External"/><Relationship Id="rId142" Type="http://schemas.openxmlformats.org/officeDocument/2006/relationships/hyperlink" Target="https://barttorvik.com/team.php?team=Iona&amp;year=2012" TargetMode="External"/><Relationship Id="rId163" Type="http://schemas.openxmlformats.org/officeDocument/2006/relationships/hyperlink" Target="https://barttorvik.com/team.php?team=San+Diego&amp;year=2012" TargetMode="External"/><Relationship Id="rId184" Type="http://schemas.openxmlformats.org/officeDocument/2006/relationships/hyperlink" Target="https://barttorvik.com/team.php?team=UCF&amp;year=2012" TargetMode="External"/><Relationship Id="rId219" Type="http://schemas.openxmlformats.org/officeDocument/2006/relationships/hyperlink" Target="https://barttorvik.com/team.php?team=Indiana+St.&amp;year=2012" TargetMode="External"/><Relationship Id="rId370" Type="http://schemas.openxmlformats.org/officeDocument/2006/relationships/hyperlink" Target="https://barttorvik.com/team.php?team=Coastal+Carolina&amp;year=2012" TargetMode="External"/><Relationship Id="rId391" Type="http://schemas.openxmlformats.org/officeDocument/2006/relationships/hyperlink" Target="https://barttorvik.com/team.php?team=Arizona+St.&amp;year=2012" TargetMode="External"/><Relationship Id="rId405" Type="http://schemas.openxmlformats.org/officeDocument/2006/relationships/hyperlink" Target="https://barttorvik.com/team.php?team=UC+Davis&amp;year=2012" TargetMode="External"/><Relationship Id="rId426" Type="http://schemas.openxmlformats.org/officeDocument/2006/relationships/hyperlink" Target="https://barttorvik.com/team.php?team=Longwood&amp;year=2012" TargetMode="External"/><Relationship Id="rId230" Type="http://schemas.openxmlformats.org/officeDocument/2006/relationships/hyperlink" Target="https://barttorvik.com/team.php?team=George+Washington&amp;year=2012" TargetMode="External"/><Relationship Id="rId251" Type="http://schemas.openxmlformats.org/officeDocument/2006/relationships/hyperlink" Target="https://barttorvik.com/team.php?team=Robert+Morris&amp;year=2012" TargetMode="External"/><Relationship Id="rId25" Type="http://schemas.openxmlformats.org/officeDocument/2006/relationships/hyperlink" Target="https://barttorvik.com/team.php?team=New+Mexico&amp;year=2012" TargetMode="External"/><Relationship Id="rId46" Type="http://schemas.openxmlformats.org/officeDocument/2006/relationships/hyperlink" Target="https://barttorvik.com/team.php?team=South+Florida&amp;year=2012" TargetMode="External"/><Relationship Id="rId67" Type="http://schemas.openxmlformats.org/officeDocument/2006/relationships/hyperlink" Target="https://barttorvik.com/team.php?team=Georgetown&amp;year=2012" TargetMode="External"/><Relationship Id="rId272" Type="http://schemas.openxmlformats.org/officeDocument/2006/relationships/hyperlink" Target="https://barttorvik.com/team.php?team=UC+Irvine&amp;year=2012" TargetMode="External"/><Relationship Id="rId293" Type="http://schemas.openxmlformats.org/officeDocument/2006/relationships/hyperlink" Target="https://barttorvik.com/team.php?team=Nebraska&amp;year=2012" TargetMode="External"/><Relationship Id="rId307" Type="http://schemas.openxmlformats.org/officeDocument/2006/relationships/hyperlink" Target="https://barttorvik.com/team.php?team=Rhode+Island&amp;year=2012" TargetMode="External"/><Relationship Id="rId328" Type="http://schemas.openxmlformats.org/officeDocument/2006/relationships/hyperlink" Target="https://barttorvik.com/team.php?team=Niagara&amp;year=2012" TargetMode="External"/><Relationship Id="rId349" Type="http://schemas.openxmlformats.org/officeDocument/2006/relationships/hyperlink" Target="https://barttorvik.com/team.php?team=SIU+Edwardsville&amp;year=2012" TargetMode="External"/><Relationship Id="rId88" Type="http://schemas.openxmlformats.org/officeDocument/2006/relationships/hyperlink" Target="https://barttorvik.com/team.php?team=Oregon&amp;year=2012" TargetMode="External"/><Relationship Id="rId111" Type="http://schemas.openxmlformats.org/officeDocument/2006/relationships/hyperlink" Target="https://barttorvik.com/team.php?team=Colorado&amp;year=2012" TargetMode="External"/><Relationship Id="rId132" Type="http://schemas.openxmlformats.org/officeDocument/2006/relationships/hyperlink" Target="https://barttorvik.com/team.php?team=Loyola+Marymount&amp;year=2012" TargetMode="External"/><Relationship Id="rId153" Type="http://schemas.openxmlformats.org/officeDocument/2006/relationships/hyperlink" Target="https://barttorvik.com/team.php?team=Notre+Dame&amp;year=2012" TargetMode="External"/><Relationship Id="rId174" Type="http://schemas.openxmlformats.org/officeDocument/2006/relationships/hyperlink" Target="https://barttorvik.com/team.php?team=Montana&amp;year=2012" TargetMode="External"/><Relationship Id="rId195" Type="http://schemas.openxmlformats.org/officeDocument/2006/relationships/hyperlink" Target="https://barttorvik.com/team.php?team=UT+Arlington&amp;year=2012" TargetMode="External"/><Relationship Id="rId209" Type="http://schemas.openxmlformats.org/officeDocument/2006/relationships/hyperlink" Target="https://barttorvik.com/team.php?team=Vermont&amp;year=2012" TargetMode="External"/><Relationship Id="rId360" Type="http://schemas.openxmlformats.org/officeDocument/2006/relationships/hyperlink" Target="https://barttorvik.com/team.php?team=Central+Connecticut&amp;year=2012" TargetMode="External"/><Relationship Id="rId381" Type="http://schemas.openxmlformats.org/officeDocument/2006/relationships/hyperlink" Target="https://barttorvik.com/team.php?team=Canisius&amp;year=2012" TargetMode="External"/><Relationship Id="rId416" Type="http://schemas.openxmlformats.org/officeDocument/2006/relationships/hyperlink" Target="https://barttorvik.com/team.php?team=Navy&amp;year=2012" TargetMode="External"/><Relationship Id="rId220" Type="http://schemas.openxmlformats.org/officeDocument/2006/relationships/hyperlink" Target="https://barttorvik.com/trank.php?&amp;begin=20120131&amp;end=20120312&amp;conlimit=All&amp;year=2012&amp;top=0&amp;venue=A-N&amp;type=All&amp;mingames=0&amp;quad=5&amp;rpi=" TargetMode="External"/><Relationship Id="rId241" Type="http://schemas.openxmlformats.org/officeDocument/2006/relationships/hyperlink" Target="https://barttorvik.com/team.php?team=Arkansas+St.&amp;year=2012" TargetMode="External"/><Relationship Id="rId15" Type="http://schemas.openxmlformats.org/officeDocument/2006/relationships/hyperlink" Target="https://barttorvik.com/team.php?team=North+Carolina&amp;year=2012" TargetMode="External"/><Relationship Id="rId36" Type="http://schemas.openxmlformats.org/officeDocument/2006/relationships/hyperlink" Target="https://barttorvik.com/team.php?team=Saint+Louis&amp;year=2012" TargetMode="External"/><Relationship Id="rId57" Type="http://schemas.openxmlformats.org/officeDocument/2006/relationships/hyperlink" Target="https://barttorvik.com/team.php?team=St.+Bonaventure&amp;year=2012" TargetMode="External"/><Relationship Id="rId262" Type="http://schemas.openxmlformats.org/officeDocument/2006/relationships/hyperlink" Target="https://barttorvik.com/team.php?team=TCU&amp;year=2012" TargetMode="External"/><Relationship Id="rId283" Type="http://schemas.openxmlformats.org/officeDocument/2006/relationships/hyperlink" Target="https://barttorvik.com/team.php?team=Yale&amp;year=2012" TargetMode="External"/><Relationship Id="rId318" Type="http://schemas.openxmlformats.org/officeDocument/2006/relationships/hyperlink" Target="https://barttorvik.com/team.php?team=UC+Riverside&amp;year=2012" TargetMode="External"/><Relationship Id="rId339" Type="http://schemas.openxmlformats.org/officeDocument/2006/relationships/hyperlink" Target="https://barttorvik.com/team.php?team=Utah&amp;year=2012" TargetMode="External"/><Relationship Id="rId78" Type="http://schemas.openxmlformats.org/officeDocument/2006/relationships/hyperlink" Target="https://barttorvik.com/team.php?team=New+Mexico+St.&amp;year=2012" TargetMode="External"/><Relationship Id="rId99" Type="http://schemas.openxmlformats.org/officeDocument/2006/relationships/hyperlink" Target="https://barttorvik.com/team.php?team=Long+Beach+St.&amp;year=2012" TargetMode="External"/><Relationship Id="rId101" Type="http://schemas.openxmlformats.org/officeDocument/2006/relationships/hyperlink" Target="https://barttorvik.com/team.php?team=Saint+Mary%27s&amp;year=2012" TargetMode="External"/><Relationship Id="rId122" Type="http://schemas.openxmlformats.org/officeDocument/2006/relationships/hyperlink" Target="https://barttorvik.com/team.php?team=Missouri+St.&amp;year=2012" TargetMode="External"/><Relationship Id="rId143" Type="http://schemas.openxmlformats.org/officeDocument/2006/relationships/hyperlink" Target="https://barttorvik.com/team.php?team=Dayton&amp;year=2012" TargetMode="External"/><Relationship Id="rId164" Type="http://schemas.openxmlformats.org/officeDocument/2006/relationships/hyperlink" Target="https://barttorvik.com/team.php?team=LSU&amp;year=2012" TargetMode="External"/><Relationship Id="rId185" Type="http://schemas.openxmlformats.org/officeDocument/2006/relationships/hyperlink" Target="https://barttorvik.com/team.php?team=Akron&amp;year=2012" TargetMode="External"/><Relationship Id="rId350" Type="http://schemas.openxmlformats.org/officeDocument/2006/relationships/hyperlink" Target="https://barttorvik.com/team.php?team=Samford&amp;year=2012" TargetMode="External"/><Relationship Id="rId371" Type="http://schemas.openxmlformats.org/officeDocument/2006/relationships/hyperlink" Target="https://barttorvik.com/team.php?team=Howard&amp;year=2012" TargetMode="External"/><Relationship Id="rId406" Type="http://schemas.openxmlformats.org/officeDocument/2006/relationships/hyperlink" Target="https://barttorvik.com/trank.php?&amp;begin=20120131&amp;end=20120312&amp;conlimit=All&amp;year=2012&amp;top=0&amp;venue=A-N&amp;type=All&amp;mingames=0&amp;quad=5&amp;rpi=" TargetMode="External"/><Relationship Id="rId9" Type="http://schemas.openxmlformats.org/officeDocument/2006/relationships/hyperlink" Target="https://barttorvik.com/team.php?team=Michigan+St.&amp;year=2012" TargetMode="External"/><Relationship Id="rId210" Type="http://schemas.openxmlformats.org/officeDocument/2006/relationships/hyperlink" Target="https://barttorvik.com/team.php?team=Vermont&amp;year=2012" TargetMode="External"/><Relationship Id="rId392" Type="http://schemas.openxmlformats.org/officeDocument/2006/relationships/hyperlink" Target="https://barttorvik.com/team.php?team=Mount+St.+Mary%27s&amp;year=2012" TargetMode="External"/><Relationship Id="rId427" Type="http://schemas.openxmlformats.org/officeDocument/2006/relationships/hyperlink" Target="https://barttorvik.com/trank.php?&amp;begin=20120131&amp;end=20120312&amp;conlimit=All&amp;year=2012&amp;top=0&amp;venue=A-N&amp;type=All&amp;mingames=0&amp;quad=5&amp;rpi=" TargetMode="External"/><Relationship Id="rId26" Type="http://schemas.openxmlformats.org/officeDocument/2006/relationships/hyperlink" Target="https://barttorvik.com/team.php?team=New+Mexico&amp;year=2012" TargetMode="External"/><Relationship Id="rId231" Type="http://schemas.openxmlformats.org/officeDocument/2006/relationships/hyperlink" Target="https://barttorvik.com/team.php?team=Albany&amp;year=2012" TargetMode="External"/><Relationship Id="rId252" Type="http://schemas.openxmlformats.org/officeDocument/2006/relationships/hyperlink" Target="https://barttorvik.com/team.php?team=Georgia+Tech&amp;year=2012" TargetMode="External"/><Relationship Id="rId273" Type="http://schemas.openxmlformats.org/officeDocument/2006/relationships/hyperlink" Target="https://barttorvik.com/team.php?team=Stetson&amp;year=2012" TargetMode="External"/><Relationship Id="rId294" Type="http://schemas.openxmlformats.org/officeDocument/2006/relationships/hyperlink" Target="https://barttorvik.com/team.php?team=VMI&amp;year=2012" TargetMode="External"/><Relationship Id="rId308" Type="http://schemas.openxmlformats.org/officeDocument/2006/relationships/hyperlink" Target="https://barttorvik.com/team.php?team=Houston&amp;year=2012" TargetMode="External"/><Relationship Id="rId329" Type="http://schemas.openxmlformats.org/officeDocument/2006/relationships/hyperlink" Target="https://barttorvik.com/team.php?team=Austin+Peay&amp;year=2012" TargetMode="External"/><Relationship Id="rId47" Type="http://schemas.openxmlformats.org/officeDocument/2006/relationships/hyperlink" Target="https://barttorvik.com/team.php?team=Michigan&amp;year=2012" TargetMode="External"/><Relationship Id="rId68" Type="http://schemas.openxmlformats.org/officeDocument/2006/relationships/hyperlink" Target="https://barttorvik.com/team.php?team=Georgetown&amp;year=2012" TargetMode="External"/><Relationship Id="rId89" Type="http://schemas.openxmlformats.org/officeDocument/2006/relationships/hyperlink" Target="https://barttorvik.com/team.php?team=Old+Dominion&amp;year=2012" TargetMode="External"/><Relationship Id="rId112" Type="http://schemas.openxmlformats.org/officeDocument/2006/relationships/hyperlink" Target="https://barttorvik.com/team.php?team=Colorado&amp;year=2012" TargetMode="External"/><Relationship Id="rId133" Type="http://schemas.openxmlformats.org/officeDocument/2006/relationships/hyperlink" Target="https://barttorvik.com/team.php?team=Oakland&amp;year=2012" TargetMode="External"/><Relationship Id="rId154" Type="http://schemas.openxmlformats.org/officeDocument/2006/relationships/hyperlink" Target="https://barttorvik.com/team.php?team=Notre+Dame&amp;year=2012" TargetMode="External"/><Relationship Id="rId175" Type="http://schemas.openxmlformats.org/officeDocument/2006/relationships/hyperlink" Target="https://barttorvik.com/team.php?team=Montana&amp;year=2012" TargetMode="External"/><Relationship Id="rId340" Type="http://schemas.openxmlformats.org/officeDocument/2006/relationships/hyperlink" Target="https://barttorvik.com/team.php?team=SMU&amp;year=2012" TargetMode="External"/><Relationship Id="rId361" Type="http://schemas.openxmlformats.org/officeDocument/2006/relationships/hyperlink" Target="https://barttorvik.com/team.php?team=Louisiana+Monroe&amp;year=2012" TargetMode="External"/><Relationship Id="rId196" Type="http://schemas.openxmlformats.org/officeDocument/2006/relationships/hyperlink" Target="https://barttorvik.com/team.php?team=South+Carolina&amp;year=2012" TargetMode="External"/><Relationship Id="rId200" Type="http://schemas.openxmlformats.org/officeDocument/2006/relationships/hyperlink" Target="https://barttorvik.com/team.php?team=Mississippi+St.&amp;year=2012" TargetMode="External"/><Relationship Id="rId382" Type="http://schemas.openxmlformats.org/officeDocument/2006/relationships/hyperlink" Target="https://barttorvik.com/team.php?team=Saint+Peter%27s&amp;year=2012" TargetMode="External"/><Relationship Id="rId417" Type="http://schemas.openxmlformats.org/officeDocument/2006/relationships/hyperlink" Target="https://barttorvik.com/team.php?team=Binghamton&amp;year=2012" TargetMode="External"/><Relationship Id="rId16" Type="http://schemas.openxmlformats.org/officeDocument/2006/relationships/hyperlink" Target="https://barttorvik.com/team.php?team=North+Carolina&amp;year=2012" TargetMode="External"/><Relationship Id="rId221" Type="http://schemas.openxmlformats.org/officeDocument/2006/relationships/hyperlink" Target="https://barttorvik.com/team.php?team=Stony+Brook&amp;year=2012" TargetMode="External"/><Relationship Id="rId242" Type="http://schemas.openxmlformats.org/officeDocument/2006/relationships/hyperlink" Target="https://barttorvik.com/team.php?team=Western+Illinois&amp;year=2012" TargetMode="External"/><Relationship Id="rId263" Type="http://schemas.openxmlformats.org/officeDocument/2006/relationships/hyperlink" Target="https://barttorvik.com/team.php?team=Milwaukee&amp;year=2012" TargetMode="External"/><Relationship Id="rId284" Type="http://schemas.openxmlformats.org/officeDocument/2006/relationships/hyperlink" Target="https://barttorvik.com/team.php?team=Wagner&amp;year=2012" TargetMode="External"/><Relationship Id="rId319" Type="http://schemas.openxmlformats.org/officeDocument/2006/relationships/hyperlink" Target="https://barttorvik.com/team.php?team=Arkansas&amp;year=2012" TargetMode="External"/><Relationship Id="rId37" Type="http://schemas.openxmlformats.org/officeDocument/2006/relationships/hyperlink" Target="https://barttorvik.com/team.php?team=Kansas+St.&amp;year=2012" TargetMode="External"/><Relationship Id="rId58" Type="http://schemas.openxmlformats.org/officeDocument/2006/relationships/hyperlink" Target="https://barttorvik.com/team.php?team=St.+Bonaventure&amp;year=2012" TargetMode="External"/><Relationship Id="rId79" Type="http://schemas.openxmlformats.org/officeDocument/2006/relationships/hyperlink" Target="https://barttorvik.com/team.php?team=San+Francisco&amp;year=2012" TargetMode="External"/><Relationship Id="rId102" Type="http://schemas.openxmlformats.org/officeDocument/2006/relationships/hyperlink" Target="https://barttorvik.com/team.php?team=Saint+Mary%27s&amp;year=2012" TargetMode="External"/><Relationship Id="rId123" Type="http://schemas.openxmlformats.org/officeDocument/2006/relationships/hyperlink" Target="https://barttorvik.com/team.php?team=UNLV&amp;year=2012" TargetMode="External"/><Relationship Id="rId144" Type="http://schemas.openxmlformats.org/officeDocument/2006/relationships/hyperlink" Target="https://barttorvik.com/team.php?team=Maryland&amp;year=2012" TargetMode="External"/><Relationship Id="rId330" Type="http://schemas.openxmlformats.org/officeDocument/2006/relationships/hyperlink" Target="https://barttorvik.com/team.php?team=Florida+Atlantic&amp;year=2012" TargetMode="External"/><Relationship Id="rId90" Type="http://schemas.openxmlformats.org/officeDocument/2006/relationships/hyperlink" Target="https://barttorvik.com/trank.php?&amp;begin=20120131&amp;end=20120312&amp;conlimit=All&amp;year=2012&amp;top=0&amp;venue=A-N&amp;type=All&amp;mingames=0&amp;quad=5&amp;rpi=" TargetMode="External"/><Relationship Id="rId165" Type="http://schemas.openxmlformats.org/officeDocument/2006/relationships/hyperlink" Target="https://barttorvik.com/team.php?team=Richmond&amp;year=2012" TargetMode="External"/><Relationship Id="rId186" Type="http://schemas.openxmlformats.org/officeDocument/2006/relationships/hyperlink" Target="https://barttorvik.com/team.php?team=Iowa&amp;year=2012" TargetMode="External"/><Relationship Id="rId351" Type="http://schemas.openxmlformats.org/officeDocument/2006/relationships/hyperlink" Target="https://barttorvik.com/team.php?team=Pacific&amp;year=2012" TargetMode="External"/><Relationship Id="rId372" Type="http://schemas.openxmlformats.org/officeDocument/2006/relationships/hyperlink" Target="https://barttorvik.com/team.php?team=Eastern+Michigan&amp;year=2012" TargetMode="External"/><Relationship Id="rId393" Type="http://schemas.openxmlformats.org/officeDocument/2006/relationships/hyperlink" Target="https://barttorvik.com/team.php?team=Fordham&amp;year=2012" TargetMode="External"/><Relationship Id="rId407" Type="http://schemas.openxmlformats.org/officeDocument/2006/relationships/hyperlink" Target="https://barttorvik.com/team.php?team=Towson&amp;year=2012" TargetMode="External"/><Relationship Id="rId211" Type="http://schemas.openxmlformats.org/officeDocument/2006/relationships/hyperlink" Target="https://barttorvik.com/team.php?team=Loyola+Chicago&amp;year=2012" TargetMode="External"/><Relationship Id="rId232" Type="http://schemas.openxmlformats.org/officeDocument/2006/relationships/hyperlink" Target="https://barttorvik.com/team.php?team=St.+Francis+NY&amp;year=2012" TargetMode="External"/><Relationship Id="rId253" Type="http://schemas.openxmlformats.org/officeDocument/2006/relationships/hyperlink" Target="https://barttorvik.com/team.php?team=American&amp;year=2012" TargetMode="External"/><Relationship Id="rId274" Type="http://schemas.openxmlformats.org/officeDocument/2006/relationships/hyperlink" Target="https://barttorvik.com/trank.php?&amp;begin=20120131&amp;end=20120312&amp;conlimit=All&amp;year=2012&amp;top=0&amp;venue=A-N&amp;type=All&amp;mingames=0&amp;quad=5&amp;rpi=" TargetMode="External"/><Relationship Id="rId295" Type="http://schemas.openxmlformats.org/officeDocument/2006/relationships/hyperlink" Target="https://barttorvik.com/team.php?team=Wake+Forest&amp;year=2012" TargetMode="External"/><Relationship Id="rId309" Type="http://schemas.openxmlformats.org/officeDocument/2006/relationships/hyperlink" Target="https://barttorvik.com/team.php?team=Fresno+St.&amp;year=2012" TargetMode="External"/><Relationship Id="rId27" Type="http://schemas.openxmlformats.org/officeDocument/2006/relationships/hyperlink" Target="https://barttorvik.com/team.php?team=Florida+St.&amp;year=2012" TargetMode="External"/><Relationship Id="rId48" Type="http://schemas.openxmlformats.org/officeDocument/2006/relationships/hyperlink" Target="https://barttorvik.com/team.php?team=Michigan&amp;year=2012" TargetMode="External"/><Relationship Id="rId69" Type="http://schemas.openxmlformats.org/officeDocument/2006/relationships/hyperlink" Target="https://barttorvik.com/team.php?team=Detroit&amp;year=2012" TargetMode="External"/><Relationship Id="rId113" Type="http://schemas.openxmlformats.org/officeDocument/2006/relationships/hyperlink" Target="https://barttorvik.com/team.php?team=Murray+St.&amp;year=2012" TargetMode="External"/><Relationship Id="rId134" Type="http://schemas.openxmlformats.org/officeDocument/2006/relationships/hyperlink" Target="https://barttorvik.com/team.php?team=La+Salle&amp;year=2012" TargetMode="External"/><Relationship Id="rId320" Type="http://schemas.openxmlformats.org/officeDocument/2006/relationships/hyperlink" Target="https://barttorvik.com/team.php?team=Portland&amp;year=2012" TargetMode="External"/><Relationship Id="rId80" Type="http://schemas.openxmlformats.org/officeDocument/2006/relationships/hyperlink" Target="https://barttorvik.com/team.php?team=Gonzaga&amp;year=2012" TargetMode="External"/><Relationship Id="rId155" Type="http://schemas.openxmlformats.org/officeDocument/2006/relationships/hyperlink" Target="https://barttorvik.com/team.php?team=Massachusetts&amp;year=2012" TargetMode="External"/><Relationship Id="rId176" Type="http://schemas.openxmlformats.org/officeDocument/2006/relationships/hyperlink" Target="https://barttorvik.com/team.php?team=Jacksonville&amp;year=2012" TargetMode="External"/><Relationship Id="rId197" Type="http://schemas.openxmlformats.org/officeDocument/2006/relationships/hyperlink" Target="https://barttorvik.com/team.php?team=UAB&amp;year=2012" TargetMode="External"/><Relationship Id="rId341" Type="http://schemas.openxmlformats.org/officeDocument/2006/relationships/hyperlink" Target="https://barttorvik.com/team.php?team=Utah+Valley&amp;year=2012" TargetMode="External"/><Relationship Id="rId362" Type="http://schemas.openxmlformats.org/officeDocument/2006/relationships/hyperlink" Target="https://barttorvik.com/team.php?team=Furman&amp;year=2012" TargetMode="External"/><Relationship Id="rId383" Type="http://schemas.openxmlformats.org/officeDocument/2006/relationships/hyperlink" Target="https://barttorvik.com/team.php?team=New+Hampshire&amp;year=2012" TargetMode="External"/><Relationship Id="rId418" Type="http://schemas.openxmlformats.org/officeDocument/2006/relationships/hyperlink" Target="https://barttorvik.com/team.php?team=Prairie+View+A%26M&amp;year=2012" TargetMode="External"/><Relationship Id="rId201" Type="http://schemas.openxmlformats.org/officeDocument/2006/relationships/hyperlink" Target="https://barttorvik.com/team.php?team=Loyola+MD&amp;year=2012" TargetMode="External"/><Relationship Id="rId222" Type="http://schemas.openxmlformats.org/officeDocument/2006/relationships/hyperlink" Target="https://barttorvik.com/team.php?team=St.+John%27s&amp;year=2012" TargetMode="External"/><Relationship Id="rId243" Type="http://schemas.openxmlformats.org/officeDocument/2006/relationships/hyperlink" Target="https://barttorvik.com/team.php?team=UTEP&amp;year=2012" TargetMode="External"/><Relationship Id="rId264" Type="http://schemas.openxmlformats.org/officeDocument/2006/relationships/hyperlink" Target="https://barttorvik.com/team.php?team=Morgan+St.&amp;year=2012" TargetMode="External"/><Relationship Id="rId285" Type="http://schemas.openxmlformats.org/officeDocument/2006/relationships/hyperlink" Target="https://barttorvik.com/team.php?team=South+Alabama&amp;year=2012" TargetMode="External"/><Relationship Id="rId17" Type="http://schemas.openxmlformats.org/officeDocument/2006/relationships/hyperlink" Target="https://barttorvik.com/team.php?team=Memphis&amp;year=2012" TargetMode="External"/><Relationship Id="rId38" Type="http://schemas.openxmlformats.org/officeDocument/2006/relationships/hyperlink" Target="https://barttorvik.com/team.php?team=Kansas+St.&amp;year=2012" TargetMode="External"/><Relationship Id="rId59" Type="http://schemas.openxmlformats.org/officeDocument/2006/relationships/hyperlink" Target="https://barttorvik.com/team.php?team=Stanford&amp;year=2012" TargetMode="External"/><Relationship Id="rId103" Type="http://schemas.openxmlformats.org/officeDocument/2006/relationships/hyperlink" Target="https://barttorvik.com/team.php?team=Virginia+Tech&amp;year=2012" TargetMode="External"/><Relationship Id="rId124" Type="http://schemas.openxmlformats.org/officeDocument/2006/relationships/hyperlink" Target="https://barttorvik.com/team.php?team=UNLV&amp;year=2012" TargetMode="External"/><Relationship Id="rId310" Type="http://schemas.openxmlformats.org/officeDocument/2006/relationships/hyperlink" Target="https://barttorvik.com/team.php?team=Cornell&amp;year=2012" TargetMode="External"/><Relationship Id="rId70" Type="http://schemas.openxmlformats.org/officeDocument/2006/relationships/hyperlink" Target="https://barttorvik.com/team.php?team=Detroit&amp;year=2012" TargetMode="External"/><Relationship Id="rId91" Type="http://schemas.openxmlformats.org/officeDocument/2006/relationships/hyperlink" Target="https://barttorvik.com/team.php?team=Minnesota&amp;year=2012" TargetMode="External"/><Relationship Id="rId145" Type="http://schemas.openxmlformats.org/officeDocument/2006/relationships/hyperlink" Target="https://barttorvik.com/team.php?team=Seton+Hall&amp;year=2012" TargetMode="External"/><Relationship Id="rId166" Type="http://schemas.openxmlformats.org/officeDocument/2006/relationships/hyperlink" Target="https://barttorvik.com/team.php?team=Middle+Tennessee&amp;year=2012" TargetMode="External"/><Relationship Id="rId187" Type="http://schemas.openxmlformats.org/officeDocument/2006/relationships/hyperlink" Target="https://barttorvik.com/team.php?team=Oklahoma+St.&amp;year=2012" TargetMode="External"/><Relationship Id="rId331" Type="http://schemas.openxmlformats.org/officeDocument/2006/relationships/hyperlink" Target="https://barttorvik.com/team.php?team=Southern+Illinois&amp;year=2012" TargetMode="External"/><Relationship Id="rId352" Type="http://schemas.openxmlformats.org/officeDocument/2006/relationships/hyperlink" Target="https://barttorvik.com/team.php?team=Elon&amp;year=2012" TargetMode="External"/><Relationship Id="rId373" Type="http://schemas.openxmlformats.org/officeDocument/2006/relationships/hyperlink" Target="https://barttorvik.com/team.php?team=Alcorn+St.&amp;year=2012" TargetMode="External"/><Relationship Id="rId394" Type="http://schemas.openxmlformats.org/officeDocument/2006/relationships/hyperlink" Target="https://barttorvik.com/team.php?team=Chattanooga&amp;year=2012" TargetMode="External"/><Relationship Id="rId408" Type="http://schemas.openxmlformats.org/officeDocument/2006/relationships/hyperlink" Target="https://barttorvik.com/team.php?team=Alabama+A%26M&amp;year=2012" TargetMode="External"/><Relationship Id="rId1" Type="http://schemas.openxmlformats.org/officeDocument/2006/relationships/hyperlink" Target="https://barttorvik.com/team.php?team=Kentucky&amp;year=2012" TargetMode="External"/><Relationship Id="rId212" Type="http://schemas.openxmlformats.org/officeDocument/2006/relationships/hyperlink" Target="https://barttorvik.com/team.php?team=Southern+Miss&amp;year=2012" TargetMode="External"/><Relationship Id="rId233" Type="http://schemas.openxmlformats.org/officeDocument/2006/relationships/hyperlink" Target="https://barttorvik.com/team.php?team=McNeese+St.&amp;year=2012" TargetMode="External"/><Relationship Id="rId254" Type="http://schemas.openxmlformats.org/officeDocument/2006/relationships/hyperlink" Target="https://barttorvik.com/team.php?team=Jacksonville+St.&amp;year=2012" TargetMode="External"/><Relationship Id="rId28" Type="http://schemas.openxmlformats.org/officeDocument/2006/relationships/hyperlink" Target="https://barttorvik.com/team.php?team=Florida+St.&amp;year=2012" TargetMode="External"/><Relationship Id="rId49" Type="http://schemas.openxmlformats.org/officeDocument/2006/relationships/hyperlink" Target="https://barttorvik.com/team.php?team=Wisconsin&amp;year=2012" TargetMode="External"/><Relationship Id="rId114" Type="http://schemas.openxmlformats.org/officeDocument/2006/relationships/hyperlink" Target="https://barttorvik.com/team.php?team=Murray+St.&amp;year=2012" TargetMode="External"/><Relationship Id="rId275" Type="http://schemas.openxmlformats.org/officeDocument/2006/relationships/hyperlink" Target="https://barttorvik.com/team.php?team=Louisiana+Lafayette&amp;year=2012" TargetMode="External"/><Relationship Id="rId296" Type="http://schemas.openxmlformats.org/officeDocument/2006/relationships/hyperlink" Target="https://barttorvik.com/team.php?team=Siena&amp;year=2012" TargetMode="External"/><Relationship Id="rId300" Type="http://schemas.openxmlformats.org/officeDocument/2006/relationships/hyperlink" Target="https://barttorvik.com/team.php?team=Santa+Clara&amp;year=2012" TargetMode="External"/><Relationship Id="rId60" Type="http://schemas.openxmlformats.org/officeDocument/2006/relationships/hyperlink" Target="https://barttorvik.com/team.php?team=Georgia+St.&amp;year=2012" TargetMode="External"/><Relationship Id="rId81" Type="http://schemas.openxmlformats.org/officeDocument/2006/relationships/hyperlink" Target="https://barttorvik.com/team.php?team=Gonzaga&amp;year=2012" TargetMode="External"/><Relationship Id="rId135" Type="http://schemas.openxmlformats.org/officeDocument/2006/relationships/hyperlink" Target="https://barttorvik.com/team.php?team=Fairfield&amp;year=2012" TargetMode="External"/><Relationship Id="rId156" Type="http://schemas.openxmlformats.org/officeDocument/2006/relationships/hyperlink" Target="https://barttorvik.com/team.php?team=Evansville&amp;year=2012" TargetMode="External"/><Relationship Id="rId177" Type="http://schemas.openxmlformats.org/officeDocument/2006/relationships/hyperlink" Target="https://barttorvik.com/team.php?team=Wyoming&amp;year=2012" TargetMode="External"/><Relationship Id="rId198" Type="http://schemas.openxmlformats.org/officeDocument/2006/relationships/hyperlink" Target="https://barttorvik.com/team.php?team=Oklahoma&amp;year=2012" TargetMode="External"/><Relationship Id="rId321" Type="http://schemas.openxmlformats.org/officeDocument/2006/relationships/hyperlink" Target="https://barttorvik.com/team.php?team=Colgate&amp;year=2012" TargetMode="External"/><Relationship Id="rId342" Type="http://schemas.openxmlformats.org/officeDocument/2006/relationships/hyperlink" Target="https://barttorvik.com/team.php?team=UNC+Greensboro&amp;year=2012" TargetMode="External"/><Relationship Id="rId363" Type="http://schemas.openxmlformats.org/officeDocument/2006/relationships/hyperlink" Target="https://barttorvik.com/team.php?team=Idaho+St.&amp;year=2012" TargetMode="External"/><Relationship Id="rId384" Type="http://schemas.openxmlformats.org/officeDocument/2006/relationships/hyperlink" Target="https://barttorvik.com/team.php?team=Eastern+Illinois&amp;year=2012" TargetMode="External"/><Relationship Id="rId419" Type="http://schemas.openxmlformats.org/officeDocument/2006/relationships/hyperlink" Target="https://barttorvik.com/team.php?team=Grambling+St.&amp;year=2012" TargetMode="External"/><Relationship Id="rId202" Type="http://schemas.openxmlformats.org/officeDocument/2006/relationships/hyperlink" Target="https://barttorvik.com/team.php?team=Loyola+MD&amp;year=2012" TargetMode="External"/><Relationship Id="rId223" Type="http://schemas.openxmlformats.org/officeDocument/2006/relationships/hyperlink" Target="https://barttorvik.com/team.php?team=Providence&amp;year=2012" TargetMode="External"/><Relationship Id="rId244" Type="http://schemas.openxmlformats.org/officeDocument/2006/relationships/hyperlink" Target="https://barttorvik.com/team.php?team=Sacred+Heart&amp;year=2012" TargetMode="External"/><Relationship Id="rId18" Type="http://schemas.openxmlformats.org/officeDocument/2006/relationships/hyperlink" Target="https://barttorvik.com/team.php?team=Memphis&amp;year=2012" TargetMode="External"/><Relationship Id="rId39" Type="http://schemas.openxmlformats.org/officeDocument/2006/relationships/hyperlink" Target="https://barttorvik.com/team.php?team=Baylor&amp;year=2012" TargetMode="External"/><Relationship Id="rId265" Type="http://schemas.openxmlformats.org/officeDocument/2006/relationships/hyperlink" Target="https://barttorvik.com/team.php?team=Portland+St.&amp;year=2012" TargetMode="External"/><Relationship Id="rId286" Type="http://schemas.openxmlformats.org/officeDocument/2006/relationships/hyperlink" Target="https://barttorvik.com/team.php?team=Lafayette&amp;year=2012" TargetMode="External"/><Relationship Id="rId50" Type="http://schemas.openxmlformats.org/officeDocument/2006/relationships/hyperlink" Target="https://barttorvik.com/team.php?team=Wisconsin&amp;year=2012" TargetMode="External"/><Relationship Id="rId104" Type="http://schemas.openxmlformats.org/officeDocument/2006/relationships/hyperlink" Target="https://barttorvik.com/team.php?team=Mississippi&amp;year=2012" TargetMode="External"/><Relationship Id="rId125" Type="http://schemas.openxmlformats.org/officeDocument/2006/relationships/hyperlink" Target="https://barttorvik.com/team.php?team=Tennessee+St.&amp;year=2012" TargetMode="External"/><Relationship Id="rId146" Type="http://schemas.openxmlformats.org/officeDocument/2006/relationships/hyperlink" Target="https://barttorvik.com/team.php?team=Washington+St.&amp;year=2012" TargetMode="External"/><Relationship Id="rId167" Type="http://schemas.openxmlformats.org/officeDocument/2006/relationships/hyperlink" Target="https://barttorvik.com/team.php?team=Lehigh&amp;year=2012" TargetMode="External"/><Relationship Id="rId188" Type="http://schemas.openxmlformats.org/officeDocument/2006/relationships/hyperlink" Target="https://barttorvik.com/team.php?team=Illinois&amp;year=2012" TargetMode="External"/><Relationship Id="rId311" Type="http://schemas.openxmlformats.org/officeDocument/2006/relationships/hyperlink" Target="https://barttorvik.com/team.php?team=Cal+St.+Bakersfield&amp;year=2012" TargetMode="External"/><Relationship Id="rId332" Type="http://schemas.openxmlformats.org/officeDocument/2006/relationships/hyperlink" Target="https://barttorvik.com/team.php?team=Georgia+Southern&amp;year=2012" TargetMode="External"/><Relationship Id="rId353" Type="http://schemas.openxmlformats.org/officeDocument/2006/relationships/hyperlink" Target="https://barttorvik.com/team.php?team=Hofstra&amp;year=2012" TargetMode="External"/><Relationship Id="rId374" Type="http://schemas.openxmlformats.org/officeDocument/2006/relationships/hyperlink" Target="https://barttorvik.com/team.php?team=Illinois+Chicago&amp;year=2012" TargetMode="External"/><Relationship Id="rId395" Type="http://schemas.openxmlformats.org/officeDocument/2006/relationships/hyperlink" Target="https://barttorvik.com/team.php?team=The+Citadel&amp;year=2012" TargetMode="External"/><Relationship Id="rId409" Type="http://schemas.openxmlformats.org/officeDocument/2006/relationships/hyperlink" Target="https://barttorvik.com/team.php?team=St.+Francis+PA&amp;year=2012" TargetMode="External"/><Relationship Id="rId71" Type="http://schemas.openxmlformats.org/officeDocument/2006/relationships/hyperlink" Target="https://barttorvik.com/team.php?team=Northwestern&amp;year=2012" TargetMode="External"/><Relationship Id="rId92" Type="http://schemas.openxmlformats.org/officeDocument/2006/relationships/hyperlink" Target="https://barttorvik.com/team.php?team=Marquette&amp;year=2012" TargetMode="External"/><Relationship Id="rId213" Type="http://schemas.openxmlformats.org/officeDocument/2006/relationships/hyperlink" Target="https://barttorvik.com/team.php?team=Southern+Miss&amp;year=2012" TargetMode="External"/><Relationship Id="rId234" Type="http://schemas.openxmlformats.org/officeDocument/2006/relationships/hyperlink" Target="https://barttorvik.com/team.php?team=Youngstown+St.&amp;year=2012" TargetMode="External"/><Relationship Id="rId420" Type="http://schemas.openxmlformats.org/officeDocument/2006/relationships/hyperlink" Target="https://barttorvik.com/team.php?team=Fairleigh+Dickinson&amp;year=2012" TargetMode="External"/><Relationship Id="rId2" Type="http://schemas.openxmlformats.org/officeDocument/2006/relationships/hyperlink" Target="https://barttorvik.com/team.php?team=Kentucky&amp;year=2012" TargetMode="External"/><Relationship Id="rId29" Type="http://schemas.openxmlformats.org/officeDocument/2006/relationships/hyperlink" Target="https://barttorvik.com/team.php?team=Florida&amp;year=2012" TargetMode="External"/><Relationship Id="rId255" Type="http://schemas.openxmlformats.org/officeDocument/2006/relationships/hyperlink" Target="https://barttorvik.com/team.php?team=Manhattan&amp;year=2012" TargetMode="External"/><Relationship Id="rId276" Type="http://schemas.openxmlformats.org/officeDocument/2006/relationships/hyperlink" Target="https://barttorvik.com/team.php?team=Morehead+St.&amp;year=2012" TargetMode="External"/><Relationship Id="rId297" Type="http://schemas.openxmlformats.org/officeDocument/2006/relationships/hyperlink" Target="https://barttorvik.com/team.php?team=Cal+St.+Northridge&amp;year=2012" TargetMode="External"/><Relationship Id="rId40" Type="http://schemas.openxmlformats.org/officeDocument/2006/relationships/hyperlink" Target="https://barttorvik.com/team.php?team=Baylor&amp;year=2012" TargetMode="External"/><Relationship Id="rId115" Type="http://schemas.openxmlformats.org/officeDocument/2006/relationships/hyperlink" Target="https://barttorvik.com/team.php?team=Harvard&amp;year=2012" TargetMode="External"/><Relationship Id="rId136" Type="http://schemas.openxmlformats.org/officeDocument/2006/relationships/hyperlink" Target="https://barttorvik.com/team.php?team=Bowling+Green&amp;year=2012" TargetMode="External"/><Relationship Id="rId157" Type="http://schemas.openxmlformats.org/officeDocument/2006/relationships/hyperlink" Target="https://barttorvik.com/team.php?team=Valparaiso&amp;year=2012" TargetMode="External"/><Relationship Id="rId178" Type="http://schemas.openxmlformats.org/officeDocument/2006/relationships/hyperlink" Target="https://barttorvik.com/team.php?team=Weber+St.&amp;year=2012" TargetMode="External"/><Relationship Id="rId301" Type="http://schemas.openxmlformats.org/officeDocument/2006/relationships/hyperlink" Target="https://barttorvik.com/trank.php?&amp;begin=20120131&amp;end=20120312&amp;conlimit=All&amp;year=2012&amp;top=0&amp;venue=A-N&amp;type=All&amp;mingames=0&amp;quad=5&amp;rpi=" TargetMode="External"/><Relationship Id="rId322" Type="http://schemas.openxmlformats.org/officeDocument/2006/relationships/hyperlink" Target="https://barttorvik.com/team.php?team=Boston+College&amp;year=2012" TargetMode="External"/><Relationship Id="rId343" Type="http://schemas.openxmlformats.org/officeDocument/2006/relationships/hyperlink" Target="https://barttorvik.com/team.php?team=Mississippi+Valley+St.&amp;year=2012" TargetMode="External"/><Relationship Id="rId364" Type="http://schemas.openxmlformats.org/officeDocument/2006/relationships/hyperlink" Target="https://barttorvik.com/team.php?team=North+Dakota&amp;year=2012" TargetMode="External"/><Relationship Id="rId61" Type="http://schemas.openxmlformats.org/officeDocument/2006/relationships/hyperlink" Target="https://barttorvik.com/team.php?team=Saint+Joseph%27s&amp;year=2012" TargetMode="External"/><Relationship Id="rId82" Type="http://schemas.openxmlformats.org/officeDocument/2006/relationships/hyperlink" Target="https://barttorvik.com/team.php?team=West+Virginia&amp;year=2012" TargetMode="External"/><Relationship Id="rId199" Type="http://schemas.openxmlformats.org/officeDocument/2006/relationships/hyperlink" Target="https://barttorvik.com/team.php?team=Delaware&amp;year=2012" TargetMode="External"/><Relationship Id="rId203" Type="http://schemas.openxmlformats.org/officeDocument/2006/relationships/hyperlink" Target="https://barttorvik.com/team.php?team=North+Texas&amp;year=2012" TargetMode="External"/><Relationship Id="rId385" Type="http://schemas.openxmlformats.org/officeDocument/2006/relationships/hyperlink" Target="https://barttorvik.com/team.php?team=Tulane&amp;year=2012" TargetMode="External"/><Relationship Id="rId19" Type="http://schemas.openxmlformats.org/officeDocument/2006/relationships/hyperlink" Target="https://barttorvik.com/team.php?team=Vanderbilt&amp;year=2012" TargetMode="External"/><Relationship Id="rId224" Type="http://schemas.openxmlformats.org/officeDocument/2006/relationships/hyperlink" Target="https://barttorvik.com/team.php?team=Rutgers&amp;year=2012" TargetMode="External"/><Relationship Id="rId245" Type="http://schemas.openxmlformats.org/officeDocument/2006/relationships/hyperlink" Target="https://barttorvik.com/team.php?team=Norfolk+St.&amp;year=2012" TargetMode="External"/><Relationship Id="rId266" Type="http://schemas.openxmlformats.org/officeDocument/2006/relationships/hyperlink" Target="https://barttorvik.com/team.php?team=Southeast+Missouri+St.&amp;year=2012" TargetMode="External"/><Relationship Id="rId287" Type="http://schemas.openxmlformats.org/officeDocument/2006/relationships/hyperlink" Target="https://barttorvik.com/team.php?team=Northwestern+St.&amp;year=2012" TargetMode="External"/><Relationship Id="rId410" Type="http://schemas.openxmlformats.org/officeDocument/2006/relationships/hyperlink" Target="https://barttorvik.com/team.php?team=Campbell&amp;year=2012" TargetMode="External"/><Relationship Id="rId30" Type="http://schemas.openxmlformats.org/officeDocument/2006/relationships/hyperlink" Target="https://barttorvik.com/team.php?team=Florida&amp;year=2012" TargetMode="External"/><Relationship Id="rId105" Type="http://schemas.openxmlformats.org/officeDocument/2006/relationships/hyperlink" Target="https://barttorvik.com/team.php?team=Virginia&amp;year=2012" TargetMode="External"/><Relationship Id="rId126" Type="http://schemas.openxmlformats.org/officeDocument/2006/relationships/hyperlink" Target="https://barttorvik.com/team.php?team=Lamar&amp;year=2012" TargetMode="External"/><Relationship Id="rId147" Type="http://schemas.openxmlformats.org/officeDocument/2006/relationships/hyperlink" Target="https://barttorvik.com/team.php?team=Villanova&amp;year=2012" TargetMode="External"/><Relationship Id="rId168" Type="http://schemas.openxmlformats.org/officeDocument/2006/relationships/hyperlink" Target="https://barttorvik.com/team.php?team=Lehigh&amp;year=2012" TargetMode="External"/><Relationship Id="rId312" Type="http://schemas.openxmlformats.org/officeDocument/2006/relationships/hyperlink" Target="https://barttorvik.com/team.php?team=Southern+Utah&amp;year=2012" TargetMode="External"/><Relationship Id="rId333" Type="http://schemas.openxmlformats.org/officeDocument/2006/relationships/hyperlink" Target="https://barttorvik.com/team.php?team=Charleston+Southern&amp;year=2012" TargetMode="External"/><Relationship Id="rId354" Type="http://schemas.openxmlformats.org/officeDocument/2006/relationships/hyperlink" Target="https://barttorvik.com/trank.php?&amp;begin=20120131&amp;end=20120312&amp;conlimit=All&amp;year=2012&amp;top=0&amp;venue=A-N&amp;type=All&amp;mingames=0&amp;quad=5&amp;rpi=" TargetMode="External"/><Relationship Id="rId51" Type="http://schemas.openxmlformats.org/officeDocument/2006/relationships/hyperlink" Target="https://barttorvik.com/trank.php?&amp;begin=20120131&amp;end=20120312&amp;conlimit=All&amp;year=2012&amp;top=0&amp;venue=A-N&amp;type=All&amp;mingames=0&amp;quad=5&amp;rpi=" TargetMode="External"/><Relationship Id="rId72" Type="http://schemas.openxmlformats.org/officeDocument/2006/relationships/hyperlink" Target="https://barttorvik.com/team.php?team=Creighton&amp;year=2012" TargetMode="External"/><Relationship Id="rId93" Type="http://schemas.openxmlformats.org/officeDocument/2006/relationships/hyperlink" Target="https://barttorvik.com/team.php?team=Marquette&amp;year=2012" TargetMode="External"/><Relationship Id="rId189" Type="http://schemas.openxmlformats.org/officeDocument/2006/relationships/hyperlink" Target="https://barttorvik.com/team.php?team=Nevada&amp;year=2012" TargetMode="External"/><Relationship Id="rId375" Type="http://schemas.openxmlformats.org/officeDocument/2006/relationships/hyperlink" Target="https://barttorvik.com/team.php?team=Eastern+Kentucky&amp;year=2012" TargetMode="External"/><Relationship Id="rId396" Type="http://schemas.openxmlformats.org/officeDocument/2006/relationships/hyperlink" Target="https://barttorvik.com/team.php?team=Montana+St.&amp;year=2012" TargetMode="External"/><Relationship Id="rId3" Type="http://schemas.openxmlformats.org/officeDocument/2006/relationships/hyperlink" Target="https://barttorvik.com/team.php?team=Ohio+St.&amp;year=2012" TargetMode="External"/><Relationship Id="rId214" Type="http://schemas.openxmlformats.org/officeDocument/2006/relationships/hyperlink" Target="https://barttorvik.com/team.php?team=Bucknell&amp;year=2012" TargetMode="External"/><Relationship Id="rId235" Type="http://schemas.openxmlformats.org/officeDocument/2006/relationships/hyperlink" Target="https://barttorvik.com/team.php?team=Western+Michigan&amp;year=2012" TargetMode="External"/><Relationship Id="rId256" Type="http://schemas.openxmlformats.org/officeDocument/2006/relationships/hyperlink" Target="https://barttorvik.com/team.php?team=Penn+St.&amp;year=2012" TargetMode="External"/><Relationship Id="rId277" Type="http://schemas.openxmlformats.org/officeDocument/2006/relationships/hyperlink" Target="https://barttorvik.com/team.php?team=Air+Force&amp;year=2012" TargetMode="External"/><Relationship Id="rId298" Type="http://schemas.openxmlformats.org/officeDocument/2006/relationships/hyperlink" Target="https://barttorvik.com/team.php?team=Delaware+St.&amp;year=2012" TargetMode="External"/><Relationship Id="rId400" Type="http://schemas.openxmlformats.org/officeDocument/2006/relationships/hyperlink" Target="https://barttorvik.com/team.php?team=North+Carolina+A%26T&amp;year=2012" TargetMode="External"/><Relationship Id="rId421" Type="http://schemas.openxmlformats.org/officeDocument/2006/relationships/hyperlink" Target="https://barttorvik.com/team.php?team=Central+Arkansas&amp;year=2012" TargetMode="External"/><Relationship Id="rId116" Type="http://schemas.openxmlformats.org/officeDocument/2006/relationships/hyperlink" Target="https://barttorvik.com/team.php?team=Harvard&amp;year=2012" TargetMode="External"/><Relationship Id="rId137" Type="http://schemas.openxmlformats.org/officeDocument/2006/relationships/hyperlink" Target="https://barttorvik.com/team.php?team=Stephen+F.+Austin&amp;year=2012" TargetMode="External"/><Relationship Id="rId158" Type="http://schemas.openxmlformats.org/officeDocument/2006/relationships/hyperlink" Target="https://barttorvik.com/team.php?team=Duquesne&amp;year=2012" TargetMode="External"/><Relationship Id="rId302" Type="http://schemas.openxmlformats.org/officeDocument/2006/relationships/hyperlink" Target="https://barttorvik.com/team.php?team=Bethune+Cookman&amp;year=2012" TargetMode="External"/><Relationship Id="rId323" Type="http://schemas.openxmlformats.org/officeDocument/2006/relationships/hyperlink" Target="https://barttorvik.com/team.php?team=Liberty&amp;year=2012" TargetMode="External"/><Relationship Id="rId344" Type="http://schemas.openxmlformats.org/officeDocument/2006/relationships/hyperlink" Target="https://barttorvik.com/team.php?team=Mississippi+Valley+St.&amp;year=2012" TargetMode="External"/><Relationship Id="rId20" Type="http://schemas.openxmlformats.org/officeDocument/2006/relationships/hyperlink" Target="https://barttorvik.com/team.php?team=Vanderbilt&amp;year=2012" TargetMode="External"/><Relationship Id="rId41" Type="http://schemas.openxmlformats.org/officeDocument/2006/relationships/hyperlink" Target="https://barttorvik.com/team.php?team=North+Carolina+St.&amp;year=2012" TargetMode="External"/><Relationship Id="rId62" Type="http://schemas.openxmlformats.org/officeDocument/2006/relationships/hyperlink" Target="https://barttorvik.com/team.php?team=Iowa+St.&amp;year=2012" TargetMode="External"/><Relationship Id="rId83" Type="http://schemas.openxmlformats.org/officeDocument/2006/relationships/hyperlink" Target="https://barttorvik.com/team.php?team=West+Virginia&amp;year=2012" TargetMode="External"/><Relationship Id="rId179" Type="http://schemas.openxmlformats.org/officeDocument/2006/relationships/hyperlink" Target="https://barttorvik.com/team.php?team=Savannah+St.&amp;year=2012" TargetMode="External"/><Relationship Id="rId365" Type="http://schemas.openxmlformats.org/officeDocument/2006/relationships/hyperlink" Target="https://barttorvik.com/team.php?team=Radford&amp;year=2012" TargetMode="External"/><Relationship Id="rId386" Type="http://schemas.openxmlformats.org/officeDocument/2006/relationships/hyperlink" Target="https://barttorvik.com/team.php?team=Arkansas+Pine+Bluff&amp;year=2012" TargetMode="External"/><Relationship Id="rId190" Type="http://schemas.openxmlformats.org/officeDocument/2006/relationships/hyperlink" Target="https://barttorvik.com/trank.php?&amp;begin=20120131&amp;end=20120312&amp;conlimit=All&amp;year=2012&amp;top=0&amp;venue=A-N&amp;type=All&amp;mingames=0&amp;quad=5&amp;rpi=" TargetMode="External"/><Relationship Id="rId204" Type="http://schemas.openxmlformats.org/officeDocument/2006/relationships/hyperlink" Target="https://barttorvik.com/team.php?team=Little+Rock&amp;year=2012" TargetMode="External"/><Relationship Id="rId225" Type="http://schemas.openxmlformats.org/officeDocument/2006/relationships/hyperlink" Target="https://barttorvik.com/team.php?team=Oral+Roberts&amp;year=2012" TargetMode="External"/><Relationship Id="rId246" Type="http://schemas.openxmlformats.org/officeDocument/2006/relationships/hyperlink" Target="https://barttorvik.com/team.php?team=Norfolk+St.&amp;year=2012" TargetMode="External"/><Relationship Id="rId267" Type="http://schemas.openxmlformats.org/officeDocument/2006/relationships/hyperlink" Target="https://barttorvik.com/team.php?team=Presbyterian&amp;year=2012" TargetMode="External"/><Relationship Id="rId288" Type="http://schemas.openxmlformats.org/officeDocument/2006/relationships/hyperlink" Target="https://barttorvik.com/team.php?team=Seattle&amp;year=2012" TargetMode="External"/><Relationship Id="rId411" Type="http://schemas.openxmlformats.org/officeDocument/2006/relationships/hyperlink" Target="https://barttorvik.com/team.php?team=Jackson+St.&amp;year=2012" TargetMode="External"/><Relationship Id="rId106" Type="http://schemas.openxmlformats.org/officeDocument/2006/relationships/hyperlink" Target="https://barttorvik.com/team.php?team=Virginia&amp;year=2012" TargetMode="External"/><Relationship Id="rId127" Type="http://schemas.openxmlformats.org/officeDocument/2006/relationships/hyperlink" Target="https://barttorvik.com/team.php?team=Lamar&amp;year=2012" TargetMode="External"/><Relationship Id="rId313" Type="http://schemas.openxmlformats.org/officeDocument/2006/relationships/hyperlink" Target="https://barttorvik.com/team.php?team=Dartmouth&amp;year=2012" TargetMode="External"/><Relationship Id="rId10" Type="http://schemas.openxmlformats.org/officeDocument/2006/relationships/hyperlink" Target="https://barttorvik.com/team.php?team=Michigan+St.&amp;year=2012" TargetMode="External"/><Relationship Id="rId31" Type="http://schemas.openxmlformats.org/officeDocument/2006/relationships/hyperlink" Target="https://barttorvik.com/team.php?team=Syracuse&amp;year=2012" TargetMode="External"/><Relationship Id="rId52" Type="http://schemas.openxmlformats.org/officeDocument/2006/relationships/hyperlink" Target="https://barttorvik.com/team.php?team=Belmont&amp;year=2012" TargetMode="External"/><Relationship Id="rId73" Type="http://schemas.openxmlformats.org/officeDocument/2006/relationships/hyperlink" Target="https://barttorvik.com/team.php?team=Creighton&amp;year=2012" TargetMode="External"/><Relationship Id="rId94" Type="http://schemas.openxmlformats.org/officeDocument/2006/relationships/hyperlink" Target="https://barttorvik.com/team.php?team=San+Diego+St.&amp;year=2012" TargetMode="External"/><Relationship Id="rId148" Type="http://schemas.openxmlformats.org/officeDocument/2006/relationships/hyperlink" Target="https://barttorvik.com/team.php?team=Butler&amp;year=2012" TargetMode="External"/><Relationship Id="rId169" Type="http://schemas.openxmlformats.org/officeDocument/2006/relationships/hyperlink" Target="https://barttorvik.com/team.php?team=Ohio&amp;year=2012" TargetMode="External"/><Relationship Id="rId334" Type="http://schemas.openxmlformats.org/officeDocument/2006/relationships/hyperlink" Target="https://barttorvik.com/team.php?team=IPFW&amp;year=2012" TargetMode="External"/><Relationship Id="rId355" Type="http://schemas.openxmlformats.org/officeDocument/2006/relationships/hyperlink" Target="https://barttorvik.com/team.php?team=Troy&amp;year=2012" TargetMode="External"/><Relationship Id="rId376" Type="http://schemas.openxmlformats.org/officeDocument/2006/relationships/hyperlink" Target="https://barttorvik.com/team.php?team=Northern+Illinois&amp;year=2012" TargetMode="External"/><Relationship Id="rId397" Type="http://schemas.openxmlformats.org/officeDocument/2006/relationships/hyperlink" Target="https://barttorvik.com/team.php?team=Houston+Christian&amp;year=2012" TargetMode="External"/><Relationship Id="rId4" Type="http://schemas.openxmlformats.org/officeDocument/2006/relationships/hyperlink" Target="https://barttorvik.com/team.php?team=Ohio+St.&amp;year=2012" TargetMode="External"/><Relationship Id="rId180" Type="http://schemas.openxmlformats.org/officeDocument/2006/relationships/hyperlink" Target="https://barttorvik.com/team.php?team=Buffalo&amp;year=2012" TargetMode="External"/><Relationship Id="rId215" Type="http://schemas.openxmlformats.org/officeDocument/2006/relationships/hyperlink" Target="https://barttorvik.com/team.php?team=Tulsa&amp;year=2012" TargetMode="External"/><Relationship Id="rId236" Type="http://schemas.openxmlformats.org/officeDocument/2006/relationships/hyperlink" Target="https://barttorvik.com/team.php?team=DePaul&amp;year=2012" TargetMode="External"/><Relationship Id="rId257" Type="http://schemas.openxmlformats.org/officeDocument/2006/relationships/hyperlink" Target="https://barttorvik.com/team.php?team=Sacramento+St.&amp;year=2012" TargetMode="External"/><Relationship Id="rId278" Type="http://schemas.openxmlformats.org/officeDocument/2006/relationships/hyperlink" Target="https://barttorvik.com/team.php?team=UTSA&amp;year=2012" TargetMode="External"/><Relationship Id="rId401" Type="http://schemas.openxmlformats.org/officeDocument/2006/relationships/hyperlink" Target="https://barttorvik.com/team.php?team=Bryant&amp;year=2012" TargetMode="External"/><Relationship Id="rId422" Type="http://schemas.openxmlformats.org/officeDocument/2006/relationships/hyperlink" Target="https://barttorvik.com/team.php?team=Nebraska+Omaha&amp;year=2012" TargetMode="External"/><Relationship Id="rId303" Type="http://schemas.openxmlformats.org/officeDocument/2006/relationships/hyperlink" Target="https://barttorvik.com/team.php?team=James+Madison&amp;year=2012" TargetMode="External"/><Relationship Id="rId42" Type="http://schemas.openxmlformats.org/officeDocument/2006/relationships/hyperlink" Target="https://barttorvik.com/team.php?team=North+Carolina+St.&amp;year=2012" TargetMode="External"/><Relationship Id="rId84" Type="http://schemas.openxmlformats.org/officeDocument/2006/relationships/hyperlink" Target="https://barttorvik.com/team.php?team=Connecticut&amp;year=2012" TargetMode="External"/><Relationship Id="rId138" Type="http://schemas.openxmlformats.org/officeDocument/2006/relationships/hyperlink" Target="https://barttorvik.com/team.php?team=Colorado+St.&amp;year=2012" TargetMode="External"/><Relationship Id="rId345" Type="http://schemas.openxmlformats.org/officeDocument/2006/relationships/hyperlink" Target="https://barttorvik.com/team.php?team=Gardner+Webb&amp;year=2012" TargetMode="External"/><Relationship Id="rId387" Type="http://schemas.openxmlformats.org/officeDocument/2006/relationships/hyperlink" Target="https://barttorvik.com/team.php?team=Maryland+Eastern+Shore&amp;year=2012" TargetMode="External"/><Relationship Id="rId191" Type="http://schemas.openxmlformats.org/officeDocument/2006/relationships/hyperlink" Target="https://barttorvik.com/team.php?team=Rice&amp;year=2012" TargetMode="External"/><Relationship Id="rId205" Type="http://schemas.openxmlformats.org/officeDocument/2006/relationships/hyperlink" Target="https://barttorvik.com/team.php?team=Northern+Iowa&amp;year=2012" TargetMode="External"/><Relationship Id="rId247" Type="http://schemas.openxmlformats.org/officeDocument/2006/relationships/hyperlink" Target="https://barttorvik.com/trank.php?&amp;begin=20120131&amp;end=20120312&amp;conlimit=All&amp;year=2012&amp;top=0&amp;venue=A-N&amp;type=All&amp;mingames=0&amp;quad=5&amp;rpi=" TargetMode="External"/><Relationship Id="rId412" Type="http://schemas.openxmlformats.org/officeDocument/2006/relationships/hyperlink" Target="https://barttorvik.com/team.php?team=UT+Rio+Grande+Valley&amp;year=2012" TargetMode="External"/><Relationship Id="rId107" Type="http://schemas.openxmlformats.org/officeDocument/2006/relationships/hyperlink" Target="https://barttorvik.com/team.php?team=Davidson&amp;year=2012" TargetMode="External"/><Relationship Id="rId289" Type="http://schemas.openxmlformats.org/officeDocument/2006/relationships/hyperlink" Target="https://barttorvik.com/team.php?team=Sam+Houston+St.&amp;year=2012" TargetMode="External"/><Relationship Id="rId11" Type="http://schemas.openxmlformats.org/officeDocument/2006/relationships/hyperlink" Target="https://barttorvik.com/team.php?team=Kansas&amp;year=2012" TargetMode="External"/><Relationship Id="rId53" Type="http://schemas.openxmlformats.org/officeDocument/2006/relationships/hyperlink" Target="https://barttorvik.com/team.php?team=Belmont&amp;year=2012" TargetMode="External"/><Relationship Id="rId149" Type="http://schemas.openxmlformats.org/officeDocument/2006/relationships/hyperlink" Target="https://barttorvik.com/team.php?team=Oregon+St.&amp;year=2012" TargetMode="External"/><Relationship Id="rId314" Type="http://schemas.openxmlformats.org/officeDocument/2006/relationships/hyperlink" Target="https://barttorvik.com/team.php?team=Winthrop&amp;year=2012" TargetMode="External"/><Relationship Id="rId356" Type="http://schemas.openxmlformats.org/officeDocument/2006/relationships/hyperlink" Target="https://barttorvik.com/team.php?team=UNC+Wilmington&amp;year=2012" TargetMode="External"/><Relationship Id="rId398" Type="http://schemas.openxmlformats.org/officeDocument/2006/relationships/hyperlink" Target="https://barttorvik.com/team.php?team=UMBC&amp;year=2012" TargetMode="External"/><Relationship Id="rId95" Type="http://schemas.openxmlformats.org/officeDocument/2006/relationships/hyperlink" Target="https://barttorvik.com/team.php?team=San+Diego+St.&amp;year=2012" TargetMode="External"/><Relationship Id="rId160" Type="http://schemas.openxmlformats.org/officeDocument/2006/relationships/hyperlink" Target="https://barttorvik.com/team.php?team=BYU&amp;year=2012" TargetMode="External"/><Relationship Id="rId216" Type="http://schemas.openxmlformats.org/officeDocument/2006/relationships/hyperlink" Target="https://barttorvik.com/team.php?team=Western+Carolina&amp;year=2012" TargetMode="External"/><Relationship Id="rId423" Type="http://schemas.openxmlformats.org/officeDocument/2006/relationships/hyperlink" Target="https://barttorvik.com/team.php?team=Tennessee+Martin&amp;year=2012" TargetMode="External"/><Relationship Id="rId258" Type="http://schemas.openxmlformats.org/officeDocument/2006/relationships/hyperlink" Target="https://barttorvik.com/team.php?team=Green+Bay&amp;year=2012" TargetMode="External"/><Relationship Id="rId22" Type="http://schemas.openxmlformats.org/officeDocument/2006/relationships/hyperlink" Target="https://barttorvik.com/team.php?team=Louisville&amp;year=2012" TargetMode="External"/><Relationship Id="rId64" Type="http://schemas.openxmlformats.org/officeDocument/2006/relationships/hyperlink" Target="https://barttorvik.com/team.php?team=Miami+FL&amp;year=2012" TargetMode="External"/><Relationship Id="rId118" Type="http://schemas.openxmlformats.org/officeDocument/2006/relationships/hyperlink" Target="https://barttorvik.com/team.php?team=Pittsburgh&amp;year=2012" TargetMode="External"/><Relationship Id="rId325" Type="http://schemas.openxmlformats.org/officeDocument/2006/relationships/hyperlink" Target="https://barttorvik.com/team.php?team=Mercer&amp;year=2012" TargetMode="External"/><Relationship Id="rId367" Type="http://schemas.openxmlformats.org/officeDocument/2006/relationships/hyperlink" Target="https://barttorvik.com/team.php?team=North+Dakota+St.&amp;year=2012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South+Florida&amp;year=2012" TargetMode="External"/><Relationship Id="rId671" Type="http://schemas.openxmlformats.org/officeDocument/2006/relationships/hyperlink" Target="https://barttorvik.com/team.php?team=Manhattan&amp;year=2012" TargetMode="External"/><Relationship Id="rId769" Type="http://schemas.openxmlformats.org/officeDocument/2006/relationships/hyperlink" Target="https://barttorvik.com/team.php?team=Winthrop&amp;year=2012" TargetMode="External"/><Relationship Id="rId21" Type="http://schemas.openxmlformats.org/officeDocument/2006/relationships/hyperlink" Target="https://barttorvik.com/team.php?team=Wichita+St.&amp;year=2012" TargetMode="External"/><Relationship Id="rId324" Type="http://schemas.openxmlformats.org/officeDocument/2006/relationships/hyperlink" Target="https://barttorvik.com/team.php?team=Campbell&amp;year=2012" TargetMode="External"/><Relationship Id="rId531" Type="http://schemas.openxmlformats.org/officeDocument/2006/relationships/hyperlink" Target="https://barttorvik.com/team.php?team=Drexel&amp;year=2012" TargetMode="External"/><Relationship Id="rId629" Type="http://schemas.openxmlformats.org/officeDocument/2006/relationships/hyperlink" Target="https://barttorvik.com/team.php?team=Vermont&amp;year=2012" TargetMode="External"/><Relationship Id="rId170" Type="http://schemas.openxmlformats.org/officeDocument/2006/relationships/hyperlink" Target="https://barttorvik.com/team.php?team=Lamar&amp;year=2012" TargetMode="External"/><Relationship Id="rId836" Type="http://schemas.openxmlformats.org/officeDocument/2006/relationships/hyperlink" Target="https://barttorvik.com/team.php?team=Maryland+Eastern+Shore&amp;year=2012" TargetMode="External"/><Relationship Id="rId268" Type="http://schemas.openxmlformats.org/officeDocument/2006/relationships/hyperlink" Target="https://barttorvik.com/team.php?team=James+Madison&amp;year=2012" TargetMode="External"/><Relationship Id="rId475" Type="http://schemas.openxmlformats.org/officeDocument/2006/relationships/hyperlink" Target="https://barttorvik.com/team.php?team=Duke&amp;year=2012" TargetMode="External"/><Relationship Id="rId682" Type="http://schemas.openxmlformats.org/officeDocument/2006/relationships/hyperlink" Target="https://barttorvik.com/team.php?team=Ball+St.&amp;year=2012" TargetMode="External"/><Relationship Id="rId32" Type="http://schemas.openxmlformats.org/officeDocument/2006/relationships/hyperlink" Target="https://barttorvik.com/team.php?team=Indiana&amp;year=2012" TargetMode="External"/><Relationship Id="rId128" Type="http://schemas.openxmlformats.org/officeDocument/2006/relationships/hyperlink" Target="https://barttorvik.com/team.php?team=Marshall&amp;year=2012" TargetMode="External"/><Relationship Id="rId335" Type="http://schemas.openxmlformats.org/officeDocument/2006/relationships/hyperlink" Target="https://barttorvik.com/team.php?team=Siena&amp;year=2012" TargetMode="External"/><Relationship Id="rId542" Type="http://schemas.openxmlformats.org/officeDocument/2006/relationships/hyperlink" Target="https://barttorvik.com/team.php?team=Oklahoma&amp;year=2012" TargetMode="External"/><Relationship Id="rId181" Type="http://schemas.openxmlformats.org/officeDocument/2006/relationships/hyperlink" Target="https://barttorvik.com/team.php?team=Idaho&amp;year=2012" TargetMode="External"/><Relationship Id="rId402" Type="http://schemas.openxmlformats.org/officeDocument/2006/relationships/hyperlink" Target="https://barttorvik.com/team.php?team=Texas+A%26M+Corpus+Chris&amp;year=2012" TargetMode="External"/><Relationship Id="rId847" Type="http://schemas.openxmlformats.org/officeDocument/2006/relationships/hyperlink" Target="https://barttorvik.com/team.php?team=Jackson+St.&amp;year=2012" TargetMode="External"/><Relationship Id="rId279" Type="http://schemas.openxmlformats.org/officeDocument/2006/relationships/hyperlink" Target="https://barttorvik.com/team.php?team=North+Texas&amp;year=2012" TargetMode="External"/><Relationship Id="rId486" Type="http://schemas.openxmlformats.org/officeDocument/2006/relationships/hyperlink" Target="https://barttorvik.com/team.php?team=Texas&amp;year=2012" TargetMode="External"/><Relationship Id="rId693" Type="http://schemas.openxmlformats.org/officeDocument/2006/relationships/hyperlink" Target="https://barttorvik.com/team.php?team=Cal+St.+Bakersfield&amp;year=2012" TargetMode="External"/><Relationship Id="rId707" Type="http://schemas.openxmlformats.org/officeDocument/2006/relationships/hyperlink" Target="https://barttorvik.com/team.php?team=Jacksonville+St.&amp;year=2012" TargetMode="External"/><Relationship Id="rId43" Type="http://schemas.openxmlformats.org/officeDocument/2006/relationships/hyperlink" Target="https://barttorvik.com/team.php?team=Iowa+St.&amp;year=2012" TargetMode="External"/><Relationship Id="rId139" Type="http://schemas.openxmlformats.org/officeDocument/2006/relationships/hyperlink" Target="https://barttorvik.com/team.php?team=Tulsa&amp;year=2012" TargetMode="External"/><Relationship Id="rId346" Type="http://schemas.openxmlformats.org/officeDocument/2006/relationships/hyperlink" Target="https://barttorvik.com/team.php?team=Wofford&amp;year=2012" TargetMode="External"/><Relationship Id="rId553" Type="http://schemas.openxmlformats.org/officeDocument/2006/relationships/hyperlink" Target="https://barttorvik.com/team.php?team=Illinois&amp;year=2012" TargetMode="External"/><Relationship Id="rId760" Type="http://schemas.openxmlformats.org/officeDocument/2006/relationships/hyperlink" Target="https://barttorvik.com/team.php?team=Gardner+Webb&amp;year=2012" TargetMode="External"/><Relationship Id="rId192" Type="http://schemas.openxmlformats.org/officeDocument/2006/relationships/hyperlink" Target="https://barttorvik.com/trank.php?&amp;begin=20111101&amp;end=20120312&amp;conlimit=All&amp;year=2012&amp;top=0&amp;venue=A-N&amp;type=All&amp;mingames=0&amp;quad=5&amp;rpi=" TargetMode="External"/><Relationship Id="rId206" Type="http://schemas.openxmlformats.org/officeDocument/2006/relationships/hyperlink" Target="https://barttorvik.com/team.php?team=Oklahoma+St.&amp;year=2012" TargetMode="External"/><Relationship Id="rId413" Type="http://schemas.openxmlformats.org/officeDocument/2006/relationships/hyperlink" Target="https://barttorvik.com/team.php?team=UC+Davis&amp;year=2012" TargetMode="External"/><Relationship Id="rId497" Type="http://schemas.openxmlformats.org/officeDocument/2006/relationships/hyperlink" Target="https://barttorvik.com/team.php?team=St.+Bonaventure&amp;year=2012" TargetMode="External"/><Relationship Id="rId620" Type="http://schemas.openxmlformats.org/officeDocument/2006/relationships/hyperlink" Target="https://barttorvik.com/team.php?team=USC+Upstate&amp;year=2012" TargetMode="External"/><Relationship Id="rId718" Type="http://schemas.openxmlformats.org/officeDocument/2006/relationships/hyperlink" Target="https://barttorvik.com/team.php?team=SMU&amp;year=2012" TargetMode="External"/><Relationship Id="rId357" Type="http://schemas.openxmlformats.org/officeDocument/2006/relationships/hyperlink" Target="https://barttorvik.com/team.php?team=Army&amp;year=2012" TargetMode="External"/><Relationship Id="rId54" Type="http://schemas.openxmlformats.org/officeDocument/2006/relationships/hyperlink" Target="https://barttorvik.com/team.php?team=Marquette&amp;year=2012" TargetMode="External"/><Relationship Id="rId217" Type="http://schemas.openxmlformats.org/officeDocument/2006/relationships/hyperlink" Target="https://barttorvik.com/team.php?team=Tennessee+Tech&amp;year=2012" TargetMode="External"/><Relationship Id="rId564" Type="http://schemas.openxmlformats.org/officeDocument/2006/relationships/hyperlink" Target="https://barttorvik.com/team.php?team=Ohio&amp;year=2012" TargetMode="External"/><Relationship Id="rId771" Type="http://schemas.openxmlformats.org/officeDocument/2006/relationships/hyperlink" Target="https://barttorvik.com/team.php?team=Mississippi+Valley+St.&amp;year=2012" TargetMode="External"/><Relationship Id="rId424" Type="http://schemas.openxmlformats.org/officeDocument/2006/relationships/hyperlink" Target="https://barttorvik.com/team.php?team=Binghamton&amp;year=2012" TargetMode="External"/><Relationship Id="rId631" Type="http://schemas.openxmlformats.org/officeDocument/2006/relationships/hyperlink" Target="https://barttorvik.com/team.php?team=North+Dakota&amp;year=2012" TargetMode="External"/><Relationship Id="rId729" Type="http://schemas.openxmlformats.org/officeDocument/2006/relationships/hyperlink" Target="https://barttorvik.com/team.php?team=McNeese+St.&amp;year=2012" TargetMode="External"/><Relationship Id="rId270" Type="http://schemas.openxmlformats.org/officeDocument/2006/relationships/hyperlink" Target="https://barttorvik.com/team.php?team=Toledo&amp;year=2012" TargetMode="External"/><Relationship Id="rId65" Type="http://schemas.openxmlformats.org/officeDocument/2006/relationships/hyperlink" Target="https://barttorvik.com/team.php?team=Belmont&amp;year=2012" TargetMode="External"/><Relationship Id="rId130" Type="http://schemas.openxmlformats.org/officeDocument/2006/relationships/hyperlink" Target="https://barttorvik.com/team.php?team=Nevada&amp;year=2012" TargetMode="External"/><Relationship Id="rId368" Type="http://schemas.openxmlformats.org/officeDocument/2006/relationships/hyperlink" Target="https://barttorvik.com/team.php?team=Idaho+St.&amp;year=2012" TargetMode="External"/><Relationship Id="rId575" Type="http://schemas.openxmlformats.org/officeDocument/2006/relationships/hyperlink" Target="https://barttorvik.com/team.php?team=Valparaiso&amp;year=2012" TargetMode="External"/><Relationship Id="rId782" Type="http://schemas.openxmlformats.org/officeDocument/2006/relationships/hyperlink" Target="https://barttorvik.com/team.php?team=Sacred+Heart&amp;year=2012" TargetMode="External"/><Relationship Id="rId172" Type="http://schemas.openxmlformats.org/officeDocument/2006/relationships/hyperlink" Target="https://barttorvik.com/team.php?team=Montana&amp;year=2012" TargetMode="External"/><Relationship Id="rId228" Type="http://schemas.openxmlformats.org/officeDocument/2006/relationships/hyperlink" Target="https://barttorvik.com/team.php?team=Stephen+F.+Austin&amp;year=2012" TargetMode="External"/><Relationship Id="rId435" Type="http://schemas.openxmlformats.org/officeDocument/2006/relationships/hyperlink" Target="https://barttorvik.com/team.php?team=North+Carolina&amp;year=2012" TargetMode="External"/><Relationship Id="rId477" Type="http://schemas.openxmlformats.org/officeDocument/2006/relationships/hyperlink" Target="https://barttorvik.com/team.php?team=Louisville&amp;year=2012" TargetMode="External"/><Relationship Id="rId600" Type="http://schemas.openxmlformats.org/officeDocument/2006/relationships/hyperlink" Target="https://barttorvik.com/team.php?team=Wagner&amp;year=2012" TargetMode="External"/><Relationship Id="rId642" Type="http://schemas.openxmlformats.org/officeDocument/2006/relationships/hyperlink" Target="https://barttorvik.com/team.php?team=Nevada&amp;year=2012" TargetMode="External"/><Relationship Id="rId684" Type="http://schemas.openxmlformats.org/officeDocument/2006/relationships/hyperlink" Target="https://barttorvik.com/team.php?team=Columbia&amp;year=2012" TargetMode="External"/><Relationship Id="rId281" Type="http://schemas.openxmlformats.org/officeDocument/2006/relationships/hyperlink" Target="https://barttorvik.com/team.php?team=IUPUI&amp;year=2012" TargetMode="External"/><Relationship Id="rId337" Type="http://schemas.openxmlformats.org/officeDocument/2006/relationships/hyperlink" Target="https://barttorvik.com/team.php?team=Eastern+Kentucky&amp;year=2012" TargetMode="External"/><Relationship Id="rId502" Type="http://schemas.openxmlformats.org/officeDocument/2006/relationships/hyperlink" Target="https://barttorvik.com/team.php?team=Saint+Joseph%27s&amp;year=2012" TargetMode="External"/><Relationship Id="rId34" Type="http://schemas.openxmlformats.org/officeDocument/2006/relationships/hyperlink" Target="https://barttorvik.com/team.php?team=Kansas+St.&amp;year=2012" TargetMode="External"/><Relationship Id="rId76" Type="http://schemas.openxmlformats.org/officeDocument/2006/relationships/hyperlink" Target="https://barttorvik.com/team.php?team=Saint+Mary%27s&amp;year=2012" TargetMode="External"/><Relationship Id="rId141" Type="http://schemas.openxmlformats.org/officeDocument/2006/relationships/hyperlink" Target="https://barttorvik.com/team.php?team=Lehigh&amp;year=2012" TargetMode="External"/><Relationship Id="rId379" Type="http://schemas.openxmlformats.org/officeDocument/2006/relationships/hyperlink" Target="https://barttorvik.com/team.php?team=Louisiana+Monroe&amp;year=2012" TargetMode="External"/><Relationship Id="rId544" Type="http://schemas.openxmlformats.org/officeDocument/2006/relationships/hyperlink" Target="https://barttorvik.com/team.php?team=Milwaukee&amp;year=2012" TargetMode="External"/><Relationship Id="rId586" Type="http://schemas.openxmlformats.org/officeDocument/2006/relationships/hyperlink" Target="https://barttorvik.com/trank.php?&amp;begin=20111101&amp;end=20120312&amp;conlimit=All&amp;year=2012&amp;top=0&amp;venue=H&amp;type=All&amp;mingames=0&amp;quad=5&amp;rpi=" TargetMode="External"/><Relationship Id="rId751" Type="http://schemas.openxmlformats.org/officeDocument/2006/relationships/hyperlink" Target="https://barttorvik.com/team.php?team=Troy&amp;year=2012" TargetMode="External"/><Relationship Id="rId793" Type="http://schemas.openxmlformats.org/officeDocument/2006/relationships/hyperlink" Target="https://barttorvik.com/team.php?team=UC+Irvine&amp;year=2012" TargetMode="External"/><Relationship Id="rId807" Type="http://schemas.openxmlformats.org/officeDocument/2006/relationships/hyperlink" Target="https://barttorvik.com/trank.php?&amp;begin=20111101&amp;end=20120312&amp;conlimit=All&amp;year=2012&amp;top=0&amp;venue=H&amp;type=All&amp;mingames=0&amp;quad=5&amp;rpi=" TargetMode="External"/><Relationship Id="rId849" Type="http://schemas.openxmlformats.org/officeDocument/2006/relationships/hyperlink" Target="https://barttorvik.com/team.php?team=UMBC&amp;year=2012" TargetMode="External"/><Relationship Id="rId7" Type="http://schemas.openxmlformats.org/officeDocument/2006/relationships/hyperlink" Target="https://barttorvik.com/team.php?team=Missouri&amp;year=2012" TargetMode="External"/><Relationship Id="rId183" Type="http://schemas.openxmlformats.org/officeDocument/2006/relationships/hyperlink" Target="https://barttorvik.com/team.php?team=Charlotte&amp;year=2012" TargetMode="External"/><Relationship Id="rId239" Type="http://schemas.openxmlformats.org/officeDocument/2006/relationships/hyperlink" Target="https://barttorvik.com/team.php?team=USC+Upstate&amp;year=2012" TargetMode="External"/><Relationship Id="rId390" Type="http://schemas.openxmlformats.org/officeDocument/2006/relationships/hyperlink" Target="https://barttorvik.com/team.php?team=Colgate&amp;year=2012" TargetMode="External"/><Relationship Id="rId404" Type="http://schemas.openxmlformats.org/officeDocument/2006/relationships/hyperlink" Target="https://barttorvik.com/team.php?team=UMBC&amp;year=2012" TargetMode="External"/><Relationship Id="rId446" Type="http://schemas.openxmlformats.org/officeDocument/2006/relationships/hyperlink" Target="https://barttorvik.com/team.php?team=Wichita+St.&amp;year=2012" TargetMode="External"/><Relationship Id="rId611" Type="http://schemas.openxmlformats.org/officeDocument/2006/relationships/hyperlink" Target="https://barttorvik.com/team.php?team=Tulsa&amp;year=2012" TargetMode="External"/><Relationship Id="rId653" Type="http://schemas.openxmlformats.org/officeDocument/2006/relationships/hyperlink" Target="https://barttorvik.com/team.php?team=North+Texas&amp;year=2012" TargetMode="External"/><Relationship Id="rId250" Type="http://schemas.openxmlformats.org/officeDocument/2006/relationships/hyperlink" Target="https://barttorvik.com/team.php?team=Utah+St.&amp;year=2012" TargetMode="External"/><Relationship Id="rId292" Type="http://schemas.openxmlformats.org/officeDocument/2006/relationships/hyperlink" Target="https://barttorvik.com/team.php?team=UMKC&amp;year=2012" TargetMode="External"/><Relationship Id="rId306" Type="http://schemas.openxmlformats.org/officeDocument/2006/relationships/hyperlink" Target="https://barttorvik.com/team.php?team=Coppin+St.&amp;year=2012" TargetMode="External"/><Relationship Id="rId488" Type="http://schemas.openxmlformats.org/officeDocument/2006/relationships/hyperlink" Target="https://barttorvik.com/team.php?team=Notre+Dame&amp;year=2012" TargetMode="External"/><Relationship Id="rId695" Type="http://schemas.openxmlformats.org/officeDocument/2006/relationships/hyperlink" Target="https://barttorvik.com/team.php?team=Wake+Forest&amp;year=2012" TargetMode="External"/><Relationship Id="rId709" Type="http://schemas.openxmlformats.org/officeDocument/2006/relationships/hyperlink" Target="https://barttorvik.com/team.php?team=Florida+Gulf+Coast&amp;year=2012" TargetMode="External"/><Relationship Id="rId45" Type="http://schemas.openxmlformats.org/officeDocument/2006/relationships/hyperlink" Target="https://barttorvik.com/team.php?team=Saint+Louis&amp;year=2012" TargetMode="External"/><Relationship Id="rId87" Type="http://schemas.openxmlformats.org/officeDocument/2006/relationships/hyperlink" Target="https://barttorvik.com/team.php?team=Arizona&amp;year=2012" TargetMode="External"/><Relationship Id="rId110" Type="http://schemas.openxmlformats.org/officeDocument/2006/relationships/hyperlink" Target="https://barttorvik.com/team.php?team=Minnesota&amp;year=2012" TargetMode="External"/><Relationship Id="rId348" Type="http://schemas.openxmlformats.org/officeDocument/2006/relationships/hyperlink" Target="https://barttorvik.com/team.php?team=Texas+Tech&amp;year=2012" TargetMode="External"/><Relationship Id="rId513" Type="http://schemas.openxmlformats.org/officeDocument/2006/relationships/hyperlink" Target="https://barttorvik.com/team.php?team=Kansas+St.&amp;year=2012" TargetMode="External"/><Relationship Id="rId555" Type="http://schemas.openxmlformats.org/officeDocument/2006/relationships/hyperlink" Target="https://barttorvik.com/team.php?team=Northern+Iowa&amp;year=2012" TargetMode="External"/><Relationship Id="rId597" Type="http://schemas.openxmlformats.org/officeDocument/2006/relationships/hyperlink" Target="https://barttorvik.com/team.php?team=Montana&amp;year=2012" TargetMode="External"/><Relationship Id="rId720" Type="http://schemas.openxmlformats.org/officeDocument/2006/relationships/hyperlink" Target="https://barttorvik.com/team.php?team=Hawaii&amp;year=2012" TargetMode="External"/><Relationship Id="rId762" Type="http://schemas.openxmlformats.org/officeDocument/2006/relationships/hyperlink" Target="https://barttorvik.com/team.php?team=Santa+Clara&amp;year=2012" TargetMode="External"/><Relationship Id="rId818" Type="http://schemas.openxmlformats.org/officeDocument/2006/relationships/hyperlink" Target="https://barttorvik.com/team.php?team=Howard&amp;year=2012" TargetMode="External"/><Relationship Id="rId152" Type="http://schemas.openxmlformats.org/officeDocument/2006/relationships/hyperlink" Target="https://barttorvik.com/team.php?team=South+Dakota+St.&amp;year=2012" TargetMode="External"/><Relationship Id="rId194" Type="http://schemas.openxmlformats.org/officeDocument/2006/relationships/hyperlink" Target="https://barttorvik.com/team.php?team=UTSA&amp;year=2012" TargetMode="External"/><Relationship Id="rId208" Type="http://schemas.openxmlformats.org/officeDocument/2006/relationships/hyperlink" Target="https://barttorvik.com/team.php?team=San+Francisco&amp;year=2012" TargetMode="External"/><Relationship Id="rId415" Type="http://schemas.openxmlformats.org/officeDocument/2006/relationships/hyperlink" Target="https://barttorvik.com/team.php?team=Towson&amp;year=2012" TargetMode="External"/><Relationship Id="rId457" Type="http://schemas.openxmlformats.org/officeDocument/2006/relationships/hyperlink" Target="https://barttorvik.com/team.php?team=New+Mexico&amp;year=2012" TargetMode="External"/><Relationship Id="rId622" Type="http://schemas.openxmlformats.org/officeDocument/2006/relationships/hyperlink" Target="https://barttorvik.com/team.php?team=TCU&amp;year=2012" TargetMode="External"/><Relationship Id="rId261" Type="http://schemas.openxmlformats.org/officeDocument/2006/relationships/hyperlink" Target="https://barttorvik.com/team.php?team=Sacred+Heart&amp;year=2012" TargetMode="External"/><Relationship Id="rId499" Type="http://schemas.openxmlformats.org/officeDocument/2006/relationships/hyperlink" Target="https://barttorvik.com/team.php?team=Vanderbilt&amp;year=2012" TargetMode="External"/><Relationship Id="rId664" Type="http://schemas.openxmlformats.org/officeDocument/2006/relationships/hyperlink" Target="https://barttorvik.com/team.php?team=Fresno+St.&amp;year=2012" TargetMode="External"/><Relationship Id="rId14" Type="http://schemas.openxmlformats.org/officeDocument/2006/relationships/hyperlink" Target="https://barttorvik.com/team.php?team=Duke&amp;year=2012" TargetMode="External"/><Relationship Id="rId56" Type="http://schemas.openxmlformats.org/officeDocument/2006/relationships/hyperlink" Target="https://barttorvik.com/team.php?team=Cincinnati&amp;year=2012" TargetMode="External"/><Relationship Id="rId317" Type="http://schemas.openxmlformats.org/officeDocument/2006/relationships/hyperlink" Target="https://barttorvik.com/team.php?team=Southeast+Missouri+St.&amp;year=2012" TargetMode="External"/><Relationship Id="rId359" Type="http://schemas.openxmlformats.org/officeDocument/2006/relationships/hyperlink" Target="https://barttorvik.com/team.php?team=Samford&amp;year=2012" TargetMode="External"/><Relationship Id="rId524" Type="http://schemas.openxmlformats.org/officeDocument/2006/relationships/hyperlink" Target="https://barttorvik.com/team.php?team=Miami+FL&amp;year=2012" TargetMode="External"/><Relationship Id="rId566" Type="http://schemas.openxmlformats.org/officeDocument/2006/relationships/hyperlink" Target="https://barttorvik.com/team.php?team=Middle+Tennessee&amp;year=2012" TargetMode="External"/><Relationship Id="rId731" Type="http://schemas.openxmlformats.org/officeDocument/2006/relationships/hyperlink" Target="https://barttorvik.com/team.php?team=Elon&amp;year=2012" TargetMode="External"/><Relationship Id="rId773" Type="http://schemas.openxmlformats.org/officeDocument/2006/relationships/hyperlink" Target="https://barttorvik.com/team.php?team=Sacramento+St.&amp;year=2012" TargetMode="External"/><Relationship Id="rId98" Type="http://schemas.openxmlformats.org/officeDocument/2006/relationships/hyperlink" Target="https://barttorvik.com/team.php?team=Oregon&amp;year=2012" TargetMode="External"/><Relationship Id="rId121" Type="http://schemas.openxmlformats.org/officeDocument/2006/relationships/hyperlink" Target="https://barttorvik.com/team.php?team=Xavier&amp;year=2012" TargetMode="External"/><Relationship Id="rId163" Type="http://schemas.openxmlformats.org/officeDocument/2006/relationships/hyperlink" Target="https://barttorvik.com/team.php?team=Maryland&amp;year=2012" TargetMode="External"/><Relationship Id="rId219" Type="http://schemas.openxmlformats.org/officeDocument/2006/relationships/hyperlink" Target="https://barttorvik.com/trank.php?&amp;begin=20111101&amp;end=20120312&amp;conlimit=All&amp;year=2012&amp;top=0&amp;venue=A-N&amp;type=All&amp;mingames=0&amp;quad=5&amp;rpi=" TargetMode="External"/><Relationship Id="rId370" Type="http://schemas.openxmlformats.org/officeDocument/2006/relationships/hyperlink" Target="https://barttorvik.com/team.php?team=Georgia+Southern&amp;year=2012" TargetMode="External"/><Relationship Id="rId426" Type="http://schemas.openxmlformats.org/officeDocument/2006/relationships/hyperlink" Target="https://barttorvik.com/team.php?team=Grambling+St.&amp;year=2012" TargetMode="External"/><Relationship Id="rId633" Type="http://schemas.openxmlformats.org/officeDocument/2006/relationships/hyperlink" Target="https://barttorvik.com/team.php?team=Rutgers&amp;year=2012" TargetMode="External"/><Relationship Id="rId829" Type="http://schemas.openxmlformats.org/officeDocument/2006/relationships/hyperlink" Target="https://barttorvik.com/team.php?team=Alabama+St.&amp;year=2012" TargetMode="External"/><Relationship Id="rId230" Type="http://schemas.openxmlformats.org/officeDocument/2006/relationships/hyperlink" Target="https://barttorvik.com/team.php?team=Boise+St.&amp;year=2012" TargetMode="External"/><Relationship Id="rId468" Type="http://schemas.openxmlformats.org/officeDocument/2006/relationships/hyperlink" Target="https://barttorvik.com/team.php?team=Baylor&amp;year=2012" TargetMode="External"/><Relationship Id="rId675" Type="http://schemas.openxmlformats.org/officeDocument/2006/relationships/hyperlink" Target="https://barttorvik.com/team.php?team=College+of+Charleston&amp;year=2012" TargetMode="External"/><Relationship Id="rId840" Type="http://schemas.openxmlformats.org/officeDocument/2006/relationships/hyperlink" Target="https://barttorvik.com/team.php?team=Arkansas+Pine+Bluff&amp;year=2012" TargetMode="External"/><Relationship Id="rId25" Type="http://schemas.openxmlformats.org/officeDocument/2006/relationships/hyperlink" Target="https://barttorvik.com/team.php?team=Louisville&amp;year=2012" TargetMode="External"/><Relationship Id="rId67" Type="http://schemas.openxmlformats.org/officeDocument/2006/relationships/hyperlink" Target="https://barttorvik.com/team.php?team=Michigan&amp;year=2012" TargetMode="External"/><Relationship Id="rId272" Type="http://schemas.openxmlformats.org/officeDocument/2006/relationships/hyperlink" Target="https://barttorvik.com/team.php?team=Florida+Gulf+Coast&amp;year=2012" TargetMode="External"/><Relationship Id="rId328" Type="http://schemas.openxmlformats.org/officeDocument/2006/relationships/hyperlink" Target="https://barttorvik.com/team.php?team=Maine&amp;year=2012" TargetMode="External"/><Relationship Id="rId535" Type="http://schemas.openxmlformats.org/officeDocument/2006/relationships/hyperlink" Target="https://barttorvik.com/team.php?team=Villanova&amp;year=2012" TargetMode="External"/><Relationship Id="rId577" Type="http://schemas.openxmlformats.org/officeDocument/2006/relationships/hyperlink" Target="https://barttorvik.com/team.php?team=Oregon&amp;year=2012" TargetMode="External"/><Relationship Id="rId700" Type="http://schemas.openxmlformats.org/officeDocument/2006/relationships/hyperlink" Target="https://barttorvik.com/trank.php?&amp;begin=20111101&amp;end=20120312&amp;conlimit=All&amp;year=2012&amp;top=0&amp;venue=H&amp;type=All&amp;mingames=0&amp;quad=5&amp;rpi=" TargetMode="External"/><Relationship Id="rId742" Type="http://schemas.openxmlformats.org/officeDocument/2006/relationships/hyperlink" Target="https://barttorvik.com/team.php?team=Austin+Peay&amp;year=2012" TargetMode="External"/><Relationship Id="rId132" Type="http://schemas.openxmlformats.org/officeDocument/2006/relationships/hyperlink" Target="https://barttorvik.com/team.php?team=Old+Dominion&amp;year=2012" TargetMode="External"/><Relationship Id="rId174" Type="http://schemas.openxmlformats.org/officeDocument/2006/relationships/hyperlink" Target="https://barttorvik.com/team.php?team=Iowa&amp;year=2012" TargetMode="External"/><Relationship Id="rId381" Type="http://schemas.openxmlformats.org/officeDocument/2006/relationships/hyperlink" Target="https://barttorvik.com/team.php?team=Sacramento+St.&amp;year=2012" TargetMode="External"/><Relationship Id="rId602" Type="http://schemas.openxmlformats.org/officeDocument/2006/relationships/hyperlink" Target="https://barttorvik.com/team.php?team=New+Mexico+St.&amp;year=2012" TargetMode="External"/><Relationship Id="rId784" Type="http://schemas.openxmlformats.org/officeDocument/2006/relationships/hyperlink" Target="https://barttorvik.com/team.php?team=North+Carolina+A%26T&amp;year=2012" TargetMode="External"/><Relationship Id="rId241" Type="http://schemas.openxmlformats.org/officeDocument/2006/relationships/hyperlink" Target="https://barttorvik.com/team.php?team=Eastern+Washington&amp;year=2012" TargetMode="External"/><Relationship Id="rId437" Type="http://schemas.openxmlformats.org/officeDocument/2006/relationships/hyperlink" Target="https://barttorvik.com/team.php?team=Syracuse&amp;year=2012" TargetMode="External"/><Relationship Id="rId479" Type="http://schemas.openxmlformats.org/officeDocument/2006/relationships/hyperlink" Target="https://barttorvik.com/team.php?team=Connecticut&amp;year=2012" TargetMode="External"/><Relationship Id="rId644" Type="http://schemas.openxmlformats.org/officeDocument/2006/relationships/hyperlink" Target="https://barttorvik.com/team.php?team=Detroit&amp;year=2012" TargetMode="External"/><Relationship Id="rId686" Type="http://schemas.openxmlformats.org/officeDocument/2006/relationships/hyperlink" Target="https://barttorvik.com/team.php?team=Louisiana+Tech&amp;year=2012" TargetMode="External"/><Relationship Id="rId851" Type="http://schemas.openxmlformats.org/officeDocument/2006/relationships/hyperlink" Target="https://barttorvik.com/team.php?team=Bryant&amp;year=2012" TargetMode="External"/><Relationship Id="rId36" Type="http://schemas.openxmlformats.org/officeDocument/2006/relationships/hyperlink" Target="https://barttorvik.com/team.php?team=Memphis&amp;year=2012" TargetMode="External"/><Relationship Id="rId283" Type="http://schemas.openxmlformats.org/officeDocument/2006/relationships/hyperlink" Target="https://barttorvik.com/team.php?team=Penn+St.&amp;year=2012" TargetMode="External"/><Relationship Id="rId339" Type="http://schemas.openxmlformats.org/officeDocument/2006/relationships/hyperlink" Target="https://barttorvik.com/team.php?team=Bethune+Cookman&amp;year=2012" TargetMode="External"/><Relationship Id="rId490" Type="http://schemas.openxmlformats.org/officeDocument/2006/relationships/hyperlink" Target="https://barttorvik.com/team.php?team=West+Virginia&amp;year=2012" TargetMode="External"/><Relationship Id="rId504" Type="http://schemas.openxmlformats.org/officeDocument/2006/relationships/hyperlink" Target="https://barttorvik.com/team.php?team=BYU&amp;year=2012" TargetMode="External"/><Relationship Id="rId546" Type="http://schemas.openxmlformats.org/officeDocument/2006/relationships/hyperlink" Target="https://barttorvik.com/team.php?team=Southern+Miss&amp;year=2012" TargetMode="External"/><Relationship Id="rId711" Type="http://schemas.openxmlformats.org/officeDocument/2006/relationships/hyperlink" Target="https://barttorvik.com/team.php?team=Siena&amp;year=2012" TargetMode="External"/><Relationship Id="rId753" Type="http://schemas.openxmlformats.org/officeDocument/2006/relationships/hyperlink" Target="https://barttorvik.com/team.php?team=Norfolk+St.&amp;year=2012" TargetMode="External"/><Relationship Id="rId78" Type="http://schemas.openxmlformats.org/officeDocument/2006/relationships/hyperlink" Target="https://barttorvik.com/team.php?team=Long+Beach+St.&amp;year=2012" TargetMode="External"/><Relationship Id="rId101" Type="http://schemas.openxmlformats.org/officeDocument/2006/relationships/hyperlink" Target="https://barttorvik.com/team.php?team=Ohio&amp;year=2012" TargetMode="External"/><Relationship Id="rId143" Type="http://schemas.openxmlformats.org/officeDocument/2006/relationships/hyperlink" Target="https://barttorvik.com/team.php?team=Oral+Roberts&amp;year=2012" TargetMode="External"/><Relationship Id="rId185" Type="http://schemas.openxmlformats.org/officeDocument/2006/relationships/hyperlink" Target="https://barttorvik.com/team.php?team=Kent+St.&amp;year=2012" TargetMode="External"/><Relationship Id="rId350" Type="http://schemas.openxmlformats.org/officeDocument/2006/relationships/hyperlink" Target="https://barttorvik.com/team.php?team=Liberty&amp;year=2012" TargetMode="External"/><Relationship Id="rId406" Type="http://schemas.openxmlformats.org/officeDocument/2006/relationships/hyperlink" Target="https://barttorvik.com/trank.php?&amp;begin=20111101&amp;end=20120312&amp;conlimit=All&amp;year=2012&amp;top=0&amp;venue=A-N&amp;type=All&amp;mingames=0&amp;quad=5&amp;rpi=" TargetMode="External"/><Relationship Id="rId588" Type="http://schemas.openxmlformats.org/officeDocument/2006/relationships/hyperlink" Target="https://barttorvik.com/team.php?team=Cal+Poly&amp;year=2012" TargetMode="External"/><Relationship Id="rId795" Type="http://schemas.openxmlformats.org/officeDocument/2006/relationships/hyperlink" Target="https://barttorvik.com/team.php?team=Maine&amp;year=2012" TargetMode="External"/><Relationship Id="rId809" Type="http://schemas.openxmlformats.org/officeDocument/2006/relationships/hyperlink" Target="https://barttorvik.com/team.php?team=UMKC&amp;year=2012" TargetMode="External"/><Relationship Id="rId9" Type="http://schemas.openxmlformats.org/officeDocument/2006/relationships/hyperlink" Target="https://barttorvik.com/team.php?team=Vanderbilt&amp;year=2012" TargetMode="External"/><Relationship Id="rId210" Type="http://schemas.openxmlformats.org/officeDocument/2006/relationships/hyperlink" Target="https://barttorvik.com/team.php?team=Robert+Morris&amp;year=2012" TargetMode="External"/><Relationship Id="rId392" Type="http://schemas.openxmlformats.org/officeDocument/2006/relationships/hyperlink" Target="https://barttorvik.com/team.php?team=Bryant&amp;year=2012" TargetMode="External"/><Relationship Id="rId448" Type="http://schemas.openxmlformats.org/officeDocument/2006/relationships/hyperlink" Target="https://barttorvik.com/team.php?team=Missouri&amp;year=2012" TargetMode="External"/><Relationship Id="rId613" Type="http://schemas.openxmlformats.org/officeDocument/2006/relationships/hyperlink" Target="https://barttorvik.com/team.php?team=Kent+St.&amp;year=2012" TargetMode="External"/><Relationship Id="rId655" Type="http://schemas.openxmlformats.org/officeDocument/2006/relationships/hyperlink" Target="https://barttorvik.com/team.php?team=Western+Michigan&amp;year=2012" TargetMode="External"/><Relationship Id="rId697" Type="http://schemas.openxmlformats.org/officeDocument/2006/relationships/hyperlink" Target="https://barttorvik.com/team.php?team=South+Alabama&amp;year=2012" TargetMode="External"/><Relationship Id="rId820" Type="http://schemas.openxmlformats.org/officeDocument/2006/relationships/hyperlink" Target="https://barttorvik.com/team.php?team=Colgate&amp;year=2012" TargetMode="External"/><Relationship Id="rId252" Type="http://schemas.openxmlformats.org/officeDocument/2006/relationships/hyperlink" Target="https://barttorvik.com/team.php?team=Western+Michigan&amp;year=2012" TargetMode="External"/><Relationship Id="rId294" Type="http://schemas.openxmlformats.org/officeDocument/2006/relationships/hyperlink" Target="https://barttorvik.com/team.php?team=Furman&amp;year=2012" TargetMode="External"/><Relationship Id="rId308" Type="http://schemas.openxmlformats.org/officeDocument/2006/relationships/hyperlink" Target="https://barttorvik.com/team.php?team=UC+Irvine&amp;year=2012" TargetMode="External"/><Relationship Id="rId515" Type="http://schemas.openxmlformats.org/officeDocument/2006/relationships/hyperlink" Target="https://barttorvik.com/team.php?team=Mississippi&amp;year=2012" TargetMode="External"/><Relationship Id="rId722" Type="http://schemas.openxmlformats.org/officeDocument/2006/relationships/hyperlink" Target="https://barttorvik.com/team.php?team=Wright+St.&amp;year=2012" TargetMode="External"/><Relationship Id="rId47" Type="http://schemas.openxmlformats.org/officeDocument/2006/relationships/hyperlink" Target="https://barttorvik.com/team.php?team=Creighton&amp;year=2012" TargetMode="External"/><Relationship Id="rId89" Type="http://schemas.openxmlformats.org/officeDocument/2006/relationships/hyperlink" Target="https://barttorvik.com/team.php?team=Cleveland+St.&amp;year=2012" TargetMode="External"/><Relationship Id="rId112" Type="http://schemas.openxmlformats.org/officeDocument/2006/relationships/hyperlink" Target="https://barttorvik.com/team.php?team=St.+Bonaventure&amp;year=2012" TargetMode="External"/><Relationship Id="rId154" Type="http://schemas.openxmlformats.org/officeDocument/2006/relationships/hyperlink" Target="https://barttorvik.com/team.php?team=LSU&amp;year=2012" TargetMode="External"/><Relationship Id="rId361" Type="http://schemas.openxmlformats.org/officeDocument/2006/relationships/hyperlink" Target="https://barttorvik.com/team.php?team=North+Carolina+A%26T&amp;year=2012" TargetMode="External"/><Relationship Id="rId557" Type="http://schemas.openxmlformats.org/officeDocument/2006/relationships/hyperlink" Target="https://barttorvik.com/team.php?team=Colorado+St.&amp;year=2012" TargetMode="External"/><Relationship Id="rId599" Type="http://schemas.openxmlformats.org/officeDocument/2006/relationships/hyperlink" Target="https://barttorvik.com/team.php?team=Princeton&amp;year=2012" TargetMode="External"/><Relationship Id="rId764" Type="http://schemas.openxmlformats.org/officeDocument/2006/relationships/hyperlink" Target="https://barttorvik.com/team.php?team=Bethune+Cookman&amp;year=2012" TargetMode="External"/><Relationship Id="rId196" Type="http://schemas.openxmlformats.org/officeDocument/2006/relationships/hyperlink" Target="https://barttorvik.com/team.php?team=St.+John%27s&amp;year=2012" TargetMode="External"/><Relationship Id="rId417" Type="http://schemas.openxmlformats.org/officeDocument/2006/relationships/hyperlink" Target="https://barttorvik.com/team.php?team=Jackson+St.&amp;year=2012" TargetMode="External"/><Relationship Id="rId459" Type="http://schemas.openxmlformats.org/officeDocument/2006/relationships/hyperlink" Target="https://barttorvik.com/team.php?team=Florida&amp;year=2012" TargetMode="External"/><Relationship Id="rId624" Type="http://schemas.openxmlformats.org/officeDocument/2006/relationships/hyperlink" Target="https://barttorvik.com/team.php?team=UNC+Asheville&amp;year=2012" TargetMode="External"/><Relationship Id="rId666" Type="http://schemas.openxmlformats.org/officeDocument/2006/relationships/hyperlink" Target="https://barttorvik.com/team.php?team=Loyola+MD&amp;year=2012" TargetMode="External"/><Relationship Id="rId831" Type="http://schemas.openxmlformats.org/officeDocument/2006/relationships/hyperlink" Target="https://barttorvik.com/team.php?team=Eastern+Illinois&amp;year=2012" TargetMode="External"/><Relationship Id="rId16" Type="http://schemas.openxmlformats.org/officeDocument/2006/relationships/hyperlink" Target="https://barttorvik.com/team.php?team=Michigan+St.&amp;year=2012" TargetMode="External"/><Relationship Id="rId221" Type="http://schemas.openxmlformats.org/officeDocument/2006/relationships/hyperlink" Target="https://barttorvik.com/team.php?team=UNC+Asheville&amp;year=2012" TargetMode="External"/><Relationship Id="rId263" Type="http://schemas.openxmlformats.org/officeDocument/2006/relationships/hyperlink" Target="https://barttorvik.com/team.php?team=Yale&amp;year=2012" TargetMode="External"/><Relationship Id="rId319" Type="http://schemas.openxmlformats.org/officeDocument/2006/relationships/hyperlink" Target="https://barttorvik.com/team.php?team=UC+Riverside&amp;year=2012" TargetMode="External"/><Relationship Id="rId470" Type="http://schemas.openxmlformats.org/officeDocument/2006/relationships/hyperlink" Target="https://barttorvik.com/team.php?team=Gonzaga&amp;year=2012" TargetMode="External"/><Relationship Id="rId526" Type="http://schemas.openxmlformats.org/officeDocument/2006/relationships/hyperlink" Target="https://barttorvik.com/team.php?team=UCLA&amp;year=2012" TargetMode="External"/><Relationship Id="rId58" Type="http://schemas.openxmlformats.org/officeDocument/2006/relationships/hyperlink" Target="https://barttorvik.com/team.php?team=Florida+St.&amp;year=2012" TargetMode="External"/><Relationship Id="rId123" Type="http://schemas.openxmlformats.org/officeDocument/2006/relationships/hyperlink" Target="https://barttorvik.com/team.php?team=Virginia+Tech&amp;year=2012" TargetMode="External"/><Relationship Id="rId330" Type="http://schemas.openxmlformats.org/officeDocument/2006/relationships/hyperlink" Target="https://barttorvik.com/team.php?team=Gardner+Webb&amp;year=2012" TargetMode="External"/><Relationship Id="rId568" Type="http://schemas.openxmlformats.org/officeDocument/2006/relationships/hyperlink" Target="https://barttorvik.com/team.php?team=Long+Beach+St.&amp;year=2012" TargetMode="External"/><Relationship Id="rId733" Type="http://schemas.openxmlformats.org/officeDocument/2006/relationships/hyperlink" Target="https://barttorvik.com/team.php?team=Monmouth&amp;year=2012" TargetMode="External"/><Relationship Id="rId775" Type="http://schemas.openxmlformats.org/officeDocument/2006/relationships/hyperlink" Target="https://barttorvik.com/team.php?team=Bradley&amp;year=2012" TargetMode="External"/><Relationship Id="rId165" Type="http://schemas.openxmlformats.org/officeDocument/2006/relationships/hyperlink" Target="https://barttorvik.com/team.php?team=Georgia+St.&amp;year=2012" TargetMode="External"/><Relationship Id="rId372" Type="http://schemas.openxmlformats.org/officeDocument/2006/relationships/hyperlink" Target="https://barttorvik.com/team.php?team=William+%26+Mary&amp;year=2012" TargetMode="External"/><Relationship Id="rId428" Type="http://schemas.openxmlformats.org/officeDocument/2006/relationships/hyperlink" Target="https://barttorvik.com/team.php?team=Ohio+St.&amp;year=2012" TargetMode="External"/><Relationship Id="rId635" Type="http://schemas.openxmlformats.org/officeDocument/2006/relationships/hyperlink" Target="https://barttorvik.com/team.php?team=Old+Dominion&amp;year=2012" TargetMode="External"/><Relationship Id="rId677" Type="http://schemas.openxmlformats.org/officeDocument/2006/relationships/hyperlink" Target="https://barttorvik.com/team.php?team=Oakland&amp;year=2012" TargetMode="External"/><Relationship Id="rId800" Type="http://schemas.openxmlformats.org/officeDocument/2006/relationships/hyperlink" Target="https://barttorvik.com/team.php?team=UNC+Greensboro&amp;year=2012" TargetMode="External"/><Relationship Id="rId842" Type="http://schemas.openxmlformats.org/officeDocument/2006/relationships/hyperlink" Target="https://barttorvik.com/team.php?team=Prairie+View+A%26M&amp;year=2012" TargetMode="External"/><Relationship Id="rId232" Type="http://schemas.openxmlformats.org/officeDocument/2006/relationships/hyperlink" Target="https://barttorvik.com/team.php?team=Western+Kentucky&amp;year=2012" TargetMode="External"/><Relationship Id="rId274" Type="http://schemas.openxmlformats.org/officeDocument/2006/relationships/hyperlink" Target="https://barttorvik.com/team.php?team=Coastal+Carolina&amp;year=2012" TargetMode="External"/><Relationship Id="rId481" Type="http://schemas.openxmlformats.org/officeDocument/2006/relationships/hyperlink" Target="https://barttorvik.com/team.php?team=Virginia&amp;year=2012" TargetMode="External"/><Relationship Id="rId702" Type="http://schemas.openxmlformats.org/officeDocument/2006/relationships/hyperlink" Target="https://barttorvik.com/team.php?team=Georgia+Southern&amp;year=2012" TargetMode="External"/><Relationship Id="rId27" Type="http://schemas.openxmlformats.org/officeDocument/2006/relationships/hyperlink" Target="https://barttorvik.com/team.php?team=Florida&amp;year=2012" TargetMode="External"/><Relationship Id="rId69" Type="http://schemas.openxmlformats.org/officeDocument/2006/relationships/hyperlink" Target="https://barttorvik.com/team.php?team=Murray+St.&amp;year=2012" TargetMode="External"/><Relationship Id="rId134" Type="http://schemas.openxmlformats.org/officeDocument/2006/relationships/hyperlink" Target="https://barttorvik.com/team.php?team=Davidson&amp;year=2012" TargetMode="External"/><Relationship Id="rId537" Type="http://schemas.openxmlformats.org/officeDocument/2006/relationships/hyperlink" Target="https://barttorvik.com/team.php?team=Colorado&amp;year=2012" TargetMode="External"/><Relationship Id="rId579" Type="http://schemas.openxmlformats.org/officeDocument/2006/relationships/hyperlink" Target="https://barttorvik.com/team.php?team=Lehigh&amp;year=2012" TargetMode="External"/><Relationship Id="rId744" Type="http://schemas.openxmlformats.org/officeDocument/2006/relationships/hyperlink" Target="https://barttorvik.com/team.php?team=Tennessee+St.&amp;year=2012" TargetMode="External"/><Relationship Id="rId786" Type="http://schemas.openxmlformats.org/officeDocument/2006/relationships/hyperlink" Target="https://barttorvik.com/team.php?team=Pepperdine&amp;year=2012" TargetMode="External"/><Relationship Id="rId80" Type="http://schemas.openxmlformats.org/officeDocument/2006/relationships/hyperlink" Target="https://barttorvik.com/team.php?team=Connecticut&amp;year=2012" TargetMode="External"/><Relationship Id="rId176" Type="http://schemas.openxmlformats.org/officeDocument/2006/relationships/hyperlink" Target="https://barttorvik.com/team.php?team=Akron&amp;year=2012" TargetMode="External"/><Relationship Id="rId341" Type="http://schemas.openxmlformats.org/officeDocument/2006/relationships/hyperlink" Target="https://barttorvik.com/team.php?team=Troy&amp;year=2012" TargetMode="External"/><Relationship Id="rId383" Type="http://schemas.openxmlformats.org/officeDocument/2006/relationships/hyperlink" Target="https://barttorvik.com/team.php?team=Texas+St.&amp;year=2012" TargetMode="External"/><Relationship Id="rId439" Type="http://schemas.openxmlformats.org/officeDocument/2006/relationships/hyperlink" Target="https://barttorvik.com/team.php?team=Saint+Louis&amp;year=2012" TargetMode="External"/><Relationship Id="rId590" Type="http://schemas.openxmlformats.org/officeDocument/2006/relationships/hyperlink" Target="https://barttorvik.com/team.php?team=San+Diego+St.&amp;year=2012" TargetMode="External"/><Relationship Id="rId604" Type="http://schemas.openxmlformats.org/officeDocument/2006/relationships/hyperlink" Target="https://barttorvik.com/team.php?team=East+Tennessee+St.&amp;year=2012" TargetMode="External"/><Relationship Id="rId646" Type="http://schemas.openxmlformats.org/officeDocument/2006/relationships/hyperlink" Target="https://barttorvik.com/team.php?team=Lamar&amp;year=2012" TargetMode="External"/><Relationship Id="rId811" Type="http://schemas.openxmlformats.org/officeDocument/2006/relationships/hyperlink" Target="https://barttorvik.com/team.php?team=Nebraska+Omaha&amp;year=2012" TargetMode="External"/><Relationship Id="rId201" Type="http://schemas.openxmlformats.org/officeDocument/2006/relationships/hyperlink" Target="https://barttorvik.com/team.php?team=UTEP&amp;year=2012" TargetMode="External"/><Relationship Id="rId243" Type="http://schemas.openxmlformats.org/officeDocument/2006/relationships/hyperlink" Target="https://barttorvik.com/team.php?team=Cal+St.+Fullerton&amp;year=2012" TargetMode="External"/><Relationship Id="rId285" Type="http://schemas.openxmlformats.org/officeDocument/2006/relationships/hyperlink" Target="https://barttorvik.com/team.php?team=Arkansas&amp;year=2012" TargetMode="External"/><Relationship Id="rId450" Type="http://schemas.openxmlformats.org/officeDocument/2006/relationships/hyperlink" Target="https://barttorvik.com/team.php?team=Indiana&amp;year=2012" TargetMode="External"/><Relationship Id="rId506" Type="http://schemas.openxmlformats.org/officeDocument/2006/relationships/hyperlink" Target="https://barttorvik.com/team.php?team=Belmont&amp;year=2012" TargetMode="External"/><Relationship Id="rId688" Type="http://schemas.openxmlformats.org/officeDocument/2006/relationships/hyperlink" Target="https://barttorvik.com/team.php?team=Coastal+Carolina&amp;year=2012" TargetMode="External"/><Relationship Id="rId853" Type="http://schemas.openxmlformats.org/officeDocument/2006/relationships/hyperlink" Target="https://barttorvik.com/team.php?team=Grambling+St.&amp;year=2012" TargetMode="External"/><Relationship Id="rId38" Type="http://schemas.openxmlformats.org/officeDocument/2006/relationships/hyperlink" Target="https://barttorvik.com/team.php?team=New+Mexico&amp;year=2012" TargetMode="External"/><Relationship Id="rId103" Type="http://schemas.openxmlformats.org/officeDocument/2006/relationships/hyperlink" Target="https://barttorvik.com/team.php?team=Northwestern&amp;year=2012" TargetMode="External"/><Relationship Id="rId310" Type="http://schemas.openxmlformats.org/officeDocument/2006/relationships/hyperlink" Target="https://barttorvik.com/team.php?team=Morehead+St.&amp;year=2012" TargetMode="External"/><Relationship Id="rId492" Type="http://schemas.openxmlformats.org/officeDocument/2006/relationships/hyperlink" Target="https://barttorvik.com/team.php?team=Cincinnati&amp;year=2012" TargetMode="External"/><Relationship Id="rId548" Type="http://schemas.openxmlformats.org/officeDocument/2006/relationships/hyperlink" Target="https://barttorvik.com/team.php?team=Dayton&amp;year=2012" TargetMode="External"/><Relationship Id="rId713" Type="http://schemas.openxmlformats.org/officeDocument/2006/relationships/hyperlink" Target="https://barttorvik.com/team.php?team=Loyola+Marymount&amp;year=2012" TargetMode="External"/><Relationship Id="rId755" Type="http://schemas.openxmlformats.org/officeDocument/2006/relationships/hyperlink" Target="https://barttorvik.com/team.php?team=Pacific&amp;year=2012" TargetMode="External"/><Relationship Id="rId797" Type="http://schemas.openxmlformats.org/officeDocument/2006/relationships/hyperlink" Target="https://barttorvik.com/team.php?team=New+Hampshire&amp;year=2012" TargetMode="External"/><Relationship Id="rId91" Type="http://schemas.openxmlformats.org/officeDocument/2006/relationships/hyperlink" Target="https://barttorvik.com/team.php?team=UNLV&amp;year=2012" TargetMode="External"/><Relationship Id="rId145" Type="http://schemas.openxmlformats.org/officeDocument/2006/relationships/hyperlink" Target="https://barttorvik.com/team.php?team=Loyola+Marymount&amp;year=2012" TargetMode="External"/><Relationship Id="rId187" Type="http://schemas.openxmlformats.org/officeDocument/2006/relationships/hyperlink" Target="https://barttorvik.com/team.php?team=Detroit&amp;year=2012" TargetMode="External"/><Relationship Id="rId352" Type="http://schemas.openxmlformats.org/officeDocument/2006/relationships/hyperlink" Target="https://barttorvik.com/team.php?team=Eastern+Illinois&amp;year=2012" TargetMode="External"/><Relationship Id="rId394" Type="http://schemas.openxmlformats.org/officeDocument/2006/relationships/hyperlink" Target="https://barttorvik.com/team.php?team=Monmouth&amp;year=2012" TargetMode="External"/><Relationship Id="rId408" Type="http://schemas.openxmlformats.org/officeDocument/2006/relationships/hyperlink" Target="https://barttorvik.com/team.php?team=Alabama+St.&amp;year=2012" TargetMode="External"/><Relationship Id="rId615" Type="http://schemas.openxmlformats.org/officeDocument/2006/relationships/hyperlink" Target="https://barttorvik.com/team.php?team=Bucknell&amp;year=2012" TargetMode="External"/><Relationship Id="rId822" Type="http://schemas.openxmlformats.org/officeDocument/2006/relationships/hyperlink" Target="https://barttorvik.com/team.php?team=Loyola+Chicago&amp;year=2012" TargetMode="External"/><Relationship Id="rId212" Type="http://schemas.openxmlformats.org/officeDocument/2006/relationships/hyperlink" Target="https://barttorvik.com/team.php?team=East+Tennessee+St.&amp;year=2012" TargetMode="External"/><Relationship Id="rId254" Type="http://schemas.openxmlformats.org/officeDocument/2006/relationships/hyperlink" Target="https://barttorvik.com/team.php?team=Columbia&amp;year=2012" TargetMode="External"/><Relationship Id="rId657" Type="http://schemas.openxmlformats.org/officeDocument/2006/relationships/hyperlink" Target="https://barttorvik.com/team.php?team=UTEP&amp;year=2012" TargetMode="External"/><Relationship Id="rId699" Type="http://schemas.openxmlformats.org/officeDocument/2006/relationships/hyperlink" Target="https://barttorvik.com/team.php?team=Northeastern&amp;year=2012" TargetMode="External"/><Relationship Id="rId49" Type="http://schemas.openxmlformats.org/officeDocument/2006/relationships/hyperlink" Target="https://barttorvik.com/team.php?team=Temple&amp;year=2012" TargetMode="External"/><Relationship Id="rId114" Type="http://schemas.openxmlformats.org/officeDocument/2006/relationships/hyperlink" Target="https://barttorvik.com/team.php?team=Seton+Hall&amp;year=2012" TargetMode="External"/><Relationship Id="rId296" Type="http://schemas.openxmlformats.org/officeDocument/2006/relationships/hyperlink" Target="https://barttorvik.com/team.php?team=UNC+Wilmington&amp;year=2012" TargetMode="External"/><Relationship Id="rId461" Type="http://schemas.openxmlformats.org/officeDocument/2006/relationships/hyperlink" Target="https://barttorvik.com/team.php?team=Florida+St.&amp;year=2012" TargetMode="External"/><Relationship Id="rId517" Type="http://schemas.openxmlformats.org/officeDocument/2006/relationships/hyperlink" Target="https://barttorvik.com/team.php?team=Saint+Mary%27s&amp;year=2012" TargetMode="External"/><Relationship Id="rId559" Type="http://schemas.openxmlformats.org/officeDocument/2006/relationships/hyperlink" Target="https://barttorvik.com/team.php?team=Mercer&amp;year=2012" TargetMode="External"/><Relationship Id="rId724" Type="http://schemas.openxmlformats.org/officeDocument/2006/relationships/hyperlink" Target="https://barttorvik.com/team.php?team=Arkansas+St.&amp;year=2012" TargetMode="External"/><Relationship Id="rId766" Type="http://schemas.openxmlformats.org/officeDocument/2006/relationships/hyperlink" Target="https://barttorvik.com/team.php?team=Utah&amp;year=2012" TargetMode="External"/><Relationship Id="rId60" Type="http://schemas.openxmlformats.org/officeDocument/2006/relationships/hyperlink" Target="https://barttorvik.com/team.php?team=Harvard&amp;year=2012" TargetMode="External"/><Relationship Id="rId156" Type="http://schemas.openxmlformats.org/officeDocument/2006/relationships/hyperlink" Target="https://barttorvik.com/team.php?team=Notre+Dame&amp;year=2012" TargetMode="External"/><Relationship Id="rId198" Type="http://schemas.openxmlformats.org/officeDocument/2006/relationships/hyperlink" Target="https://barttorvik.com/team.php?team=Quinnipiac&amp;year=2012" TargetMode="External"/><Relationship Id="rId321" Type="http://schemas.openxmlformats.org/officeDocument/2006/relationships/hyperlink" Target="https://barttorvik.com/team.php?team=Wright+St.&amp;year=2012" TargetMode="External"/><Relationship Id="rId363" Type="http://schemas.openxmlformats.org/officeDocument/2006/relationships/hyperlink" Target="https://barttorvik.com/team.php?team=Mount+St.+Mary%27s&amp;year=2012" TargetMode="External"/><Relationship Id="rId419" Type="http://schemas.openxmlformats.org/officeDocument/2006/relationships/hyperlink" Target="https://barttorvik.com/team.php?team=Nicholls+St.&amp;year=2012" TargetMode="External"/><Relationship Id="rId570" Type="http://schemas.openxmlformats.org/officeDocument/2006/relationships/hyperlink" Target="https://barttorvik.com/team.php?team=Wofford&amp;year=2012" TargetMode="External"/><Relationship Id="rId626" Type="http://schemas.openxmlformats.org/officeDocument/2006/relationships/hyperlink" Target="https://barttorvik.com/team.php?team=Bowling+Green&amp;year=2012" TargetMode="External"/><Relationship Id="rId223" Type="http://schemas.openxmlformats.org/officeDocument/2006/relationships/hyperlink" Target="https://barttorvik.com/team.php?team=Norfolk+St.&amp;year=2012" TargetMode="External"/><Relationship Id="rId430" Type="http://schemas.openxmlformats.org/officeDocument/2006/relationships/hyperlink" Target="https://barttorvik.com/team.php?team=Kentucky&amp;year=2012" TargetMode="External"/><Relationship Id="rId668" Type="http://schemas.openxmlformats.org/officeDocument/2006/relationships/hyperlink" Target="https://barttorvik.com/team.php?team=Charlotte&amp;year=2012" TargetMode="External"/><Relationship Id="rId833" Type="http://schemas.openxmlformats.org/officeDocument/2006/relationships/hyperlink" Target="https://barttorvik.com/trank.php?&amp;begin=20111101&amp;end=20120312&amp;conlimit=All&amp;year=2012&amp;top=0&amp;venue=H&amp;type=All&amp;mingames=0&amp;quad=5&amp;rpi=" TargetMode="External"/><Relationship Id="rId18" Type="http://schemas.openxmlformats.org/officeDocument/2006/relationships/hyperlink" Target="https://barttorvik.com/team.php?team=Syracuse&amp;year=2012" TargetMode="External"/><Relationship Id="rId265" Type="http://schemas.openxmlformats.org/officeDocument/2006/relationships/hyperlink" Target="https://barttorvik.com/team.php?team=North+Florida&amp;year=2012" TargetMode="External"/><Relationship Id="rId472" Type="http://schemas.openxmlformats.org/officeDocument/2006/relationships/hyperlink" Target="https://barttorvik.com/team.php?team=South+Dakota+St.&amp;year=2012" TargetMode="External"/><Relationship Id="rId528" Type="http://schemas.openxmlformats.org/officeDocument/2006/relationships/hyperlink" Target="https://barttorvik.com/team.php?team=Mississippi+St.&amp;year=2012" TargetMode="External"/><Relationship Id="rId735" Type="http://schemas.openxmlformats.org/officeDocument/2006/relationships/hyperlink" Target="https://barttorvik.com/team.php?team=Tennessee+Tech&amp;year=2012" TargetMode="External"/><Relationship Id="rId125" Type="http://schemas.openxmlformats.org/officeDocument/2006/relationships/hyperlink" Target="https://barttorvik.com/team.php?team=Villanova&amp;year=2012" TargetMode="External"/><Relationship Id="rId167" Type="http://schemas.openxmlformats.org/officeDocument/2006/relationships/hyperlink" Target="https://barttorvik.com/team.php?team=Princeton&amp;year=2012" TargetMode="External"/><Relationship Id="rId332" Type="http://schemas.openxmlformats.org/officeDocument/2006/relationships/hyperlink" Target="https://barttorvik.com/team.php?team=Arizona+St.&amp;year=2012" TargetMode="External"/><Relationship Id="rId374" Type="http://schemas.openxmlformats.org/officeDocument/2006/relationships/hyperlink" Target="https://barttorvik.com/team.php?team=SIU+Edwardsville&amp;year=2012" TargetMode="External"/><Relationship Id="rId581" Type="http://schemas.openxmlformats.org/officeDocument/2006/relationships/hyperlink" Target="https://barttorvik.com/team.php?team=Virginia+Tech&amp;year=2012" TargetMode="External"/><Relationship Id="rId777" Type="http://schemas.openxmlformats.org/officeDocument/2006/relationships/hyperlink" Target="https://barttorvik.com/team.php?team=Presbyterian&amp;year=2012" TargetMode="External"/><Relationship Id="rId71" Type="http://schemas.openxmlformats.org/officeDocument/2006/relationships/hyperlink" Target="https://barttorvik.com/team.php?team=Pittsburgh&amp;year=2012" TargetMode="External"/><Relationship Id="rId234" Type="http://schemas.openxmlformats.org/officeDocument/2006/relationships/hyperlink" Target="https://barttorvik.com/team.php?team=Air+Force&amp;year=2012" TargetMode="External"/><Relationship Id="rId637" Type="http://schemas.openxmlformats.org/officeDocument/2006/relationships/hyperlink" Target="https://barttorvik.com/team.php?team=Youngstown+St.&amp;year=2012" TargetMode="External"/><Relationship Id="rId679" Type="http://schemas.openxmlformats.org/officeDocument/2006/relationships/hyperlink" Target="https://barttorvik.com/team.php?team=Toledo&amp;year=2012" TargetMode="External"/><Relationship Id="rId802" Type="http://schemas.openxmlformats.org/officeDocument/2006/relationships/hyperlink" Target="https://barttorvik.com/team.php?team=Longwood&amp;year=2012" TargetMode="External"/><Relationship Id="rId844" Type="http://schemas.openxmlformats.org/officeDocument/2006/relationships/hyperlink" Target="https://barttorvik.com/team.php?team=Alabama+A%26M&amp;year=2012" TargetMode="External"/><Relationship Id="rId2" Type="http://schemas.openxmlformats.org/officeDocument/2006/relationships/hyperlink" Target="https://barttorvik.com/team.php?team=Kentucky&amp;year=2012" TargetMode="External"/><Relationship Id="rId29" Type="http://schemas.openxmlformats.org/officeDocument/2006/relationships/hyperlink" Target="https://barttorvik.com/team.php?team=North+Carolina+St.&amp;year=2012" TargetMode="External"/><Relationship Id="rId276" Type="http://schemas.openxmlformats.org/officeDocument/2006/relationships/hyperlink" Target="https://barttorvik.com/team.php?team=Auburn&amp;year=2012" TargetMode="External"/><Relationship Id="rId441" Type="http://schemas.openxmlformats.org/officeDocument/2006/relationships/hyperlink" Target="https://barttorvik.com/team.php?team=Kansas&amp;year=2012" TargetMode="External"/><Relationship Id="rId483" Type="http://schemas.openxmlformats.org/officeDocument/2006/relationships/hyperlink" Target="https://barttorvik.com/team.php?team=Alabama&amp;year=2012" TargetMode="External"/><Relationship Id="rId539" Type="http://schemas.openxmlformats.org/officeDocument/2006/relationships/hyperlink" Target="https://barttorvik.com/team.php?team=South+Florida&amp;year=2012" TargetMode="External"/><Relationship Id="rId690" Type="http://schemas.openxmlformats.org/officeDocument/2006/relationships/hyperlink" Target="https://barttorvik.com/team.php?team=Texas+Tech&amp;year=2012" TargetMode="External"/><Relationship Id="rId704" Type="http://schemas.openxmlformats.org/officeDocument/2006/relationships/hyperlink" Target="https://barttorvik.com/team.php?team=Arizona+St.&amp;year=2012" TargetMode="External"/><Relationship Id="rId746" Type="http://schemas.openxmlformats.org/officeDocument/2006/relationships/hyperlink" Target="https://barttorvik.com/team.php?team=NJIT&amp;year=2012" TargetMode="External"/><Relationship Id="rId40" Type="http://schemas.openxmlformats.org/officeDocument/2006/relationships/hyperlink" Target="https://barttorvik.com/team.php?team=Alabama&amp;year=2012" TargetMode="External"/><Relationship Id="rId136" Type="http://schemas.openxmlformats.org/officeDocument/2006/relationships/hyperlink" Target="https://barttorvik.com/team.php?team=Washington&amp;year=2012" TargetMode="External"/><Relationship Id="rId178" Type="http://schemas.openxmlformats.org/officeDocument/2006/relationships/hyperlink" Target="https://barttorvik.com/team.php?team=Loyola+MD&amp;year=2012" TargetMode="External"/><Relationship Id="rId301" Type="http://schemas.openxmlformats.org/officeDocument/2006/relationships/hyperlink" Target="https://barttorvik.com/trank.php?&amp;begin=20111101&amp;end=20120312&amp;conlimit=All&amp;year=2012&amp;top=0&amp;venue=A-N&amp;type=All&amp;mingames=0&amp;quad=5&amp;rpi=" TargetMode="External"/><Relationship Id="rId343" Type="http://schemas.openxmlformats.org/officeDocument/2006/relationships/hyperlink" Target="https://barttorvik.com/team.php?team=Mississippi+Valley+St.&amp;year=2012" TargetMode="External"/><Relationship Id="rId550" Type="http://schemas.openxmlformats.org/officeDocument/2006/relationships/hyperlink" Target="https://barttorvik.com/team.php?team=Harvard&amp;year=2012" TargetMode="External"/><Relationship Id="rId788" Type="http://schemas.openxmlformats.org/officeDocument/2006/relationships/hyperlink" Target="https://barttorvik.com/team.php?team=Montana+St.&amp;year=2012" TargetMode="External"/><Relationship Id="rId82" Type="http://schemas.openxmlformats.org/officeDocument/2006/relationships/hyperlink" Target="https://barttorvik.com/team.php?team=VCU&amp;year=2012" TargetMode="External"/><Relationship Id="rId203" Type="http://schemas.openxmlformats.org/officeDocument/2006/relationships/hyperlink" Target="https://barttorvik.com/team.php?team=UAB&amp;year=2012" TargetMode="External"/><Relationship Id="rId385" Type="http://schemas.openxmlformats.org/officeDocument/2006/relationships/hyperlink" Target="https://barttorvik.com/team.php?team=North+Dakota&amp;year=2012" TargetMode="External"/><Relationship Id="rId592" Type="http://schemas.openxmlformats.org/officeDocument/2006/relationships/hyperlink" Target="https://barttorvik.com/team.php?team=Weber+St.&amp;year=2012" TargetMode="External"/><Relationship Id="rId606" Type="http://schemas.openxmlformats.org/officeDocument/2006/relationships/hyperlink" Target="https://barttorvik.com/team.php?team=George+Mason&amp;year=2012" TargetMode="External"/><Relationship Id="rId648" Type="http://schemas.openxmlformats.org/officeDocument/2006/relationships/hyperlink" Target="https://barttorvik.com/team.php?team=North+Dakota+St.&amp;year=2012" TargetMode="External"/><Relationship Id="rId813" Type="http://schemas.openxmlformats.org/officeDocument/2006/relationships/hyperlink" Target="https://barttorvik.com/team.php?team=UT+Rio+Grande+Valley&amp;year=2012" TargetMode="External"/><Relationship Id="rId245" Type="http://schemas.openxmlformats.org/officeDocument/2006/relationships/hyperlink" Target="https://barttorvik.com/team.php?team=Western+Illinois&amp;year=2012" TargetMode="External"/><Relationship Id="rId287" Type="http://schemas.openxmlformats.org/officeDocument/2006/relationships/hyperlink" Target="https://barttorvik.com/team.php?team=Cornell&amp;year=2012" TargetMode="External"/><Relationship Id="rId410" Type="http://schemas.openxmlformats.org/officeDocument/2006/relationships/hyperlink" Target="https://barttorvik.com/team.php?team=Chicago+St.&amp;year=2012" TargetMode="External"/><Relationship Id="rId452" Type="http://schemas.openxmlformats.org/officeDocument/2006/relationships/hyperlink" Target="https://barttorvik.com/team.php?team=California&amp;year=2012" TargetMode="External"/><Relationship Id="rId494" Type="http://schemas.openxmlformats.org/officeDocument/2006/relationships/hyperlink" Target="https://barttorvik.com/team.php?team=Davidson&amp;year=2012" TargetMode="External"/><Relationship Id="rId508" Type="http://schemas.openxmlformats.org/officeDocument/2006/relationships/hyperlink" Target="https://barttorvik.com/team.php?team=Temple&amp;year=2012" TargetMode="External"/><Relationship Id="rId715" Type="http://schemas.openxmlformats.org/officeDocument/2006/relationships/hyperlink" Target="https://barttorvik.com/team.php?team=Western+Carolina&amp;year=2012" TargetMode="External"/><Relationship Id="rId105" Type="http://schemas.openxmlformats.org/officeDocument/2006/relationships/hyperlink" Target="https://barttorvik.com/team.php?team=Texas&amp;year=2012" TargetMode="External"/><Relationship Id="rId147" Type="http://schemas.openxmlformats.org/officeDocument/2006/relationships/hyperlink" Target="https://barttorvik.com/team.php?team=Northern+Iowa&amp;year=2012" TargetMode="External"/><Relationship Id="rId312" Type="http://schemas.openxmlformats.org/officeDocument/2006/relationships/hyperlink" Target="https://barttorvik.com/team.php?team=Lafayette&amp;year=2012" TargetMode="External"/><Relationship Id="rId354" Type="http://schemas.openxmlformats.org/officeDocument/2006/relationships/hyperlink" Target="https://barttorvik.com/trank.php?&amp;begin=20111101&amp;end=20120312&amp;conlimit=All&amp;year=2012&amp;top=0&amp;venue=A-N&amp;type=All&amp;mingames=0&amp;quad=5&amp;rpi=" TargetMode="External"/><Relationship Id="rId757" Type="http://schemas.openxmlformats.org/officeDocument/2006/relationships/hyperlink" Target="https://barttorvik.com/team.php?team=UTSA&amp;year=2012" TargetMode="External"/><Relationship Id="rId799" Type="http://schemas.openxmlformats.org/officeDocument/2006/relationships/hyperlink" Target="https://barttorvik.com/team.php?team=Hampton&amp;year=2012" TargetMode="External"/><Relationship Id="rId51" Type="http://schemas.openxmlformats.org/officeDocument/2006/relationships/hyperlink" Target="https://barttorvik.com/trank.php?&amp;begin=20111101&amp;end=20120312&amp;conlimit=All&amp;year=2012&amp;top=0&amp;venue=A-N&amp;type=All&amp;mingames=0&amp;quad=5&amp;rpi=" TargetMode="External"/><Relationship Id="rId93" Type="http://schemas.openxmlformats.org/officeDocument/2006/relationships/hyperlink" Target="https://barttorvik.com/team.php?team=Gonzaga&amp;year=2012" TargetMode="External"/><Relationship Id="rId189" Type="http://schemas.openxmlformats.org/officeDocument/2006/relationships/hyperlink" Target="https://barttorvik.com/team.php?team=Evansville&amp;year=2012" TargetMode="External"/><Relationship Id="rId396" Type="http://schemas.openxmlformats.org/officeDocument/2006/relationships/hyperlink" Target="https://barttorvik.com/team.php?team=Prairie+View+A%26M&amp;year=2012" TargetMode="External"/><Relationship Id="rId561" Type="http://schemas.openxmlformats.org/officeDocument/2006/relationships/hyperlink" Target="https://barttorvik.com/team.php?team=Murray+St.&amp;year=2012" TargetMode="External"/><Relationship Id="rId617" Type="http://schemas.openxmlformats.org/officeDocument/2006/relationships/hyperlink" Target="https://barttorvik.com/team.php?team=Maryland&amp;year=2012" TargetMode="External"/><Relationship Id="rId659" Type="http://schemas.openxmlformats.org/officeDocument/2006/relationships/hyperlink" Target="https://barttorvik.com/team.php?team=LIU+Brooklyn&amp;year=2012" TargetMode="External"/><Relationship Id="rId824" Type="http://schemas.openxmlformats.org/officeDocument/2006/relationships/hyperlink" Target="https://barttorvik.com/team.php?team=Northern+Illinois&amp;year=2012" TargetMode="External"/><Relationship Id="rId214" Type="http://schemas.openxmlformats.org/officeDocument/2006/relationships/hyperlink" Target="https://barttorvik.com/team.php?team=Vermont&amp;year=2012" TargetMode="External"/><Relationship Id="rId256" Type="http://schemas.openxmlformats.org/officeDocument/2006/relationships/hyperlink" Target="https://barttorvik.com/team.php?team=Savannah+St.&amp;year=2012" TargetMode="External"/><Relationship Id="rId298" Type="http://schemas.openxmlformats.org/officeDocument/2006/relationships/hyperlink" Target="https://barttorvik.com/team.php?team=Presbyterian&amp;year=2012" TargetMode="External"/><Relationship Id="rId421" Type="http://schemas.openxmlformats.org/officeDocument/2006/relationships/hyperlink" Target="https://barttorvik.com/team.php?team=Alabama+A%26M&amp;year=2012" TargetMode="External"/><Relationship Id="rId463" Type="http://schemas.openxmlformats.org/officeDocument/2006/relationships/hyperlink" Target="https://barttorvik.com/team.php?team=Memphis&amp;year=2012" TargetMode="External"/><Relationship Id="rId519" Type="http://schemas.openxmlformats.org/officeDocument/2006/relationships/hyperlink" Target="https://barttorvik.com/team.php?team=Iowa+St.&amp;year=2012" TargetMode="External"/><Relationship Id="rId670" Type="http://schemas.openxmlformats.org/officeDocument/2006/relationships/hyperlink" Target="https://barttorvik.com/team.php?team=Cal+St.+Fullerton&amp;year=2012" TargetMode="External"/><Relationship Id="rId116" Type="http://schemas.openxmlformats.org/officeDocument/2006/relationships/hyperlink" Target="https://barttorvik.com/team.php?team=New+Mexico+St.&amp;year=2012" TargetMode="External"/><Relationship Id="rId158" Type="http://schemas.openxmlformats.org/officeDocument/2006/relationships/hyperlink" Target="https://barttorvik.com/team.php?team=UC+Santa+Barbara&amp;year=2012" TargetMode="External"/><Relationship Id="rId323" Type="http://schemas.openxmlformats.org/officeDocument/2006/relationships/hyperlink" Target="https://barttorvik.com/team.php?team=Rider&amp;year=2012" TargetMode="External"/><Relationship Id="rId530" Type="http://schemas.openxmlformats.org/officeDocument/2006/relationships/hyperlink" Target="https://barttorvik.com/team.php?team=Akron&amp;year=2012" TargetMode="External"/><Relationship Id="rId726" Type="http://schemas.openxmlformats.org/officeDocument/2006/relationships/hyperlink" Target="https://barttorvik.com/trank.php?&amp;begin=20111101&amp;end=20120312&amp;conlimit=All&amp;year=2012&amp;top=0&amp;venue=H&amp;type=All&amp;mingames=0&amp;quad=5&amp;rpi=" TargetMode="External"/><Relationship Id="rId768" Type="http://schemas.openxmlformats.org/officeDocument/2006/relationships/hyperlink" Target="https://barttorvik.com/team.php?team=Samford&amp;year=2012" TargetMode="External"/><Relationship Id="rId20" Type="http://schemas.openxmlformats.org/officeDocument/2006/relationships/hyperlink" Target="https://barttorvik.com/team.php?team=Wisconsin&amp;year=2012" TargetMode="External"/><Relationship Id="rId62" Type="http://schemas.openxmlformats.org/officeDocument/2006/relationships/hyperlink" Target="https://barttorvik.com/team.php?team=Purdue&amp;year=2012" TargetMode="External"/><Relationship Id="rId365" Type="http://schemas.openxmlformats.org/officeDocument/2006/relationships/hyperlink" Target="https://barttorvik.com/team.php?team=San+Jose+St.&amp;year=2012" TargetMode="External"/><Relationship Id="rId572" Type="http://schemas.openxmlformats.org/officeDocument/2006/relationships/hyperlink" Target="https://barttorvik.com/team.php?team=Iowa&amp;year=2012" TargetMode="External"/><Relationship Id="rId628" Type="http://schemas.openxmlformats.org/officeDocument/2006/relationships/hyperlink" Target="https://barttorvik.com/team.php?team=Vermont&amp;year=2012" TargetMode="External"/><Relationship Id="rId835" Type="http://schemas.openxmlformats.org/officeDocument/2006/relationships/hyperlink" Target="https://barttorvik.com/team.php?team=Alcorn+St.&amp;year=2012" TargetMode="External"/><Relationship Id="rId225" Type="http://schemas.openxmlformats.org/officeDocument/2006/relationships/hyperlink" Target="https://barttorvik.com/team.php?team=LIU+Brooklyn&amp;year=2012" TargetMode="External"/><Relationship Id="rId267" Type="http://schemas.openxmlformats.org/officeDocument/2006/relationships/hyperlink" Target="https://barttorvik.com/team.php?team=Stony+Brook&amp;year=2012" TargetMode="External"/><Relationship Id="rId432" Type="http://schemas.openxmlformats.org/officeDocument/2006/relationships/hyperlink" Target="https://barttorvik.com/team.php?team=Michigan+St.&amp;year=2012" TargetMode="External"/><Relationship Id="rId474" Type="http://schemas.openxmlformats.org/officeDocument/2006/relationships/hyperlink" Target="https://barttorvik.com/team.php?team=Duke&amp;year=2012" TargetMode="External"/><Relationship Id="rId127" Type="http://schemas.openxmlformats.org/officeDocument/2006/relationships/hyperlink" Target="https://barttorvik.com/team.php?team=Colorado&amp;year=2012" TargetMode="External"/><Relationship Id="rId681" Type="http://schemas.openxmlformats.org/officeDocument/2006/relationships/hyperlink" Target="https://barttorvik.com/team.php?team=Rider&amp;year=2012" TargetMode="External"/><Relationship Id="rId737" Type="http://schemas.openxmlformats.org/officeDocument/2006/relationships/hyperlink" Target="https://barttorvik.com/team.php?team=High+Point&amp;year=2012" TargetMode="External"/><Relationship Id="rId779" Type="http://schemas.openxmlformats.org/officeDocument/2006/relationships/hyperlink" Target="https://barttorvik.com/team.php?team=Sam+Houston+St.&amp;year=2012" TargetMode="External"/><Relationship Id="rId31" Type="http://schemas.openxmlformats.org/officeDocument/2006/relationships/hyperlink" Target="https://barttorvik.com/team.php?team=Indiana&amp;year=2012" TargetMode="External"/><Relationship Id="rId73" Type="http://schemas.openxmlformats.org/officeDocument/2006/relationships/hyperlink" Target="https://barttorvik.com/team.php?team=West+Virginia&amp;year=2012" TargetMode="External"/><Relationship Id="rId169" Type="http://schemas.openxmlformats.org/officeDocument/2006/relationships/hyperlink" Target="https://barttorvik.com/team.php?team=East+Carolina&amp;year=2012" TargetMode="External"/><Relationship Id="rId334" Type="http://schemas.openxmlformats.org/officeDocument/2006/relationships/hyperlink" Target="https://barttorvik.com/team.php?team=Portland&amp;year=2012" TargetMode="External"/><Relationship Id="rId376" Type="http://schemas.openxmlformats.org/officeDocument/2006/relationships/hyperlink" Target="https://barttorvik.com/team.php?team=Eastern+Michigan&amp;year=2012" TargetMode="External"/><Relationship Id="rId541" Type="http://schemas.openxmlformats.org/officeDocument/2006/relationships/hyperlink" Target="https://barttorvik.com/team.php?team=Stanford&amp;year=2012" TargetMode="External"/><Relationship Id="rId583" Type="http://schemas.openxmlformats.org/officeDocument/2006/relationships/hyperlink" Target="https://barttorvik.com/team.php?team=UT+Arlington&amp;year=2012" TargetMode="External"/><Relationship Id="rId639" Type="http://schemas.openxmlformats.org/officeDocument/2006/relationships/hyperlink" Target="https://barttorvik.com/team.php?team=Houston&amp;year=2012" TargetMode="External"/><Relationship Id="rId790" Type="http://schemas.openxmlformats.org/officeDocument/2006/relationships/hyperlink" Target="https://barttorvik.com/team.php?team=Eastern+Kentucky&amp;year=2012" TargetMode="External"/><Relationship Id="rId804" Type="http://schemas.openxmlformats.org/officeDocument/2006/relationships/hyperlink" Target="https://barttorvik.com/team.php?team=Mount+St.+Mary%27s&amp;year=2012" TargetMode="External"/><Relationship Id="rId4" Type="http://schemas.openxmlformats.org/officeDocument/2006/relationships/hyperlink" Target="https://barttorvik.com/team.php?team=Ohio+St.&amp;year=2012" TargetMode="External"/><Relationship Id="rId180" Type="http://schemas.openxmlformats.org/officeDocument/2006/relationships/hyperlink" Target="https://barttorvik.com/team.php?team=College+of+Charleston&amp;year=2012" TargetMode="External"/><Relationship Id="rId236" Type="http://schemas.openxmlformats.org/officeDocument/2006/relationships/hyperlink" Target="https://barttorvik.com/team.php?team=FIU&amp;year=2012" TargetMode="External"/><Relationship Id="rId278" Type="http://schemas.openxmlformats.org/officeDocument/2006/relationships/hyperlink" Target="https://barttorvik.com/team.php?team=Fresno+St.&amp;year=2012" TargetMode="External"/><Relationship Id="rId401" Type="http://schemas.openxmlformats.org/officeDocument/2006/relationships/hyperlink" Target="https://barttorvik.com/team.php?team=Utah&amp;year=2012" TargetMode="External"/><Relationship Id="rId443" Type="http://schemas.openxmlformats.org/officeDocument/2006/relationships/hyperlink" Target="https://barttorvik.com/team.php?team=Wisconsin&amp;year=2012" TargetMode="External"/><Relationship Id="rId650" Type="http://schemas.openxmlformats.org/officeDocument/2006/relationships/hyperlink" Target="https://barttorvik.com/team.php?team=UAB&amp;year=2012" TargetMode="External"/><Relationship Id="rId846" Type="http://schemas.openxmlformats.org/officeDocument/2006/relationships/hyperlink" Target="https://barttorvik.com/team.php?team=South+Carolina+St.&amp;year=2012" TargetMode="External"/><Relationship Id="rId303" Type="http://schemas.openxmlformats.org/officeDocument/2006/relationships/hyperlink" Target="https://barttorvik.com/team.php?team=Stetson&amp;year=2012" TargetMode="External"/><Relationship Id="rId485" Type="http://schemas.openxmlformats.org/officeDocument/2006/relationships/hyperlink" Target="https://barttorvik.com/team.php?team=Texas&amp;year=2012" TargetMode="External"/><Relationship Id="rId692" Type="http://schemas.openxmlformats.org/officeDocument/2006/relationships/hyperlink" Target="https://barttorvik.com/team.php?team=Little+Rock&amp;year=2012" TargetMode="External"/><Relationship Id="rId706" Type="http://schemas.openxmlformats.org/officeDocument/2006/relationships/hyperlink" Target="https://barttorvik.com/team.php?team=Air+Force&amp;year=2012" TargetMode="External"/><Relationship Id="rId748" Type="http://schemas.openxmlformats.org/officeDocument/2006/relationships/hyperlink" Target="https://barttorvik.com/team.php?team=Appalachian+St.&amp;year=2012" TargetMode="External"/><Relationship Id="rId42" Type="http://schemas.openxmlformats.org/officeDocument/2006/relationships/hyperlink" Target="https://barttorvik.com/team.php?team=Virginia&amp;year=2012" TargetMode="External"/><Relationship Id="rId84" Type="http://schemas.openxmlformats.org/officeDocument/2006/relationships/hyperlink" Target="https://barttorvik.com/team.php?team=San+Diego+St.&amp;year=2012" TargetMode="External"/><Relationship Id="rId138" Type="http://schemas.openxmlformats.org/officeDocument/2006/relationships/hyperlink" Target="https://barttorvik.com/team.php?team=Clemson&amp;year=2012" TargetMode="External"/><Relationship Id="rId345" Type="http://schemas.openxmlformats.org/officeDocument/2006/relationships/hyperlink" Target="https://barttorvik.com/team.php?team=Hampton&amp;year=2012" TargetMode="External"/><Relationship Id="rId387" Type="http://schemas.openxmlformats.org/officeDocument/2006/relationships/hyperlink" Target="https://barttorvik.com/team.php?team=Brown&amp;year=2012" TargetMode="External"/><Relationship Id="rId510" Type="http://schemas.openxmlformats.org/officeDocument/2006/relationships/hyperlink" Target="https://barttorvik.com/team.php?team=Wyoming&amp;year=2012" TargetMode="External"/><Relationship Id="rId552" Type="http://schemas.openxmlformats.org/officeDocument/2006/relationships/hyperlink" Target="https://barttorvik.com/team.php?team=Oklahoma+St.&amp;year=2012" TargetMode="External"/><Relationship Id="rId594" Type="http://schemas.openxmlformats.org/officeDocument/2006/relationships/hyperlink" Target="https://barttorvik.com/team.php?team=Drake&amp;year=2012" TargetMode="External"/><Relationship Id="rId608" Type="http://schemas.openxmlformats.org/officeDocument/2006/relationships/hyperlink" Target="https://barttorvik.com/team.php?team=Iona&amp;year=2012" TargetMode="External"/><Relationship Id="rId815" Type="http://schemas.openxmlformats.org/officeDocument/2006/relationships/hyperlink" Target="https://barttorvik.com/team.php?team=Coppin+St.&amp;year=2012" TargetMode="External"/><Relationship Id="rId191" Type="http://schemas.openxmlformats.org/officeDocument/2006/relationships/hyperlink" Target="https://barttorvik.com/team.php?team=DePaul&amp;year=2012" TargetMode="External"/><Relationship Id="rId205" Type="http://schemas.openxmlformats.org/officeDocument/2006/relationships/hyperlink" Target="https://barttorvik.com/team.php?team=Washington+St.&amp;year=2012" TargetMode="External"/><Relationship Id="rId247" Type="http://schemas.openxmlformats.org/officeDocument/2006/relationships/hyperlink" Target="https://barttorvik.com/team.php?team=Drake&amp;year=2012" TargetMode="External"/><Relationship Id="rId412" Type="http://schemas.openxmlformats.org/officeDocument/2006/relationships/hyperlink" Target="https://barttorvik.com/team.php?team=St.+Francis+PA&amp;year=2012" TargetMode="External"/><Relationship Id="rId107" Type="http://schemas.openxmlformats.org/officeDocument/2006/relationships/hyperlink" Target="https://barttorvik.com/team.php?team=Drexel&amp;year=2012" TargetMode="External"/><Relationship Id="rId289" Type="http://schemas.openxmlformats.org/officeDocument/2006/relationships/hyperlink" Target="https://barttorvik.com/team.php?team=North+Carolina+Central&amp;year=2012" TargetMode="External"/><Relationship Id="rId454" Type="http://schemas.openxmlformats.org/officeDocument/2006/relationships/hyperlink" Target="https://barttorvik.com/team.php?team=UNLV&amp;year=2012" TargetMode="External"/><Relationship Id="rId496" Type="http://schemas.openxmlformats.org/officeDocument/2006/relationships/hyperlink" Target="https://barttorvik.com/team.php?team=St.+Bonaventure&amp;year=2012" TargetMode="External"/><Relationship Id="rId661" Type="http://schemas.openxmlformats.org/officeDocument/2006/relationships/hyperlink" Target="https://barttorvik.com/team.php?team=Southern+Illinois&amp;year=2012" TargetMode="External"/><Relationship Id="rId717" Type="http://schemas.openxmlformats.org/officeDocument/2006/relationships/hyperlink" Target="https://barttorvik.com/team.php?team=Florida+Atlantic&amp;year=2012" TargetMode="External"/><Relationship Id="rId759" Type="http://schemas.openxmlformats.org/officeDocument/2006/relationships/hyperlink" Target="https://barttorvik.com/team.php?team=Western+Kentucky&amp;year=2012" TargetMode="External"/><Relationship Id="rId11" Type="http://schemas.openxmlformats.org/officeDocument/2006/relationships/hyperlink" Target="https://barttorvik.com/team.php?team=North+Carolina&amp;year=2012" TargetMode="External"/><Relationship Id="rId53" Type="http://schemas.openxmlformats.org/officeDocument/2006/relationships/hyperlink" Target="https://barttorvik.com/team.php?team=Georgetown&amp;year=2012" TargetMode="External"/><Relationship Id="rId149" Type="http://schemas.openxmlformats.org/officeDocument/2006/relationships/hyperlink" Target="https://barttorvik.com/team.php?team=Colorado+St.&amp;year=2012" TargetMode="External"/><Relationship Id="rId314" Type="http://schemas.openxmlformats.org/officeDocument/2006/relationships/hyperlink" Target="https://barttorvik.com/team.php?team=Western+Carolina&amp;year=2012" TargetMode="External"/><Relationship Id="rId356" Type="http://schemas.openxmlformats.org/officeDocument/2006/relationships/hyperlink" Target="https://barttorvik.com/team.php?team=Holy+Cross&amp;year=2012" TargetMode="External"/><Relationship Id="rId398" Type="http://schemas.openxmlformats.org/officeDocument/2006/relationships/hyperlink" Target="https://barttorvik.com/team.php?team=Northern+Illinois&amp;year=2012" TargetMode="External"/><Relationship Id="rId521" Type="http://schemas.openxmlformats.org/officeDocument/2006/relationships/hyperlink" Target="https://barttorvik.com/team.php?team=VCU&amp;year=2012" TargetMode="External"/><Relationship Id="rId563" Type="http://schemas.openxmlformats.org/officeDocument/2006/relationships/hyperlink" Target="https://barttorvik.com/team.php?team=Ohio&amp;year=2012" TargetMode="External"/><Relationship Id="rId619" Type="http://schemas.openxmlformats.org/officeDocument/2006/relationships/hyperlink" Target="https://barttorvik.com/team.php?team=Delaware&amp;year=2012" TargetMode="External"/><Relationship Id="rId770" Type="http://schemas.openxmlformats.org/officeDocument/2006/relationships/hyperlink" Target="https://barttorvik.com/team.php?team=Mississippi+Valley+St.&amp;year=2012" TargetMode="External"/><Relationship Id="rId95" Type="http://schemas.openxmlformats.org/officeDocument/2006/relationships/hyperlink" Target="https://barttorvik.com/team.php?team=California&amp;year=2012" TargetMode="External"/><Relationship Id="rId160" Type="http://schemas.openxmlformats.org/officeDocument/2006/relationships/hyperlink" Target="https://barttorvik.com/team.php?team=Mississippi&amp;year=2012" TargetMode="External"/><Relationship Id="rId216" Type="http://schemas.openxmlformats.org/officeDocument/2006/relationships/hyperlink" Target="https://barttorvik.com/team.php?team=Duquesne&amp;year=2012" TargetMode="External"/><Relationship Id="rId423" Type="http://schemas.openxmlformats.org/officeDocument/2006/relationships/hyperlink" Target="https://barttorvik.com/team.php?team=Northern+Arizona&amp;year=2012" TargetMode="External"/><Relationship Id="rId826" Type="http://schemas.openxmlformats.org/officeDocument/2006/relationships/hyperlink" Target="https://barttorvik.com/team.php?team=Saint+Peter%27s&amp;year=2012" TargetMode="External"/><Relationship Id="rId258" Type="http://schemas.openxmlformats.org/officeDocument/2006/relationships/hyperlink" Target="https://barttorvik.com/team.php?team=Youngstown+St.&amp;year=2012" TargetMode="External"/><Relationship Id="rId465" Type="http://schemas.openxmlformats.org/officeDocument/2006/relationships/hyperlink" Target="https://barttorvik.com/team.php?team=Marquette&amp;year=2012" TargetMode="External"/><Relationship Id="rId630" Type="http://schemas.openxmlformats.org/officeDocument/2006/relationships/hyperlink" Target="https://barttorvik.com/team.php?team=Buffalo&amp;year=2012" TargetMode="External"/><Relationship Id="rId672" Type="http://schemas.openxmlformats.org/officeDocument/2006/relationships/hyperlink" Target="https://barttorvik.com/team.php?team=Quinnipiac&amp;year=2012" TargetMode="External"/><Relationship Id="rId728" Type="http://schemas.openxmlformats.org/officeDocument/2006/relationships/hyperlink" Target="https://barttorvik.com/team.php?team=Morehead+St.&amp;year=2012" TargetMode="External"/><Relationship Id="rId22" Type="http://schemas.openxmlformats.org/officeDocument/2006/relationships/hyperlink" Target="https://barttorvik.com/team.php?team=Wichita+St.&amp;year=2012" TargetMode="External"/><Relationship Id="rId64" Type="http://schemas.openxmlformats.org/officeDocument/2006/relationships/hyperlink" Target="https://barttorvik.com/team.php?team=Belmont&amp;year=2012" TargetMode="External"/><Relationship Id="rId118" Type="http://schemas.openxmlformats.org/officeDocument/2006/relationships/hyperlink" Target="https://barttorvik.com/team.php?team=South+Florida&amp;year=2012" TargetMode="External"/><Relationship Id="rId325" Type="http://schemas.openxmlformats.org/officeDocument/2006/relationships/hyperlink" Target="https://barttorvik.com/team.php?team=High+Point&amp;year=2012" TargetMode="External"/><Relationship Id="rId367" Type="http://schemas.openxmlformats.org/officeDocument/2006/relationships/hyperlink" Target="https://barttorvik.com/team.php?team=South+Dakota&amp;year=2012" TargetMode="External"/><Relationship Id="rId532" Type="http://schemas.openxmlformats.org/officeDocument/2006/relationships/hyperlink" Target="https://barttorvik.com/team.php?team=Creighton&amp;year=2012" TargetMode="External"/><Relationship Id="rId574" Type="http://schemas.openxmlformats.org/officeDocument/2006/relationships/hyperlink" Target="https://barttorvik.com/team.php?team=North+Carolina+St.&amp;year=2012" TargetMode="External"/><Relationship Id="rId171" Type="http://schemas.openxmlformats.org/officeDocument/2006/relationships/hyperlink" Target="https://barttorvik.com/team.php?team=Lamar&amp;year=2012" TargetMode="External"/><Relationship Id="rId227" Type="http://schemas.openxmlformats.org/officeDocument/2006/relationships/hyperlink" Target="https://barttorvik.com/team.php?team=Nebraska&amp;year=2012" TargetMode="External"/><Relationship Id="rId781" Type="http://schemas.openxmlformats.org/officeDocument/2006/relationships/hyperlink" Target="https://barttorvik.com/trank.php?&amp;begin=20111101&amp;end=20120312&amp;conlimit=All&amp;year=2012&amp;top=0&amp;venue=H&amp;type=All&amp;mingames=0&amp;quad=5&amp;rpi=" TargetMode="External"/><Relationship Id="rId837" Type="http://schemas.openxmlformats.org/officeDocument/2006/relationships/hyperlink" Target="https://barttorvik.com/team.php?team=Kennesaw+St.&amp;year=2012" TargetMode="External"/><Relationship Id="rId269" Type="http://schemas.openxmlformats.org/officeDocument/2006/relationships/hyperlink" Target="https://barttorvik.com/team.php?team=Albany&amp;year=2012" TargetMode="External"/><Relationship Id="rId434" Type="http://schemas.openxmlformats.org/officeDocument/2006/relationships/hyperlink" Target="https://barttorvik.com/team.php?team=North+Carolina&amp;year=2012" TargetMode="External"/><Relationship Id="rId476" Type="http://schemas.openxmlformats.org/officeDocument/2006/relationships/hyperlink" Target="https://barttorvik.com/team.php?team=Louisville&amp;year=2012" TargetMode="External"/><Relationship Id="rId641" Type="http://schemas.openxmlformats.org/officeDocument/2006/relationships/hyperlink" Target="https://barttorvik.com/team.php?team=Cleveland+St.&amp;year=2012" TargetMode="External"/><Relationship Id="rId683" Type="http://schemas.openxmlformats.org/officeDocument/2006/relationships/hyperlink" Target="https://barttorvik.com/team.php?team=East+Carolina&amp;year=2012" TargetMode="External"/><Relationship Id="rId739" Type="http://schemas.openxmlformats.org/officeDocument/2006/relationships/hyperlink" Target="https://barttorvik.com/team.php?team=San+Diego&amp;year=2012" TargetMode="External"/><Relationship Id="rId33" Type="http://schemas.openxmlformats.org/officeDocument/2006/relationships/hyperlink" Target="https://barttorvik.com/team.php?team=Kansas+St.&amp;year=2012" TargetMode="External"/><Relationship Id="rId129" Type="http://schemas.openxmlformats.org/officeDocument/2006/relationships/hyperlink" Target="https://barttorvik.com/team.php?team=Illinois&amp;year=2012" TargetMode="External"/><Relationship Id="rId280" Type="http://schemas.openxmlformats.org/officeDocument/2006/relationships/hyperlink" Target="https://barttorvik.com/team.php?team=Cal+Poly&amp;year=2012" TargetMode="External"/><Relationship Id="rId336" Type="http://schemas.openxmlformats.org/officeDocument/2006/relationships/hyperlink" Target="https://barttorvik.com/team.php?team=Central+Michigan&amp;year=2012" TargetMode="External"/><Relationship Id="rId501" Type="http://schemas.openxmlformats.org/officeDocument/2006/relationships/hyperlink" Target="https://barttorvik.com/team.php?team=Purdue&amp;year=2012" TargetMode="External"/><Relationship Id="rId543" Type="http://schemas.openxmlformats.org/officeDocument/2006/relationships/hyperlink" Target="https://barttorvik.com/team.php?team=Oregon+St.&amp;year=2012" TargetMode="External"/><Relationship Id="rId75" Type="http://schemas.openxmlformats.org/officeDocument/2006/relationships/hyperlink" Target="https://barttorvik.com/team.php?team=Saint+Mary%27s&amp;year=2012" TargetMode="External"/><Relationship Id="rId140" Type="http://schemas.openxmlformats.org/officeDocument/2006/relationships/hyperlink" Target="https://barttorvik.com/team.php?team=Lehigh&amp;year=2012" TargetMode="External"/><Relationship Id="rId182" Type="http://schemas.openxmlformats.org/officeDocument/2006/relationships/hyperlink" Target="https://barttorvik.com/team.php?team=Manhattan&amp;year=2012" TargetMode="External"/><Relationship Id="rId378" Type="http://schemas.openxmlformats.org/officeDocument/2006/relationships/hyperlink" Target="https://barttorvik.com/team.php?team=Hartford&amp;year=2012" TargetMode="External"/><Relationship Id="rId403" Type="http://schemas.openxmlformats.org/officeDocument/2006/relationships/hyperlink" Target="https://barttorvik.com/team.php?team=The+Citadel&amp;year=2012" TargetMode="External"/><Relationship Id="rId585" Type="http://schemas.openxmlformats.org/officeDocument/2006/relationships/hyperlink" Target="https://barttorvik.com/team.php?team=Penn+St.&amp;year=2012" TargetMode="External"/><Relationship Id="rId750" Type="http://schemas.openxmlformats.org/officeDocument/2006/relationships/hyperlink" Target="https://barttorvik.com/team.php?team=VMI&amp;year=2012" TargetMode="External"/><Relationship Id="rId792" Type="http://schemas.openxmlformats.org/officeDocument/2006/relationships/hyperlink" Target="https://barttorvik.com/team.php?team=Southeastern+Louisiana&amp;year=2012" TargetMode="External"/><Relationship Id="rId806" Type="http://schemas.openxmlformats.org/officeDocument/2006/relationships/hyperlink" Target="https://barttorvik.com/team.php?team=Central+Arkansas&amp;year=2012" TargetMode="External"/><Relationship Id="rId848" Type="http://schemas.openxmlformats.org/officeDocument/2006/relationships/hyperlink" Target="https://barttorvik.com/team.php?team=Towson&amp;year=2012" TargetMode="External"/><Relationship Id="rId6" Type="http://schemas.openxmlformats.org/officeDocument/2006/relationships/hyperlink" Target="https://barttorvik.com/team.php?team=Kansas&amp;year=2012" TargetMode="External"/><Relationship Id="rId238" Type="http://schemas.openxmlformats.org/officeDocument/2006/relationships/hyperlink" Target="https://barttorvik.com/team.php?team=St.+Francis+NY&amp;year=2012" TargetMode="External"/><Relationship Id="rId445" Type="http://schemas.openxmlformats.org/officeDocument/2006/relationships/hyperlink" Target="https://barttorvik.com/team.php?team=Georgetown&amp;year=2012" TargetMode="External"/><Relationship Id="rId487" Type="http://schemas.openxmlformats.org/officeDocument/2006/relationships/hyperlink" Target="https://barttorvik.com/team.php?team=Notre+Dame&amp;year=2012" TargetMode="External"/><Relationship Id="rId610" Type="http://schemas.openxmlformats.org/officeDocument/2006/relationships/hyperlink" Target="https://barttorvik.com/team.php?team=Providence&amp;year=2012" TargetMode="External"/><Relationship Id="rId652" Type="http://schemas.openxmlformats.org/officeDocument/2006/relationships/hyperlink" Target="https://barttorvik.com/team.php?team=Penn&amp;year=2012" TargetMode="External"/><Relationship Id="rId694" Type="http://schemas.openxmlformats.org/officeDocument/2006/relationships/hyperlink" Target="https://barttorvik.com/team.php?team=Campbell&amp;year=2012" TargetMode="External"/><Relationship Id="rId708" Type="http://schemas.openxmlformats.org/officeDocument/2006/relationships/hyperlink" Target="https://barttorvik.com/team.php?team=Fordham&amp;year=2012" TargetMode="External"/><Relationship Id="rId291" Type="http://schemas.openxmlformats.org/officeDocument/2006/relationships/hyperlink" Target="https://barttorvik.com/team.php?team=Central+Connecticut&amp;year=2012" TargetMode="External"/><Relationship Id="rId305" Type="http://schemas.openxmlformats.org/officeDocument/2006/relationships/hyperlink" Target="https://barttorvik.com/team.php?team=Seattle&amp;year=2012" TargetMode="External"/><Relationship Id="rId347" Type="http://schemas.openxmlformats.org/officeDocument/2006/relationships/hyperlink" Target="https://barttorvik.com/team.php?team=Appalachian+St.&amp;year=2012" TargetMode="External"/><Relationship Id="rId512" Type="http://schemas.openxmlformats.org/officeDocument/2006/relationships/hyperlink" Target="https://barttorvik.com/team.php?team=Xavier&amp;year=2012" TargetMode="External"/><Relationship Id="rId44" Type="http://schemas.openxmlformats.org/officeDocument/2006/relationships/hyperlink" Target="https://barttorvik.com/team.php?team=Iowa+St.&amp;year=2012" TargetMode="External"/><Relationship Id="rId86" Type="http://schemas.openxmlformats.org/officeDocument/2006/relationships/hyperlink" Target="https://barttorvik.com/team.php?team=Iona&amp;year=2012" TargetMode="External"/><Relationship Id="rId151" Type="http://schemas.openxmlformats.org/officeDocument/2006/relationships/hyperlink" Target="https://barttorvik.com/team.php?team=South+Dakota+St.&amp;year=2012" TargetMode="External"/><Relationship Id="rId389" Type="http://schemas.openxmlformats.org/officeDocument/2006/relationships/hyperlink" Target="https://barttorvik.com/team.php?team=Howard&amp;year=2012" TargetMode="External"/><Relationship Id="rId554" Type="http://schemas.openxmlformats.org/officeDocument/2006/relationships/hyperlink" Target="https://barttorvik.com/trank.php?&amp;begin=20111101&amp;end=20120312&amp;conlimit=All&amp;year=2012&amp;top=0&amp;venue=H&amp;type=All&amp;mingames=0&amp;quad=5&amp;rpi=" TargetMode="External"/><Relationship Id="rId596" Type="http://schemas.openxmlformats.org/officeDocument/2006/relationships/hyperlink" Target="https://barttorvik.com/team.php?team=Oral+Roberts&amp;year=2012" TargetMode="External"/><Relationship Id="rId761" Type="http://schemas.openxmlformats.org/officeDocument/2006/relationships/hyperlink" Target="https://barttorvik.com/team.php?team=Morgan+St.&amp;year=2012" TargetMode="External"/><Relationship Id="rId817" Type="http://schemas.openxmlformats.org/officeDocument/2006/relationships/hyperlink" Target="https://barttorvik.com/team.php?team=Texas+A%26M+Corpus+Chris&amp;year=2012" TargetMode="External"/><Relationship Id="rId193" Type="http://schemas.openxmlformats.org/officeDocument/2006/relationships/hyperlink" Target="https://barttorvik.com/team.php?team=Butler&amp;year=2012" TargetMode="External"/><Relationship Id="rId207" Type="http://schemas.openxmlformats.org/officeDocument/2006/relationships/hyperlink" Target="https://barttorvik.com/team.php?team=Bowling+Green&amp;year=2012" TargetMode="External"/><Relationship Id="rId249" Type="http://schemas.openxmlformats.org/officeDocument/2006/relationships/hyperlink" Target="https://barttorvik.com/trank.php?&amp;begin=20111101&amp;end=20120312&amp;conlimit=All&amp;year=2012&amp;top=0&amp;venue=A-N&amp;type=All&amp;mingames=0&amp;quad=5&amp;rpi=" TargetMode="External"/><Relationship Id="rId414" Type="http://schemas.openxmlformats.org/officeDocument/2006/relationships/hyperlink" Target="https://barttorvik.com/team.php?team=Southern&amp;year=2012" TargetMode="External"/><Relationship Id="rId456" Type="http://schemas.openxmlformats.org/officeDocument/2006/relationships/hyperlink" Target="https://barttorvik.com/team.php?team=New+Mexico&amp;year=2012" TargetMode="External"/><Relationship Id="rId498" Type="http://schemas.openxmlformats.org/officeDocument/2006/relationships/hyperlink" Target="https://barttorvik.com/team.php?team=Vanderbilt&amp;year=2012" TargetMode="External"/><Relationship Id="rId621" Type="http://schemas.openxmlformats.org/officeDocument/2006/relationships/hyperlink" Target="https://barttorvik.com/team.php?team=Indiana+St.&amp;year=2012" TargetMode="External"/><Relationship Id="rId663" Type="http://schemas.openxmlformats.org/officeDocument/2006/relationships/hyperlink" Target="https://barttorvik.com/team.php?team=South+Carolina&amp;year=2012" TargetMode="External"/><Relationship Id="rId13" Type="http://schemas.openxmlformats.org/officeDocument/2006/relationships/hyperlink" Target="https://barttorvik.com/team.php?team=Duke&amp;year=2012" TargetMode="External"/><Relationship Id="rId109" Type="http://schemas.openxmlformats.org/officeDocument/2006/relationships/hyperlink" Target="https://barttorvik.com/team.php?team=Southern+Miss&amp;year=2012" TargetMode="External"/><Relationship Id="rId260" Type="http://schemas.openxmlformats.org/officeDocument/2006/relationships/hyperlink" Target="https://barttorvik.com/team.php?team=TCU&amp;year=2012" TargetMode="External"/><Relationship Id="rId316" Type="http://schemas.openxmlformats.org/officeDocument/2006/relationships/hyperlink" Target="https://barttorvik.com/team.php?team=Tulane&amp;year=2012" TargetMode="External"/><Relationship Id="rId523" Type="http://schemas.openxmlformats.org/officeDocument/2006/relationships/hyperlink" Target="https://barttorvik.com/trank.php?&amp;begin=20111101&amp;end=20120312&amp;conlimit=All&amp;year=2012&amp;top=0&amp;venue=H&amp;type=All&amp;mingames=0&amp;quad=5&amp;rpi=" TargetMode="External"/><Relationship Id="rId719" Type="http://schemas.openxmlformats.org/officeDocument/2006/relationships/hyperlink" Target="https://barttorvik.com/team.php?team=Idaho&amp;year=2012" TargetMode="External"/><Relationship Id="rId55" Type="http://schemas.openxmlformats.org/officeDocument/2006/relationships/hyperlink" Target="https://barttorvik.com/team.php?team=Marquette&amp;year=2012" TargetMode="External"/><Relationship Id="rId97" Type="http://schemas.openxmlformats.org/officeDocument/2006/relationships/hyperlink" Target="https://barttorvik.com/team.php?team=La+Salle&amp;year=2012" TargetMode="External"/><Relationship Id="rId120" Type="http://schemas.openxmlformats.org/officeDocument/2006/relationships/hyperlink" Target="https://barttorvik.com/team.php?team=UCLA&amp;year=2012" TargetMode="External"/><Relationship Id="rId358" Type="http://schemas.openxmlformats.org/officeDocument/2006/relationships/hyperlink" Target="https://barttorvik.com/team.php?team=VMI&amp;year=2012" TargetMode="External"/><Relationship Id="rId565" Type="http://schemas.openxmlformats.org/officeDocument/2006/relationships/hyperlink" Target="https://barttorvik.com/team.php?team=Washington+St.&amp;year=2012" TargetMode="External"/><Relationship Id="rId730" Type="http://schemas.openxmlformats.org/officeDocument/2006/relationships/hyperlink" Target="https://barttorvik.com/team.php?team=Eastern+Michigan&amp;year=2012" TargetMode="External"/><Relationship Id="rId772" Type="http://schemas.openxmlformats.org/officeDocument/2006/relationships/hyperlink" Target="https://barttorvik.com/team.php?team=James+Madison&amp;year=2012" TargetMode="External"/><Relationship Id="rId828" Type="http://schemas.openxmlformats.org/officeDocument/2006/relationships/hyperlink" Target="https://barttorvik.com/team.php?team=Cal+St.+Northridge&amp;year=2012" TargetMode="External"/><Relationship Id="rId162" Type="http://schemas.openxmlformats.org/officeDocument/2006/relationships/hyperlink" Target="https://barttorvik.com/trank.php?&amp;begin=20111101&amp;end=20120312&amp;conlimit=All&amp;year=2012&amp;top=0&amp;venue=A-N&amp;type=All&amp;mingames=0&amp;quad=5&amp;rpi=" TargetMode="External"/><Relationship Id="rId218" Type="http://schemas.openxmlformats.org/officeDocument/2006/relationships/hyperlink" Target="https://barttorvik.com/team.php?team=Valparaiso&amp;year=2012" TargetMode="External"/><Relationship Id="rId425" Type="http://schemas.openxmlformats.org/officeDocument/2006/relationships/hyperlink" Target="https://barttorvik.com/team.php?team=Longwood&amp;year=2012" TargetMode="External"/><Relationship Id="rId467" Type="http://schemas.openxmlformats.org/officeDocument/2006/relationships/hyperlink" Target="https://barttorvik.com/team.php?team=Michigan&amp;year=2012" TargetMode="External"/><Relationship Id="rId632" Type="http://schemas.openxmlformats.org/officeDocument/2006/relationships/hyperlink" Target="https://barttorvik.com/team.php?team=Robert+Morris&amp;year=2012" TargetMode="External"/><Relationship Id="rId271" Type="http://schemas.openxmlformats.org/officeDocument/2006/relationships/hyperlink" Target="https://barttorvik.com/team.php?team=Rhode+Island&amp;year=2012" TargetMode="External"/><Relationship Id="rId674" Type="http://schemas.openxmlformats.org/officeDocument/2006/relationships/hyperlink" Target="https://barttorvik.com/trank.php?&amp;begin=20111101&amp;end=20120312&amp;conlimit=All&amp;year=2012&amp;top=0&amp;venue=H&amp;type=All&amp;mingames=0&amp;quad=5&amp;rpi=" TargetMode="External"/><Relationship Id="rId24" Type="http://schemas.openxmlformats.org/officeDocument/2006/relationships/hyperlink" Target="https://barttorvik.com/team.php?team=Baylor&amp;year=2012" TargetMode="External"/><Relationship Id="rId66" Type="http://schemas.openxmlformats.org/officeDocument/2006/relationships/hyperlink" Target="https://barttorvik.com/team.php?team=Michigan&amp;year=2012" TargetMode="External"/><Relationship Id="rId131" Type="http://schemas.openxmlformats.org/officeDocument/2006/relationships/hyperlink" Target="https://barttorvik.com/trank.php?&amp;begin=20111101&amp;end=20120312&amp;conlimit=All&amp;year=2012&amp;top=0&amp;venue=A-N&amp;type=All&amp;mingames=0&amp;quad=5&amp;rpi=" TargetMode="External"/><Relationship Id="rId327" Type="http://schemas.openxmlformats.org/officeDocument/2006/relationships/hyperlink" Target="https://barttorvik.com/trank.php?&amp;begin=20111101&amp;end=20120312&amp;conlimit=All&amp;year=2012&amp;top=0&amp;venue=A-N&amp;type=All&amp;mingames=0&amp;quad=5&amp;rpi=" TargetMode="External"/><Relationship Id="rId369" Type="http://schemas.openxmlformats.org/officeDocument/2006/relationships/hyperlink" Target="https://barttorvik.com/team.php?team=Cal+St.+Northridge&amp;year=2012" TargetMode="External"/><Relationship Id="rId534" Type="http://schemas.openxmlformats.org/officeDocument/2006/relationships/hyperlink" Target="https://barttorvik.com/team.php?team=Arkansas&amp;year=2012" TargetMode="External"/><Relationship Id="rId576" Type="http://schemas.openxmlformats.org/officeDocument/2006/relationships/hyperlink" Target="https://barttorvik.com/team.php?team=Arizona&amp;year=2012" TargetMode="External"/><Relationship Id="rId741" Type="http://schemas.openxmlformats.org/officeDocument/2006/relationships/hyperlink" Target="https://barttorvik.com/team.php?team=Boston+University&amp;year=2012" TargetMode="External"/><Relationship Id="rId783" Type="http://schemas.openxmlformats.org/officeDocument/2006/relationships/hyperlink" Target="https://barttorvik.com/team.php?team=Central+Michigan&amp;year=2012" TargetMode="External"/><Relationship Id="rId839" Type="http://schemas.openxmlformats.org/officeDocument/2006/relationships/hyperlink" Target="https://barttorvik.com/team.php?team=Florida+A%26M&amp;year=2012" TargetMode="External"/><Relationship Id="rId173" Type="http://schemas.openxmlformats.org/officeDocument/2006/relationships/hyperlink" Target="https://barttorvik.com/team.php?team=Montana&amp;year=2012" TargetMode="External"/><Relationship Id="rId229" Type="http://schemas.openxmlformats.org/officeDocument/2006/relationships/hyperlink" Target="https://barttorvik.com/team.php?team=North+Dakota+St.&amp;year=2012" TargetMode="External"/><Relationship Id="rId380" Type="http://schemas.openxmlformats.org/officeDocument/2006/relationships/hyperlink" Target="https://barttorvik.com/trank.php?&amp;begin=20111101&amp;end=20120312&amp;conlimit=All&amp;year=2012&amp;top=0&amp;venue=A-N&amp;type=All&amp;mingames=0&amp;quad=5&amp;rpi=" TargetMode="External"/><Relationship Id="rId436" Type="http://schemas.openxmlformats.org/officeDocument/2006/relationships/hyperlink" Target="https://barttorvik.com/team.php?team=Syracuse&amp;year=2012" TargetMode="External"/><Relationship Id="rId601" Type="http://schemas.openxmlformats.org/officeDocument/2006/relationships/hyperlink" Target="https://barttorvik.com/team.php?team=New+Mexico+St.&amp;year=2012" TargetMode="External"/><Relationship Id="rId643" Type="http://schemas.openxmlformats.org/officeDocument/2006/relationships/hyperlink" Target="https://barttorvik.com/team.php?team=Detroit&amp;year=2012" TargetMode="External"/><Relationship Id="rId240" Type="http://schemas.openxmlformats.org/officeDocument/2006/relationships/hyperlink" Target="https://barttorvik.com/team.php?team=George+Washington&amp;year=2012" TargetMode="External"/><Relationship Id="rId478" Type="http://schemas.openxmlformats.org/officeDocument/2006/relationships/hyperlink" Target="https://barttorvik.com/trank.php?&amp;begin=20111101&amp;end=20120312&amp;conlimit=All&amp;year=2012&amp;top=0&amp;venue=H&amp;type=All&amp;mingames=0&amp;quad=5&amp;rpi=" TargetMode="External"/><Relationship Id="rId685" Type="http://schemas.openxmlformats.org/officeDocument/2006/relationships/hyperlink" Target="https://barttorvik.com/team.php?team=Texas+St.&amp;year=2012" TargetMode="External"/><Relationship Id="rId850" Type="http://schemas.openxmlformats.org/officeDocument/2006/relationships/hyperlink" Target="https://barttorvik.com/team.php?team=Fairleigh+Dickinson&amp;year=2012" TargetMode="External"/><Relationship Id="rId35" Type="http://schemas.openxmlformats.org/officeDocument/2006/relationships/hyperlink" Target="https://barttorvik.com/team.php?team=Memphis&amp;year=2012" TargetMode="External"/><Relationship Id="rId77" Type="http://schemas.openxmlformats.org/officeDocument/2006/relationships/hyperlink" Target="https://barttorvik.com/team.php?team=Long+Beach+St.&amp;year=2012" TargetMode="External"/><Relationship Id="rId100" Type="http://schemas.openxmlformats.org/officeDocument/2006/relationships/hyperlink" Target="https://barttorvik.com/team.php?team=BYU&amp;year=2012" TargetMode="External"/><Relationship Id="rId282" Type="http://schemas.openxmlformats.org/officeDocument/2006/relationships/hyperlink" Target="https://barttorvik.com/team.php?team=Arkansas+St.&amp;year=2012" TargetMode="External"/><Relationship Id="rId338" Type="http://schemas.openxmlformats.org/officeDocument/2006/relationships/hyperlink" Target="https://barttorvik.com/team.php?team=Loyola+Chicago&amp;year=2012" TargetMode="External"/><Relationship Id="rId503" Type="http://schemas.openxmlformats.org/officeDocument/2006/relationships/hyperlink" Target="https://barttorvik.com/team.php?team=BYU&amp;year=2012" TargetMode="External"/><Relationship Id="rId545" Type="http://schemas.openxmlformats.org/officeDocument/2006/relationships/hyperlink" Target="https://barttorvik.com/team.php?team=Northwestern&amp;year=2012" TargetMode="External"/><Relationship Id="rId587" Type="http://schemas.openxmlformats.org/officeDocument/2006/relationships/hyperlink" Target="https://barttorvik.com/team.php?team=Georgia&amp;year=2012" TargetMode="External"/><Relationship Id="rId710" Type="http://schemas.openxmlformats.org/officeDocument/2006/relationships/hyperlink" Target="https://barttorvik.com/team.php?team=Portland+St.&amp;year=2012" TargetMode="External"/><Relationship Id="rId752" Type="http://schemas.openxmlformats.org/officeDocument/2006/relationships/hyperlink" Target="https://barttorvik.com/trank.php?&amp;begin=20111101&amp;end=20120312&amp;conlimit=All&amp;year=2012&amp;top=0&amp;venue=H&amp;type=All&amp;mingames=0&amp;quad=5&amp;rpi=" TargetMode="External"/><Relationship Id="rId808" Type="http://schemas.openxmlformats.org/officeDocument/2006/relationships/hyperlink" Target="https://barttorvik.com/team.php?team=Army&amp;year=2012" TargetMode="External"/><Relationship Id="rId8" Type="http://schemas.openxmlformats.org/officeDocument/2006/relationships/hyperlink" Target="https://barttorvik.com/team.php?team=Missouri&amp;year=2012" TargetMode="External"/><Relationship Id="rId142" Type="http://schemas.openxmlformats.org/officeDocument/2006/relationships/hyperlink" Target="https://barttorvik.com/team.php?team=Oregon+St.&amp;year=2012" TargetMode="External"/><Relationship Id="rId184" Type="http://schemas.openxmlformats.org/officeDocument/2006/relationships/hyperlink" Target="https://barttorvik.com/team.php?team=Penn&amp;year=2012" TargetMode="External"/><Relationship Id="rId391" Type="http://schemas.openxmlformats.org/officeDocument/2006/relationships/hyperlink" Target="https://barttorvik.com/team.php?team=Florida+A%26M&amp;year=2012" TargetMode="External"/><Relationship Id="rId405" Type="http://schemas.openxmlformats.org/officeDocument/2006/relationships/hyperlink" Target="https://barttorvik.com/team.php?team=Arkansas+Pine+Bluff&amp;year=2012" TargetMode="External"/><Relationship Id="rId447" Type="http://schemas.openxmlformats.org/officeDocument/2006/relationships/hyperlink" Target="https://barttorvik.com/team.php?team=Wichita+St.&amp;year=2012" TargetMode="External"/><Relationship Id="rId612" Type="http://schemas.openxmlformats.org/officeDocument/2006/relationships/hyperlink" Target="https://barttorvik.com/team.php?team=UC+Santa+Barbara&amp;year=2012" TargetMode="External"/><Relationship Id="rId794" Type="http://schemas.openxmlformats.org/officeDocument/2006/relationships/hyperlink" Target="https://barttorvik.com/team.php?team=Southern&amp;year=2012" TargetMode="External"/><Relationship Id="rId251" Type="http://schemas.openxmlformats.org/officeDocument/2006/relationships/hyperlink" Target="https://barttorvik.com/team.php?team=Tennessee+St.&amp;year=2012" TargetMode="External"/><Relationship Id="rId489" Type="http://schemas.openxmlformats.org/officeDocument/2006/relationships/hyperlink" Target="https://barttorvik.com/team.php?team=La+Salle&amp;year=2012" TargetMode="External"/><Relationship Id="rId654" Type="http://schemas.openxmlformats.org/officeDocument/2006/relationships/hyperlink" Target="https://barttorvik.com/team.php?team=Savannah+St.&amp;year=2012" TargetMode="External"/><Relationship Id="rId696" Type="http://schemas.openxmlformats.org/officeDocument/2006/relationships/hyperlink" Target="https://barttorvik.com/team.php?team=Central+Connecticut&amp;year=2012" TargetMode="External"/><Relationship Id="rId46" Type="http://schemas.openxmlformats.org/officeDocument/2006/relationships/hyperlink" Target="https://barttorvik.com/team.php?team=Saint+Louis&amp;year=2012" TargetMode="External"/><Relationship Id="rId293" Type="http://schemas.openxmlformats.org/officeDocument/2006/relationships/hyperlink" Target="https://barttorvik.com/team.php?team=Hofstra&amp;year=2012" TargetMode="External"/><Relationship Id="rId307" Type="http://schemas.openxmlformats.org/officeDocument/2006/relationships/hyperlink" Target="https://barttorvik.com/team.php?team=Houston&amp;year=2012" TargetMode="External"/><Relationship Id="rId349" Type="http://schemas.openxmlformats.org/officeDocument/2006/relationships/hyperlink" Target="https://barttorvik.com/team.php?team=Marist&amp;year=2012" TargetMode="External"/><Relationship Id="rId514" Type="http://schemas.openxmlformats.org/officeDocument/2006/relationships/hyperlink" Target="https://barttorvik.com/team.php?team=Kansas+St.&amp;year=2012" TargetMode="External"/><Relationship Id="rId556" Type="http://schemas.openxmlformats.org/officeDocument/2006/relationships/hyperlink" Target="https://barttorvik.com/team.php?team=Illinois+St.&amp;year=2012" TargetMode="External"/><Relationship Id="rId721" Type="http://schemas.openxmlformats.org/officeDocument/2006/relationships/hyperlink" Target="https://barttorvik.com/team.php?team=Boston+College&amp;year=2012" TargetMode="External"/><Relationship Id="rId763" Type="http://schemas.openxmlformats.org/officeDocument/2006/relationships/hyperlink" Target="https://barttorvik.com/team.php?team=Chattanooga&amp;year=2012" TargetMode="External"/><Relationship Id="rId88" Type="http://schemas.openxmlformats.org/officeDocument/2006/relationships/hyperlink" Target="https://barttorvik.com/team.php?team=Miami+FL&amp;year=2012" TargetMode="External"/><Relationship Id="rId111" Type="http://schemas.openxmlformats.org/officeDocument/2006/relationships/hyperlink" Target="https://barttorvik.com/team.php?team=St.+Bonaventure&amp;year=2012" TargetMode="External"/><Relationship Id="rId153" Type="http://schemas.openxmlformats.org/officeDocument/2006/relationships/hyperlink" Target="https://barttorvik.com/team.php?team=Bucknell&amp;year=2012" TargetMode="External"/><Relationship Id="rId195" Type="http://schemas.openxmlformats.org/officeDocument/2006/relationships/hyperlink" Target="https://barttorvik.com/team.php?team=Providence&amp;year=2012" TargetMode="External"/><Relationship Id="rId209" Type="http://schemas.openxmlformats.org/officeDocument/2006/relationships/hyperlink" Target="https://barttorvik.com/team.php?team=Texas+A%26M&amp;year=2012" TargetMode="External"/><Relationship Id="rId360" Type="http://schemas.openxmlformats.org/officeDocument/2006/relationships/hyperlink" Target="https://barttorvik.com/team.php?team=Dartmouth&amp;year=2012" TargetMode="External"/><Relationship Id="rId416" Type="http://schemas.openxmlformats.org/officeDocument/2006/relationships/hyperlink" Target="https://barttorvik.com/team.php?team=Central+Arkansas&amp;year=2012" TargetMode="External"/><Relationship Id="rId598" Type="http://schemas.openxmlformats.org/officeDocument/2006/relationships/hyperlink" Target="https://barttorvik.com/team.php?team=Montana&amp;year=2012" TargetMode="External"/><Relationship Id="rId819" Type="http://schemas.openxmlformats.org/officeDocument/2006/relationships/hyperlink" Target="https://barttorvik.com/team.php?team=Nicholls+St.&amp;year=2012" TargetMode="External"/><Relationship Id="rId220" Type="http://schemas.openxmlformats.org/officeDocument/2006/relationships/hyperlink" Target="https://barttorvik.com/team.php?team=Little+Rock&amp;year=2012" TargetMode="External"/><Relationship Id="rId458" Type="http://schemas.openxmlformats.org/officeDocument/2006/relationships/hyperlink" Target="https://barttorvik.com/team.php?team=Florida&amp;year=2012" TargetMode="External"/><Relationship Id="rId623" Type="http://schemas.openxmlformats.org/officeDocument/2006/relationships/hyperlink" Target="https://barttorvik.com/team.php?team=UNC+Asheville&amp;year=2012" TargetMode="External"/><Relationship Id="rId665" Type="http://schemas.openxmlformats.org/officeDocument/2006/relationships/hyperlink" Target="https://barttorvik.com/team.php?team=Loyola+MD&amp;year=2012" TargetMode="External"/><Relationship Id="rId830" Type="http://schemas.openxmlformats.org/officeDocument/2006/relationships/hyperlink" Target="https://barttorvik.com/team.php?team=SIU+Edwardsville&amp;year=2012" TargetMode="External"/><Relationship Id="rId15" Type="http://schemas.openxmlformats.org/officeDocument/2006/relationships/hyperlink" Target="https://barttorvik.com/team.php?team=Michigan+St.&amp;year=2012" TargetMode="External"/><Relationship Id="rId57" Type="http://schemas.openxmlformats.org/officeDocument/2006/relationships/hyperlink" Target="https://barttorvik.com/team.php?team=Cincinnati&amp;year=2012" TargetMode="External"/><Relationship Id="rId262" Type="http://schemas.openxmlformats.org/officeDocument/2006/relationships/hyperlink" Target="https://barttorvik.com/team.php?team=Louisiana+Lafayette&amp;year=2012" TargetMode="External"/><Relationship Id="rId318" Type="http://schemas.openxmlformats.org/officeDocument/2006/relationships/hyperlink" Target="https://barttorvik.com/team.php?team=Cal+St.+Bakersfield&amp;year=2012" TargetMode="External"/><Relationship Id="rId525" Type="http://schemas.openxmlformats.org/officeDocument/2006/relationships/hyperlink" Target="https://barttorvik.com/team.php?team=Tennessee&amp;year=2012" TargetMode="External"/><Relationship Id="rId567" Type="http://schemas.openxmlformats.org/officeDocument/2006/relationships/hyperlink" Target="https://barttorvik.com/team.php?team=Duquesne&amp;year=2012" TargetMode="External"/><Relationship Id="rId732" Type="http://schemas.openxmlformats.org/officeDocument/2006/relationships/hyperlink" Target="https://barttorvik.com/team.php?team=Georgia+Tech&amp;year=2012" TargetMode="External"/><Relationship Id="rId99" Type="http://schemas.openxmlformats.org/officeDocument/2006/relationships/hyperlink" Target="https://barttorvik.com/team.php?team=BYU&amp;year=2012" TargetMode="External"/><Relationship Id="rId122" Type="http://schemas.openxmlformats.org/officeDocument/2006/relationships/hyperlink" Target="https://barttorvik.com/team.php?team=Xavier&amp;year=2012" TargetMode="External"/><Relationship Id="rId164" Type="http://schemas.openxmlformats.org/officeDocument/2006/relationships/hyperlink" Target="https://barttorvik.com/team.php?team=Richmond&amp;year=2012" TargetMode="External"/><Relationship Id="rId371" Type="http://schemas.openxmlformats.org/officeDocument/2006/relationships/hyperlink" Target="https://barttorvik.com/team.php?team=Montana+St.&amp;year=2012" TargetMode="External"/><Relationship Id="rId774" Type="http://schemas.openxmlformats.org/officeDocument/2006/relationships/hyperlink" Target="https://barttorvik.com/team.php?team=Niagara&amp;year=2012" TargetMode="External"/><Relationship Id="rId427" Type="http://schemas.openxmlformats.org/officeDocument/2006/relationships/hyperlink" Target="https://barttorvik.com/trank.php?&amp;begin=20111101&amp;end=20120312&amp;conlimit=All&amp;year=2012&amp;top=0&amp;venue=A-N&amp;type=All&amp;mingames=0&amp;quad=5&amp;rpi=" TargetMode="External"/><Relationship Id="rId469" Type="http://schemas.openxmlformats.org/officeDocument/2006/relationships/hyperlink" Target="https://barttorvik.com/team.php?team=Baylor&amp;year=2012" TargetMode="External"/><Relationship Id="rId634" Type="http://schemas.openxmlformats.org/officeDocument/2006/relationships/hyperlink" Target="https://barttorvik.com/team.php?team=Butler&amp;year=2012" TargetMode="External"/><Relationship Id="rId676" Type="http://schemas.openxmlformats.org/officeDocument/2006/relationships/hyperlink" Target="https://barttorvik.com/team.php?team=Rice&amp;year=2012" TargetMode="External"/><Relationship Id="rId841" Type="http://schemas.openxmlformats.org/officeDocument/2006/relationships/hyperlink" Target="https://barttorvik.com/team.php?team=Tennessee+Martin&amp;year=2012" TargetMode="External"/><Relationship Id="rId26" Type="http://schemas.openxmlformats.org/officeDocument/2006/relationships/hyperlink" Target="https://barttorvik.com/team.php?team=Louisville&amp;year=2012" TargetMode="External"/><Relationship Id="rId231" Type="http://schemas.openxmlformats.org/officeDocument/2006/relationships/hyperlink" Target="https://barttorvik.com/team.php?team=Western+Kentucky&amp;year=2012" TargetMode="External"/><Relationship Id="rId273" Type="http://schemas.openxmlformats.org/officeDocument/2006/relationships/hyperlink" Target="https://barttorvik.com/team.php?team=Northern+Colorado&amp;year=2012" TargetMode="External"/><Relationship Id="rId329" Type="http://schemas.openxmlformats.org/officeDocument/2006/relationships/hyperlink" Target="https://barttorvik.com/team.php?team=UNC+Greensboro&amp;year=2012" TargetMode="External"/><Relationship Id="rId480" Type="http://schemas.openxmlformats.org/officeDocument/2006/relationships/hyperlink" Target="https://barttorvik.com/team.php?team=Connecticut&amp;year=2012" TargetMode="External"/><Relationship Id="rId536" Type="http://schemas.openxmlformats.org/officeDocument/2006/relationships/hyperlink" Target="https://barttorvik.com/team.php?team=Colorado&amp;year=2012" TargetMode="External"/><Relationship Id="rId701" Type="http://schemas.openxmlformats.org/officeDocument/2006/relationships/hyperlink" Target="https://barttorvik.com/team.php?team=Albany&amp;year=2012" TargetMode="External"/><Relationship Id="rId68" Type="http://schemas.openxmlformats.org/officeDocument/2006/relationships/hyperlink" Target="https://barttorvik.com/team.php?team=Stanford&amp;year=2012" TargetMode="External"/><Relationship Id="rId133" Type="http://schemas.openxmlformats.org/officeDocument/2006/relationships/hyperlink" Target="https://barttorvik.com/team.php?team=Wyoming&amp;year=2012" TargetMode="External"/><Relationship Id="rId175" Type="http://schemas.openxmlformats.org/officeDocument/2006/relationships/hyperlink" Target="https://barttorvik.com/team.php?team=George+Mason&amp;year=2012" TargetMode="External"/><Relationship Id="rId340" Type="http://schemas.openxmlformats.org/officeDocument/2006/relationships/hyperlink" Target="https://barttorvik.com/team.php?team=Delaware+St.&amp;year=2012" TargetMode="External"/><Relationship Id="rId578" Type="http://schemas.openxmlformats.org/officeDocument/2006/relationships/hyperlink" Target="https://barttorvik.com/team.php?team=Richmond&amp;year=2012" TargetMode="External"/><Relationship Id="rId743" Type="http://schemas.openxmlformats.org/officeDocument/2006/relationships/hyperlink" Target="https://barttorvik.com/team.php?team=Lafayette&amp;year=2012" TargetMode="External"/><Relationship Id="rId785" Type="http://schemas.openxmlformats.org/officeDocument/2006/relationships/hyperlink" Target="https://barttorvik.com/team.php?team=St.+Francis+PA&amp;year=2012" TargetMode="External"/><Relationship Id="rId200" Type="http://schemas.openxmlformats.org/officeDocument/2006/relationships/hyperlink" Target="https://barttorvik.com/team.php?team=Mercer&amp;year=2012" TargetMode="External"/><Relationship Id="rId382" Type="http://schemas.openxmlformats.org/officeDocument/2006/relationships/hyperlink" Target="https://barttorvik.com/team.php?team=Kennesaw+St.&amp;year=2012" TargetMode="External"/><Relationship Id="rId438" Type="http://schemas.openxmlformats.org/officeDocument/2006/relationships/hyperlink" Target="https://barttorvik.com/team.php?team=Saint+Louis&amp;year=2012" TargetMode="External"/><Relationship Id="rId603" Type="http://schemas.openxmlformats.org/officeDocument/2006/relationships/hyperlink" Target="https://barttorvik.com/team.php?team=Stony+Brook&amp;year=2012" TargetMode="External"/><Relationship Id="rId645" Type="http://schemas.openxmlformats.org/officeDocument/2006/relationships/hyperlink" Target="https://barttorvik.com/trank.php?&amp;begin=20111101&amp;end=20120312&amp;conlimit=All&amp;year=2012&amp;top=0&amp;venue=H&amp;type=All&amp;mingames=0&amp;quad=5&amp;rpi=" TargetMode="External"/><Relationship Id="rId687" Type="http://schemas.openxmlformats.org/officeDocument/2006/relationships/hyperlink" Target="https://barttorvik.com/team.php?team=Miami+OH&amp;year=2012" TargetMode="External"/><Relationship Id="rId810" Type="http://schemas.openxmlformats.org/officeDocument/2006/relationships/hyperlink" Target="https://barttorvik.com/team.php?team=UC+Riverside&amp;year=2012" TargetMode="External"/><Relationship Id="rId852" Type="http://schemas.openxmlformats.org/officeDocument/2006/relationships/hyperlink" Target="https://barttorvik.com/team.php?team=Binghamton&amp;year=2012" TargetMode="External"/><Relationship Id="rId242" Type="http://schemas.openxmlformats.org/officeDocument/2006/relationships/hyperlink" Target="https://barttorvik.com/team.php?team=Miami+OH&amp;year=2012" TargetMode="External"/><Relationship Id="rId284" Type="http://schemas.openxmlformats.org/officeDocument/2006/relationships/hyperlink" Target="https://barttorvik.com/team.php?team=Hawaii&amp;year=2012" TargetMode="External"/><Relationship Id="rId491" Type="http://schemas.openxmlformats.org/officeDocument/2006/relationships/hyperlink" Target="https://barttorvik.com/team.php?team=West+Virginia&amp;year=2012" TargetMode="External"/><Relationship Id="rId505" Type="http://schemas.openxmlformats.org/officeDocument/2006/relationships/hyperlink" Target="https://barttorvik.com/team.php?team=Denver&amp;year=2012" TargetMode="External"/><Relationship Id="rId712" Type="http://schemas.openxmlformats.org/officeDocument/2006/relationships/hyperlink" Target="https://barttorvik.com/team.php?team=George+Washington&amp;year=2012" TargetMode="External"/><Relationship Id="rId37" Type="http://schemas.openxmlformats.org/officeDocument/2006/relationships/hyperlink" Target="https://barttorvik.com/team.php?team=New+Mexico&amp;year=2012" TargetMode="External"/><Relationship Id="rId79" Type="http://schemas.openxmlformats.org/officeDocument/2006/relationships/hyperlink" Target="https://barttorvik.com/team.php?team=Connecticut&amp;year=2012" TargetMode="External"/><Relationship Id="rId102" Type="http://schemas.openxmlformats.org/officeDocument/2006/relationships/hyperlink" Target="https://barttorvik.com/team.php?team=Ohio&amp;year=2012" TargetMode="External"/><Relationship Id="rId144" Type="http://schemas.openxmlformats.org/officeDocument/2006/relationships/hyperlink" Target="https://barttorvik.com/team.php?team=Tennessee&amp;year=2012" TargetMode="External"/><Relationship Id="rId547" Type="http://schemas.openxmlformats.org/officeDocument/2006/relationships/hyperlink" Target="https://barttorvik.com/team.php?team=Southern+Miss&amp;year=2012" TargetMode="External"/><Relationship Id="rId589" Type="http://schemas.openxmlformats.org/officeDocument/2006/relationships/hyperlink" Target="https://barttorvik.com/team.php?team=Auburn&amp;year=2012" TargetMode="External"/><Relationship Id="rId754" Type="http://schemas.openxmlformats.org/officeDocument/2006/relationships/hyperlink" Target="https://barttorvik.com/team.php?team=Norfolk+St.&amp;year=2012" TargetMode="External"/><Relationship Id="rId796" Type="http://schemas.openxmlformats.org/officeDocument/2006/relationships/hyperlink" Target="https://barttorvik.com/team.php?team=Liberty&amp;year=2012" TargetMode="External"/><Relationship Id="rId90" Type="http://schemas.openxmlformats.org/officeDocument/2006/relationships/hyperlink" Target="https://barttorvik.com/team.php?team=UNLV&amp;year=2012" TargetMode="External"/><Relationship Id="rId186" Type="http://schemas.openxmlformats.org/officeDocument/2006/relationships/hyperlink" Target="https://barttorvik.com/team.php?team=Detroit&amp;year=2012" TargetMode="External"/><Relationship Id="rId351" Type="http://schemas.openxmlformats.org/officeDocument/2006/relationships/hyperlink" Target="https://barttorvik.com/team.php?team=Pacific&amp;year=2012" TargetMode="External"/><Relationship Id="rId393" Type="http://schemas.openxmlformats.org/officeDocument/2006/relationships/hyperlink" Target="https://barttorvik.com/team.php?team=Southeastern+Louisiana&amp;year=2012" TargetMode="External"/><Relationship Id="rId407" Type="http://schemas.openxmlformats.org/officeDocument/2006/relationships/hyperlink" Target="https://barttorvik.com/team.php?team=Houston+Christian&amp;year=2012" TargetMode="External"/><Relationship Id="rId449" Type="http://schemas.openxmlformats.org/officeDocument/2006/relationships/hyperlink" Target="https://barttorvik.com/team.php?team=Missouri&amp;year=2012" TargetMode="External"/><Relationship Id="rId614" Type="http://schemas.openxmlformats.org/officeDocument/2006/relationships/hyperlink" Target="https://barttorvik.com/team.php?team=Tulane&amp;year=2012" TargetMode="External"/><Relationship Id="rId656" Type="http://schemas.openxmlformats.org/officeDocument/2006/relationships/hyperlink" Target="https://barttorvik.com/team.php?team=St.+John%27s&amp;year=2012" TargetMode="External"/><Relationship Id="rId821" Type="http://schemas.openxmlformats.org/officeDocument/2006/relationships/hyperlink" Target="https://barttorvik.com/team.php?team=Brown&amp;year=2012" TargetMode="External"/><Relationship Id="rId211" Type="http://schemas.openxmlformats.org/officeDocument/2006/relationships/hyperlink" Target="https://barttorvik.com/team.php?team=Illinois+St.&amp;year=2012" TargetMode="External"/><Relationship Id="rId253" Type="http://schemas.openxmlformats.org/officeDocument/2006/relationships/hyperlink" Target="https://barttorvik.com/team.php?team=Northeastern&amp;year=2012" TargetMode="External"/><Relationship Id="rId295" Type="http://schemas.openxmlformats.org/officeDocument/2006/relationships/hyperlink" Target="https://barttorvik.com/team.php?team=Jacksonville+St.&amp;year=2012" TargetMode="External"/><Relationship Id="rId309" Type="http://schemas.openxmlformats.org/officeDocument/2006/relationships/hyperlink" Target="https://barttorvik.com/team.php?team=McNeese+St.&amp;year=2012" TargetMode="External"/><Relationship Id="rId460" Type="http://schemas.openxmlformats.org/officeDocument/2006/relationships/hyperlink" Target="https://barttorvik.com/team.php?team=Florida+St.&amp;year=2012" TargetMode="External"/><Relationship Id="rId516" Type="http://schemas.openxmlformats.org/officeDocument/2006/relationships/hyperlink" Target="https://barttorvik.com/team.php?team=Seton+Hall&amp;year=2012" TargetMode="External"/><Relationship Id="rId698" Type="http://schemas.openxmlformats.org/officeDocument/2006/relationships/hyperlink" Target="https://barttorvik.com/team.php?team=Louisiana+Lafayette&amp;year=2012" TargetMode="External"/><Relationship Id="rId48" Type="http://schemas.openxmlformats.org/officeDocument/2006/relationships/hyperlink" Target="https://barttorvik.com/team.php?team=Creighton&amp;year=2012" TargetMode="External"/><Relationship Id="rId113" Type="http://schemas.openxmlformats.org/officeDocument/2006/relationships/hyperlink" Target="https://barttorvik.com/team.php?team=Mississippi+St.&amp;year=2012" TargetMode="External"/><Relationship Id="rId320" Type="http://schemas.openxmlformats.org/officeDocument/2006/relationships/hyperlink" Target="https://barttorvik.com/team.php?team=Santa+Clara&amp;year=2012" TargetMode="External"/><Relationship Id="rId558" Type="http://schemas.openxmlformats.org/officeDocument/2006/relationships/hyperlink" Target="https://barttorvik.com/team.php?team=Colorado+St.&amp;year=2012" TargetMode="External"/><Relationship Id="rId723" Type="http://schemas.openxmlformats.org/officeDocument/2006/relationships/hyperlink" Target="https://barttorvik.com/team.php?team=Seattle&amp;year=2012" TargetMode="External"/><Relationship Id="rId765" Type="http://schemas.openxmlformats.org/officeDocument/2006/relationships/hyperlink" Target="https://barttorvik.com/team.php?team=Delaware+St.&amp;year=2012" TargetMode="External"/><Relationship Id="rId155" Type="http://schemas.openxmlformats.org/officeDocument/2006/relationships/hyperlink" Target="https://barttorvik.com/team.php?team=Notre+Dame&amp;year=2012" TargetMode="External"/><Relationship Id="rId197" Type="http://schemas.openxmlformats.org/officeDocument/2006/relationships/hyperlink" Target="https://barttorvik.com/team.php?team=Georgia&amp;year=2012" TargetMode="External"/><Relationship Id="rId362" Type="http://schemas.openxmlformats.org/officeDocument/2006/relationships/hyperlink" Target="https://barttorvik.com/team.php?team=Pepperdine&amp;year=2012" TargetMode="External"/><Relationship Id="rId418" Type="http://schemas.openxmlformats.org/officeDocument/2006/relationships/hyperlink" Target="https://barttorvik.com/team.php?team=Maryland+Eastern+Shore&amp;year=2012" TargetMode="External"/><Relationship Id="rId625" Type="http://schemas.openxmlformats.org/officeDocument/2006/relationships/hyperlink" Target="https://barttorvik.com/team.php?team=Missouri+St.&amp;year=2012" TargetMode="External"/><Relationship Id="rId832" Type="http://schemas.openxmlformats.org/officeDocument/2006/relationships/hyperlink" Target="https://barttorvik.com/team.php?team=Canisius&amp;year=2012" TargetMode="External"/><Relationship Id="rId222" Type="http://schemas.openxmlformats.org/officeDocument/2006/relationships/hyperlink" Target="https://barttorvik.com/team.php?team=UNC+Asheville&amp;year=2012" TargetMode="External"/><Relationship Id="rId264" Type="http://schemas.openxmlformats.org/officeDocument/2006/relationships/hyperlink" Target="https://barttorvik.com/team.php?team=SMU&amp;year=2012" TargetMode="External"/><Relationship Id="rId471" Type="http://schemas.openxmlformats.org/officeDocument/2006/relationships/hyperlink" Target="https://barttorvik.com/team.php?team=Gonzaga&amp;year=2012" TargetMode="External"/><Relationship Id="rId667" Type="http://schemas.openxmlformats.org/officeDocument/2006/relationships/hyperlink" Target="https://barttorvik.com/team.php?team=Utah+Valley&amp;year=2012" TargetMode="External"/><Relationship Id="rId17" Type="http://schemas.openxmlformats.org/officeDocument/2006/relationships/hyperlink" Target="https://barttorvik.com/team.php?team=Syracuse&amp;year=2012" TargetMode="External"/><Relationship Id="rId59" Type="http://schemas.openxmlformats.org/officeDocument/2006/relationships/hyperlink" Target="https://barttorvik.com/team.php?team=Florida+St.&amp;year=2012" TargetMode="External"/><Relationship Id="rId124" Type="http://schemas.openxmlformats.org/officeDocument/2006/relationships/hyperlink" Target="https://barttorvik.com/team.php?team=Saint+Joseph%27s&amp;year=2012" TargetMode="External"/><Relationship Id="rId527" Type="http://schemas.openxmlformats.org/officeDocument/2006/relationships/hyperlink" Target="https://barttorvik.com/team.php?team=Washington&amp;year=2012" TargetMode="External"/><Relationship Id="rId569" Type="http://schemas.openxmlformats.org/officeDocument/2006/relationships/hyperlink" Target="https://barttorvik.com/team.php?team=Long+Beach+St.&amp;year=2012" TargetMode="External"/><Relationship Id="rId734" Type="http://schemas.openxmlformats.org/officeDocument/2006/relationships/hyperlink" Target="https://barttorvik.com/team.php?team=North+Carolina+Central&amp;year=2012" TargetMode="External"/><Relationship Id="rId776" Type="http://schemas.openxmlformats.org/officeDocument/2006/relationships/hyperlink" Target="https://barttorvik.com/team.php?team=Eastern+Washington&amp;year=2012" TargetMode="External"/><Relationship Id="rId70" Type="http://schemas.openxmlformats.org/officeDocument/2006/relationships/hyperlink" Target="https://barttorvik.com/team.php?team=Murray+St.&amp;year=2012" TargetMode="External"/><Relationship Id="rId166" Type="http://schemas.openxmlformats.org/officeDocument/2006/relationships/hyperlink" Target="https://barttorvik.com/team.php?team=Denver&amp;year=2012" TargetMode="External"/><Relationship Id="rId331" Type="http://schemas.openxmlformats.org/officeDocument/2006/relationships/hyperlink" Target="https://barttorvik.com/team.php?team=Southern+Illinois&amp;year=2012" TargetMode="External"/><Relationship Id="rId373" Type="http://schemas.openxmlformats.org/officeDocument/2006/relationships/hyperlink" Target="https://barttorvik.com/team.php?team=Illinois+Chicago&amp;year=2012" TargetMode="External"/><Relationship Id="rId429" Type="http://schemas.openxmlformats.org/officeDocument/2006/relationships/hyperlink" Target="https://barttorvik.com/team.php?team=Ohio+St.&amp;year=2012" TargetMode="External"/><Relationship Id="rId580" Type="http://schemas.openxmlformats.org/officeDocument/2006/relationships/hyperlink" Target="https://barttorvik.com/team.php?team=Lehigh&amp;year=2012" TargetMode="External"/><Relationship Id="rId636" Type="http://schemas.openxmlformats.org/officeDocument/2006/relationships/hyperlink" Target="https://barttorvik.com/team.php?team=Yale&amp;year=2012" TargetMode="External"/><Relationship Id="rId801" Type="http://schemas.openxmlformats.org/officeDocument/2006/relationships/hyperlink" Target="https://barttorvik.com/team.php?team=William+%26+Mary&amp;year=2012" TargetMode="External"/><Relationship Id="rId1" Type="http://schemas.openxmlformats.org/officeDocument/2006/relationships/hyperlink" Target="https://barttorvik.com/team.php?team=Kentucky&amp;year=2012" TargetMode="External"/><Relationship Id="rId233" Type="http://schemas.openxmlformats.org/officeDocument/2006/relationships/hyperlink" Target="https://barttorvik.com/team.php?team=Milwaukee&amp;year=2012" TargetMode="External"/><Relationship Id="rId440" Type="http://schemas.openxmlformats.org/officeDocument/2006/relationships/hyperlink" Target="https://barttorvik.com/team.php?team=Kansas&amp;year=2012" TargetMode="External"/><Relationship Id="rId678" Type="http://schemas.openxmlformats.org/officeDocument/2006/relationships/hyperlink" Target="https://barttorvik.com/team.php?team=Texas+Southern&amp;year=2012" TargetMode="External"/><Relationship Id="rId843" Type="http://schemas.openxmlformats.org/officeDocument/2006/relationships/hyperlink" Target="https://barttorvik.com/team.php?team=Louisiana+Monroe&amp;year=2012" TargetMode="External"/><Relationship Id="rId28" Type="http://schemas.openxmlformats.org/officeDocument/2006/relationships/hyperlink" Target="https://barttorvik.com/team.php?team=Florida&amp;year=2012" TargetMode="External"/><Relationship Id="rId275" Type="http://schemas.openxmlformats.org/officeDocument/2006/relationships/hyperlink" Target="https://barttorvik.com/trank.php?&amp;begin=20111101&amp;end=20120312&amp;conlimit=All&amp;year=2012&amp;top=0&amp;venue=A-N&amp;type=All&amp;mingames=0&amp;quad=5&amp;rpi=" TargetMode="External"/><Relationship Id="rId300" Type="http://schemas.openxmlformats.org/officeDocument/2006/relationships/hyperlink" Target="https://barttorvik.com/team.php?team=Austin+Peay&amp;year=2012" TargetMode="External"/><Relationship Id="rId482" Type="http://schemas.openxmlformats.org/officeDocument/2006/relationships/hyperlink" Target="https://barttorvik.com/team.php?team=Virginia&amp;year=2012" TargetMode="External"/><Relationship Id="rId538" Type="http://schemas.openxmlformats.org/officeDocument/2006/relationships/hyperlink" Target="https://barttorvik.com/team.php?team=South+Florida&amp;year=2012" TargetMode="External"/><Relationship Id="rId703" Type="http://schemas.openxmlformats.org/officeDocument/2006/relationships/hyperlink" Target="https://barttorvik.com/team.php?team=Hofstra&amp;year=2012" TargetMode="External"/><Relationship Id="rId745" Type="http://schemas.openxmlformats.org/officeDocument/2006/relationships/hyperlink" Target="https://barttorvik.com/team.php?team=Rhode+Island&amp;year=2012" TargetMode="External"/><Relationship Id="rId81" Type="http://schemas.openxmlformats.org/officeDocument/2006/relationships/hyperlink" Target="https://barttorvik.com/team.php?team=VCU&amp;year=2012" TargetMode="External"/><Relationship Id="rId135" Type="http://schemas.openxmlformats.org/officeDocument/2006/relationships/hyperlink" Target="https://barttorvik.com/team.php?team=Davidson&amp;year=2012" TargetMode="External"/><Relationship Id="rId177" Type="http://schemas.openxmlformats.org/officeDocument/2006/relationships/hyperlink" Target="https://barttorvik.com/team.php?team=Loyola+MD&amp;year=2012" TargetMode="External"/><Relationship Id="rId342" Type="http://schemas.openxmlformats.org/officeDocument/2006/relationships/hyperlink" Target="https://barttorvik.com/team.php?team=Mississippi+Valley+St.&amp;year=2012" TargetMode="External"/><Relationship Id="rId384" Type="http://schemas.openxmlformats.org/officeDocument/2006/relationships/hyperlink" Target="https://barttorvik.com/team.php?team=Canisius&amp;year=2012" TargetMode="External"/><Relationship Id="rId591" Type="http://schemas.openxmlformats.org/officeDocument/2006/relationships/hyperlink" Target="https://barttorvik.com/team.php?team=San+Diego+St.&amp;year=2012" TargetMode="External"/><Relationship Id="rId605" Type="http://schemas.openxmlformats.org/officeDocument/2006/relationships/hyperlink" Target="https://barttorvik.com/team.php?team=American&amp;year=2012" TargetMode="External"/><Relationship Id="rId787" Type="http://schemas.openxmlformats.org/officeDocument/2006/relationships/hyperlink" Target="https://barttorvik.com/team.php?team=San+Jose+St.&amp;year=2012" TargetMode="External"/><Relationship Id="rId812" Type="http://schemas.openxmlformats.org/officeDocument/2006/relationships/hyperlink" Target="https://barttorvik.com/team.php?team=Houston+Christian&amp;year=2012" TargetMode="External"/><Relationship Id="rId202" Type="http://schemas.openxmlformats.org/officeDocument/2006/relationships/hyperlink" Target="https://barttorvik.com/team.php?team=Oakland&amp;year=2012" TargetMode="External"/><Relationship Id="rId244" Type="http://schemas.openxmlformats.org/officeDocument/2006/relationships/hyperlink" Target="https://barttorvik.com/team.php?team=American&amp;year=2012" TargetMode="External"/><Relationship Id="rId647" Type="http://schemas.openxmlformats.org/officeDocument/2006/relationships/hyperlink" Target="https://barttorvik.com/team.php?team=Lamar&amp;year=2012" TargetMode="External"/><Relationship Id="rId689" Type="http://schemas.openxmlformats.org/officeDocument/2006/relationships/hyperlink" Target="https://barttorvik.com/team.php?team=North+Florida&amp;year=2012" TargetMode="External"/><Relationship Id="rId854" Type="http://schemas.openxmlformats.org/officeDocument/2006/relationships/hyperlink" Target="https://barttorvik.com/trank.php?&amp;begin=20111101&amp;end=20120312&amp;conlimit=All&amp;year=2012&amp;top=0&amp;venue=H&amp;type=All&amp;mingames=0&amp;quad=5&amp;rpi=" TargetMode="External"/><Relationship Id="rId39" Type="http://schemas.openxmlformats.org/officeDocument/2006/relationships/hyperlink" Target="https://barttorvik.com/team.php?team=Alabama&amp;year=2012" TargetMode="External"/><Relationship Id="rId286" Type="http://schemas.openxmlformats.org/officeDocument/2006/relationships/hyperlink" Target="https://barttorvik.com/team.php?team=Portland+St.&amp;year=2012" TargetMode="External"/><Relationship Id="rId451" Type="http://schemas.openxmlformats.org/officeDocument/2006/relationships/hyperlink" Target="https://barttorvik.com/team.php?team=Indiana&amp;year=2012" TargetMode="External"/><Relationship Id="rId493" Type="http://schemas.openxmlformats.org/officeDocument/2006/relationships/hyperlink" Target="https://barttorvik.com/team.php?team=Cincinnati&amp;year=2012" TargetMode="External"/><Relationship Id="rId507" Type="http://schemas.openxmlformats.org/officeDocument/2006/relationships/hyperlink" Target="https://barttorvik.com/team.php?team=Belmont&amp;year=2012" TargetMode="External"/><Relationship Id="rId549" Type="http://schemas.openxmlformats.org/officeDocument/2006/relationships/hyperlink" Target="https://barttorvik.com/team.php?team=Harvard&amp;year=2012" TargetMode="External"/><Relationship Id="rId714" Type="http://schemas.openxmlformats.org/officeDocument/2006/relationships/hyperlink" Target="https://barttorvik.com/team.php?team=UNC+Wilmington&amp;year=2012" TargetMode="External"/><Relationship Id="rId756" Type="http://schemas.openxmlformats.org/officeDocument/2006/relationships/hyperlink" Target="https://barttorvik.com/team.php?team=Southern+Utah&amp;year=2012" TargetMode="External"/><Relationship Id="rId50" Type="http://schemas.openxmlformats.org/officeDocument/2006/relationships/hyperlink" Target="https://barttorvik.com/team.php?team=Temple&amp;year=2012" TargetMode="External"/><Relationship Id="rId104" Type="http://schemas.openxmlformats.org/officeDocument/2006/relationships/hyperlink" Target="https://barttorvik.com/team.php?team=Texas&amp;year=2012" TargetMode="External"/><Relationship Id="rId146" Type="http://schemas.openxmlformats.org/officeDocument/2006/relationships/hyperlink" Target="https://barttorvik.com/team.php?team=Buffalo&amp;year=2012" TargetMode="External"/><Relationship Id="rId188" Type="http://schemas.openxmlformats.org/officeDocument/2006/relationships/hyperlink" Target="https://barttorvik.com/team.php?team=Rice&amp;year=2012" TargetMode="External"/><Relationship Id="rId311" Type="http://schemas.openxmlformats.org/officeDocument/2006/relationships/hyperlink" Target="https://barttorvik.com/team.php?team=South+Alabama&amp;year=2012" TargetMode="External"/><Relationship Id="rId353" Type="http://schemas.openxmlformats.org/officeDocument/2006/relationships/hyperlink" Target="https://barttorvik.com/team.php?team=Chattanooga&amp;year=2012" TargetMode="External"/><Relationship Id="rId395" Type="http://schemas.openxmlformats.org/officeDocument/2006/relationships/hyperlink" Target="https://barttorvik.com/team.php?team=UT+Rio+Grande+Valley&amp;year=2012" TargetMode="External"/><Relationship Id="rId409" Type="http://schemas.openxmlformats.org/officeDocument/2006/relationships/hyperlink" Target="https://barttorvik.com/team.php?team=Nebraska+Omaha&amp;year=2012" TargetMode="External"/><Relationship Id="rId560" Type="http://schemas.openxmlformats.org/officeDocument/2006/relationships/hyperlink" Target="https://barttorvik.com/team.php?team=Murray+St.&amp;year=2012" TargetMode="External"/><Relationship Id="rId798" Type="http://schemas.openxmlformats.org/officeDocument/2006/relationships/hyperlink" Target="https://barttorvik.com/team.php?team=Northern+Colorado&amp;year=2012" TargetMode="External"/><Relationship Id="rId92" Type="http://schemas.openxmlformats.org/officeDocument/2006/relationships/hyperlink" Target="https://barttorvik.com/team.php?team=Gonzaga&amp;year=2012" TargetMode="External"/><Relationship Id="rId213" Type="http://schemas.openxmlformats.org/officeDocument/2006/relationships/hyperlink" Target="https://barttorvik.com/team.php?team=Vermont&amp;year=2012" TargetMode="External"/><Relationship Id="rId420" Type="http://schemas.openxmlformats.org/officeDocument/2006/relationships/hyperlink" Target="https://barttorvik.com/team.php?team=Alcorn+St.&amp;year=2012" TargetMode="External"/><Relationship Id="rId616" Type="http://schemas.openxmlformats.org/officeDocument/2006/relationships/hyperlink" Target="https://barttorvik.com/trank.php?&amp;begin=20111101&amp;end=20120312&amp;conlimit=All&amp;year=2012&amp;top=0&amp;venue=H&amp;type=All&amp;mingames=0&amp;quad=5&amp;rpi=" TargetMode="External"/><Relationship Id="rId658" Type="http://schemas.openxmlformats.org/officeDocument/2006/relationships/hyperlink" Target="https://barttorvik.com/team.php?team=DePaul&amp;year=2012" TargetMode="External"/><Relationship Id="rId823" Type="http://schemas.openxmlformats.org/officeDocument/2006/relationships/hyperlink" Target="https://barttorvik.com/team.php?team=UC+Davis&amp;year=2012" TargetMode="External"/><Relationship Id="rId255" Type="http://schemas.openxmlformats.org/officeDocument/2006/relationships/hyperlink" Target="https://barttorvik.com/team.php?team=San+Diego&amp;year=2012" TargetMode="External"/><Relationship Id="rId297" Type="http://schemas.openxmlformats.org/officeDocument/2006/relationships/hyperlink" Target="https://barttorvik.com/team.php?team=Southern+Utah&amp;year=2012" TargetMode="External"/><Relationship Id="rId462" Type="http://schemas.openxmlformats.org/officeDocument/2006/relationships/hyperlink" Target="https://barttorvik.com/team.php?team=Memphis&amp;year=2012" TargetMode="External"/><Relationship Id="rId518" Type="http://schemas.openxmlformats.org/officeDocument/2006/relationships/hyperlink" Target="https://barttorvik.com/team.php?team=Saint+Mary%27s&amp;year=2012" TargetMode="External"/><Relationship Id="rId725" Type="http://schemas.openxmlformats.org/officeDocument/2006/relationships/hyperlink" Target="https://barttorvik.com/team.php?team=Southeast+Missouri+St.&amp;year=2012" TargetMode="External"/><Relationship Id="rId115" Type="http://schemas.openxmlformats.org/officeDocument/2006/relationships/hyperlink" Target="https://barttorvik.com/team.php?team=New+Mexico+St.&amp;year=2012" TargetMode="External"/><Relationship Id="rId157" Type="http://schemas.openxmlformats.org/officeDocument/2006/relationships/hyperlink" Target="https://barttorvik.com/team.php?team=Massachusetts&amp;year=2012" TargetMode="External"/><Relationship Id="rId322" Type="http://schemas.openxmlformats.org/officeDocument/2006/relationships/hyperlink" Target="https://barttorvik.com/team.php?team=Boston+College&amp;year=2012" TargetMode="External"/><Relationship Id="rId364" Type="http://schemas.openxmlformats.org/officeDocument/2006/relationships/hyperlink" Target="https://barttorvik.com/team.php?team=Sam+Houston+St.&amp;year=2012" TargetMode="External"/><Relationship Id="rId767" Type="http://schemas.openxmlformats.org/officeDocument/2006/relationships/hyperlink" Target="https://barttorvik.com/team.php?team=Illinois+Chicago&amp;year=2012" TargetMode="External"/><Relationship Id="rId61" Type="http://schemas.openxmlformats.org/officeDocument/2006/relationships/hyperlink" Target="https://barttorvik.com/team.php?team=Harvard&amp;year=2012" TargetMode="External"/><Relationship Id="rId199" Type="http://schemas.openxmlformats.org/officeDocument/2006/relationships/hyperlink" Target="https://barttorvik.com/team.php?team=Weber+St.&amp;year=2012" TargetMode="External"/><Relationship Id="rId571" Type="http://schemas.openxmlformats.org/officeDocument/2006/relationships/hyperlink" Target="https://barttorvik.com/team.php?team=UCF&amp;year=2012" TargetMode="External"/><Relationship Id="rId627" Type="http://schemas.openxmlformats.org/officeDocument/2006/relationships/hyperlink" Target="https://barttorvik.com/team.php?team=Evansville&amp;year=2012" TargetMode="External"/><Relationship Id="rId669" Type="http://schemas.openxmlformats.org/officeDocument/2006/relationships/hyperlink" Target="https://barttorvik.com/team.php?team=Charleston+Southern&amp;year=2012" TargetMode="External"/><Relationship Id="rId834" Type="http://schemas.openxmlformats.org/officeDocument/2006/relationships/hyperlink" Target="https://barttorvik.com/team.php?team=Hartford&amp;year=2012" TargetMode="External"/><Relationship Id="rId19" Type="http://schemas.openxmlformats.org/officeDocument/2006/relationships/hyperlink" Target="https://barttorvik.com/team.php?team=Wisconsin&amp;year=2012" TargetMode="External"/><Relationship Id="rId224" Type="http://schemas.openxmlformats.org/officeDocument/2006/relationships/hyperlink" Target="https://barttorvik.com/team.php?team=Norfolk+St.&amp;year=2012" TargetMode="External"/><Relationship Id="rId266" Type="http://schemas.openxmlformats.org/officeDocument/2006/relationships/hyperlink" Target="https://barttorvik.com/team.php?team=Lipscomb&amp;year=2012" TargetMode="External"/><Relationship Id="rId431" Type="http://schemas.openxmlformats.org/officeDocument/2006/relationships/hyperlink" Target="https://barttorvik.com/team.php?team=Kentucky&amp;year=2012" TargetMode="External"/><Relationship Id="rId473" Type="http://schemas.openxmlformats.org/officeDocument/2006/relationships/hyperlink" Target="https://barttorvik.com/team.php?team=South+Dakota+St.&amp;year=2012" TargetMode="External"/><Relationship Id="rId529" Type="http://schemas.openxmlformats.org/officeDocument/2006/relationships/hyperlink" Target="https://barttorvik.com/team.php?team=Massachusetts&amp;year=2012" TargetMode="External"/><Relationship Id="rId680" Type="http://schemas.openxmlformats.org/officeDocument/2006/relationships/hyperlink" Target="https://barttorvik.com/team.php?team=San+Francisco&amp;year=2012" TargetMode="External"/><Relationship Id="rId736" Type="http://schemas.openxmlformats.org/officeDocument/2006/relationships/hyperlink" Target="https://barttorvik.com/team.php?team=Furman&amp;year=2012" TargetMode="External"/><Relationship Id="rId30" Type="http://schemas.openxmlformats.org/officeDocument/2006/relationships/hyperlink" Target="https://barttorvik.com/team.php?team=North+Carolina+St.&amp;year=2012" TargetMode="External"/><Relationship Id="rId126" Type="http://schemas.openxmlformats.org/officeDocument/2006/relationships/hyperlink" Target="https://barttorvik.com/team.php?team=Colorado&amp;year=2012" TargetMode="External"/><Relationship Id="rId168" Type="http://schemas.openxmlformats.org/officeDocument/2006/relationships/hyperlink" Target="https://barttorvik.com/team.php?team=Oklahoma&amp;year=2012" TargetMode="External"/><Relationship Id="rId333" Type="http://schemas.openxmlformats.org/officeDocument/2006/relationships/hyperlink" Target="https://barttorvik.com/team.php?team=Bradley&amp;year=2012" TargetMode="External"/><Relationship Id="rId540" Type="http://schemas.openxmlformats.org/officeDocument/2006/relationships/hyperlink" Target="https://barttorvik.com/team.php?team=LSU&amp;year=2012" TargetMode="External"/><Relationship Id="rId778" Type="http://schemas.openxmlformats.org/officeDocument/2006/relationships/hyperlink" Target="https://barttorvik.com/team.php?team=South+Dakota&amp;year=2012" TargetMode="External"/><Relationship Id="rId72" Type="http://schemas.openxmlformats.org/officeDocument/2006/relationships/hyperlink" Target="https://barttorvik.com/team.php?team=Middle+Tennessee&amp;year=2012" TargetMode="External"/><Relationship Id="rId375" Type="http://schemas.openxmlformats.org/officeDocument/2006/relationships/hyperlink" Target="https://barttorvik.com/team.php?team=Saint+Peter%27s&amp;year=2012" TargetMode="External"/><Relationship Id="rId582" Type="http://schemas.openxmlformats.org/officeDocument/2006/relationships/hyperlink" Target="https://barttorvik.com/team.php?team=Clemson&amp;year=2012" TargetMode="External"/><Relationship Id="rId638" Type="http://schemas.openxmlformats.org/officeDocument/2006/relationships/hyperlink" Target="https://barttorvik.com/team.php?team=Boise+St.&amp;year=2012" TargetMode="External"/><Relationship Id="rId803" Type="http://schemas.openxmlformats.org/officeDocument/2006/relationships/hyperlink" Target="https://barttorvik.com/team.php?team=Dartmouth&amp;year=2012" TargetMode="External"/><Relationship Id="rId845" Type="http://schemas.openxmlformats.org/officeDocument/2006/relationships/hyperlink" Target="https://barttorvik.com/team.php?team=Chicago+St.&amp;year=2012" TargetMode="External"/><Relationship Id="rId3" Type="http://schemas.openxmlformats.org/officeDocument/2006/relationships/hyperlink" Target="https://barttorvik.com/team.php?team=Ohio+St.&amp;year=2012" TargetMode="External"/><Relationship Id="rId235" Type="http://schemas.openxmlformats.org/officeDocument/2006/relationships/hyperlink" Target="https://barttorvik.com/team.php?team=USC&amp;year=2012" TargetMode="External"/><Relationship Id="rId277" Type="http://schemas.openxmlformats.org/officeDocument/2006/relationships/hyperlink" Target="https://barttorvik.com/team.php?team=Louisiana+Tech&amp;year=2012" TargetMode="External"/><Relationship Id="rId400" Type="http://schemas.openxmlformats.org/officeDocument/2006/relationships/hyperlink" Target="https://barttorvik.com/team.php?team=Texas+Southern&amp;year=2012" TargetMode="External"/><Relationship Id="rId442" Type="http://schemas.openxmlformats.org/officeDocument/2006/relationships/hyperlink" Target="https://barttorvik.com/team.php?team=Wisconsin&amp;year=2012" TargetMode="External"/><Relationship Id="rId484" Type="http://schemas.openxmlformats.org/officeDocument/2006/relationships/hyperlink" Target="https://barttorvik.com/team.php?team=Alabama&amp;year=2012" TargetMode="External"/><Relationship Id="rId705" Type="http://schemas.openxmlformats.org/officeDocument/2006/relationships/hyperlink" Target="https://barttorvik.com/team.php?team=IUPUI&amp;year=2012" TargetMode="External"/><Relationship Id="rId137" Type="http://schemas.openxmlformats.org/officeDocument/2006/relationships/hyperlink" Target="https://barttorvik.com/team.php?team=Wagner&amp;year=2012" TargetMode="External"/><Relationship Id="rId302" Type="http://schemas.openxmlformats.org/officeDocument/2006/relationships/hyperlink" Target="https://barttorvik.com/team.php?team=Morgan+St.&amp;year=2012" TargetMode="External"/><Relationship Id="rId344" Type="http://schemas.openxmlformats.org/officeDocument/2006/relationships/hyperlink" Target="https://barttorvik.com/team.php?team=IPFW&amp;year=2012" TargetMode="External"/><Relationship Id="rId691" Type="http://schemas.openxmlformats.org/officeDocument/2006/relationships/hyperlink" Target="https://barttorvik.com/team.php?team=Northwestern+St.&amp;year=2012" TargetMode="External"/><Relationship Id="rId747" Type="http://schemas.openxmlformats.org/officeDocument/2006/relationships/hyperlink" Target="https://barttorvik.com/team.php?team=Lipscomb&amp;year=2012" TargetMode="External"/><Relationship Id="rId789" Type="http://schemas.openxmlformats.org/officeDocument/2006/relationships/hyperlink" Target="https://barttorvik.com/team.php?team=Portland&amp;year=2012" TargetMode="External"/><Relationship Id="rId41" Type="http://schemas.openxmlformats.org/officeDocument/2006/relationships/hyperlink" Target="https://barttorvik.com/team.php?team=Virginia&amp;year=2012" TargetMode="External"/><Relationship Id="rId83" Type="http://schemas.openxmlformats.org/officeDocument/2006/relationships/hyperlink" Target="https://barttorvik.com/team.php?team=San+Diego+St.&amp;year=2012" TargetMode="External"/><Relationship Id="rId179" Type="http://schemas.openxmlformats.org/officeDocument/2006/relationships/hyperlink" Target="https://barttorvik.com/team.php?team=Rutgers&amp;year=2012" TargetMode="External"/><Relationship Id="rId386" Type="http://schemas.openxmlformats.org/officeDocument/2006/relationships/hyperlink" Target="https://barttorvik.com/team.php?team=Radford&amp;year=2012" TargetMode="External"/><Relationship Id="rId551" Type="http://schemas.openxmlformats.org/officeDocument/2006/relationships/hyperlink" Target="https://barttorvik.com/team.php?team=Minnesota&amp;year=2012" TargetMode="External"/><Relationship Id="rId593" Type="http://schemas.openxmlformats.org/officeDocument/2006/relationships/hyperlink" Target="https://barttorvik.com/team.php?team=Texas+A%26M&amp;year=2012" TargetMode="External"/><Relationship Id="rId607" Type="http://schemas.openxmlformats.org/officeDocument/2006/relationships/hyperlink" Target="https://barttorvik.com/team.php?team=Iona&amp;year=2012" TargetMode="External"/><Relationship Id="rId649" Type="http://schemas.openxmlformats.org/officeDocument/2006/relationships/hyperlink" Target="https://barttorvik.com/team.php?team=Green+Bay&amp;year=2012" TargetMode="External"/><Relationship Id="rId814" Type="http://schemas.openxmlformats.org/officeDocument/2006/relationships/hyperlink" Target="https://barttorvik.com/team.php?team=Idaho+St.&amp;year=2012" TargetMode="External"/><Relationship Id="rId190" Type="http://schemas.openxmlformats.org/officeDocument/2006/relationships/hyperlink" Target="https://barttorvik.com/team.php?team=UT+Arlington&amp;year=2012" TargetMode="External"/><Relationship Id="rId204" Type="http://schemas.openxmlformats.org/officeDocument/2006/relationships/hyperlink" Target="https://barttorvik.com/team.php?team=Indiana+St.&amp;year=2012" TargetMode="External"/><Relationship Id="rId246" Type="http://schemas.openxmlformats.org/officeDocument/2006/relationships/hyperlink" Target="https://barttorvik.com/team.php?team=Boston+University&amp;year=2012" TargetMode="External"/><Relationship Id="rId288" Type="http://schemas.openxmlformats.org/officeDocument/2006/relationships/hyperlink" Target="https://barttorvik.com/team.php?team=Charleston+Southern&amp;year=2012" TargetMode="External"/><Relationship Id="rId411" Type="http://schemas.openxmlformats.org/officeDocument/2006/relationships/hyperlink" Target="https://barttorvik.com/team.php?team=Navy&amp;year=2012" TargetMode="External"/><Relationship Id="rId453" Type="http://schemas.openxmlformats.org/officeDocument/2006/relationships/hyperlink" Target="https://barttorvik.com/team.php?team=California&amp;year=2012" TargetMode="External"/><Relationship Id="rId509" Type="http://schemas.openxmlformats.org/officeDocument/2006/relationships/hyperlink" Target="https://barttorvik.com/team.php?team=Temple&amp;year=2012" TargetMode="External"/><Relationship Id="rId660" Type="http://schemas.openxmlformats.org/officeDocument/2006/relationships/hyperlink" Target="https://barttorvik.com/team.php?team=LIU+Brooklyn&amp;year=2012" TargetMode="External"/><Relationship Id="rId106" Type="http://schemas.openxmlformats.org/officeDocument/2006/relationships/hyperlink" Target="https://barttorvik.com/team.php?team=Missouri+St.&amp;year=2012" TargetMode="External"/><Relationship Id="rId313" Type="http://schemas.openxmlformats.org/officeDocument/2006/relationships/hyperlink" Target="https://barttorvik.com/team.php?team=Winthrop&amp;year=2012" TargetMode="External"/><Relationship Id="rId495" Type="http://schemas.openxmlformats.org/officeDocument/2006/relationships/hyperlink" Target="https://barttorvik.com/team.php?team=Davidson&amp;year=2012" TargetMode="External"/><Relationship Id="rId716" Type="http://schemas.openxmlformats.org/officeDocument/2006/relationships/hyperlink" Target="https://barttorvik.com/team.php?team=Cornell&amp;year=2012" TargetMode="External"/><Relationship Id="rId758" Type="http://schemas.openxmlformats.org/officeDocument/2006/relationships/hyperlink" Target="https://barttorvik.com/team.php?team=Western+Kentucky&amp;year=2012" TargetMode="External"/><Relationship Id="rId10" Type="http://schemas.openxmlformats.org/officeDocument/2006/relationships/hyperlink" Target="https://barttorvik.com/team.php?team=Vanderbilt&amp;year=2012" TargetMode="External"/><Relationship Id="rId52" Type="http://schemas.openxmlformats.org/officeDocument/2006/relationships/hyperlink" Target="https://barttorvik.com/team.php?team=Georgetown&amp;year=2012" TargetMode="External"/><Relationship Id="rId94" Type="http://schemas.openxmlformats.org/officeDocument/2006/relationships/hyperlink" Target="https://barttorvik.com/team.php?team=California&amp;year=2012" TargetMode="External"/><Relationship Id="rId148" Type="http://schemas.openxmlformats.org/officeDocument/2006/relationships/hyperlink" Target="https://barttorvik.com/team.php?team=Fairfield&amp;year=2012" TargetMode="External"/><Relationship Id="rId355" Type="http://schemas.openxmlformats.org/officeDocument/2006/relationships/hyperlink" Target="https://barttorvik.com/team.php?team=New+Hampshire&amp;year=2012" TargetMode="External"/><Relationship Id="rId397" Type="http://schemas.openxmlformats.org/officeDocument/2006/relationships/hyperlink" Target="https://barttorvik.com/team.php?team=Tennessee+Martin&amp;year=2012" TargetMode="External"/><Relationship Id="rId520" Type="http://schemas.openxmlformats.org/officeDocument/2006/relationships/hyperlink" Target="https://barttorvik.com/team.php?team=Iowa+St.&amp;year=2012" TargetMode="External"/><Relationship Id="rId562" Type="http://schemas.openxmlformats.org/officeDocument/2006/relationships/hyperlink" Target="https://barttorvik.com/team.php?team=Georgia+St.&amp;year=2012" TargetMode="External"/><Relationship Id="rId618" Type="http://schemas.openxmlformats.org/officeDocument/2006/relationships/hyperlink" Target="https://barttorvik.com/team.php?team=Fairfield&amp;year=2012" TargetMode="External"/><Relationship Id="rId825" Type="http://schemas.openxmlformats.org/officeDocument/2006/relationships/hyperlink" Target="https://barttorvik.com/team.php?team=The+Citadel&amp;year=2012" TargetMode="External"/><Relationship Id="rId215" Type="http://schemas.openxmlformats.org/officeDocument/2006/relationships/hyperlink" Target="https://barttorvik.com/team.php?team=South+Carolina&amp;year=2012" TargetMode="External"/><Relationship Id="rId257" Type="http://schemas.openxmlformats.org/officeDocument/2006/relationships/hyperlink" Target="https://barttorvik.com/team.php?team=Wake+Forest&amp;year=2012" TargetMode="External"/><Relationship Id="rId422" Type="http://schemas.openxmlformats.org/officeDocument/2006/relationships/hyperlink" Target="https://barttorvik.com/team.php?team=South+Carolina+St.&amp;year=2012" TargetMode="External"/><Relationship Id="rId464" Type="http://schemas.openxmlformats.org/officeDocument/2006/relationships/hyperlink" Target="https://barttorvik.com/team.php?team=Marquette&amp;year=2012" TargetMode="External"/><Relationship Id="rId299" Type="http://schemas.openxmlformats.org/officeDocument/2006/relationships/hyperlink" Target="https://barttorvik.com/team.php?team=Niagara&amp;year=2012" TargetMode="External"/><Relationship Id="rId727" Type="http://schemas.openxmlformats.org/officeDocument/2006/relationships/hyperlink" Target="https://barttorvik.com/team.php?team=Stetson&amp;year=2012" TargetMode="External"/><Relationship Id="rId63" Type="http://schemas.openxmlformats.org/officeDocument/2006/relationships/hyperlink" Target="https://barttorvik.com/team.php?team=Purdue&amp;year=2012" TargetMode="External"/><Relationship Id="rId159" Type="http://schemas.openxmlformats.org/officeDocument/2006/relationships/hyperlink" Target="https://barttorvik.com/team.php?team=UCF&amp;year=2012" TargetMode="External"/><Relationship Id="rId366" Type="http://schemas.openxmlformats.org/officeDocument/2006/relationships/hyperlink" Target="https://barttorvik.com/team.php?team=Utah+Valley&amp;year=2012" TargetMode="External"/><Relationship Id="rId573" Type="http://schemas.openxmlformats.org/officeDocument/2006/relationships/hyperlink" Target="https://barttorvik.com/team.php?team=North+Carolina+St.&amp;year=2012" TargetMode="External"/><Relationship Id="rId780" Type="http://schemas.openxmlformats.org/officeDocument/2006/relationships/hyperlink" Target="https://barttorvik.com/team.php?team=USC&amp;year=2012" TargetMode="External"/><Relationship Id="rId226" Type="http://schemas.openxmlformats.org/officeDocument/2006/relationships/hyperlink" Target="https://barttorvik.com/team.php?team=LIU+Brooklyn&amp;year=2012" TargetMode="External"/><Relationship Id="rId433" Type="http://schemas.openxmlformats.org/officeDocument/2006/relationships/hyperlink" Target="https://barttorvik.com/team.php?team=Michigan+St.&amp;year=2012" TargetMode="External"/><Relationship Id="rId640" Type="http://schemas.openxmlformats.org/officeDocument/2006/relationships/hyperlink" Target="https://barttorvik.com/team.php?team=Nebraska&amp;year=2012" TargetMode="External"/><Relationship Id="rId738" Type="http://schemas.openxmlformats.org/officeDocument/2006/relationships/hyperlink" Target="https://barttorvik.com/team.php?team=St.+Francis+NY&amp;year=2012" TargetMode="External"/><Relationship Id="rId74" Type="http://schemas.openxmlformats.org/officeDocument/2006/relationships/hyperlink" Target="https://barttorvik.com/team.php?team=West+Virginia&amp;year=2012" TargetMode="External"/><Relationship Id="rId377" Type="http://schemas.openxmlformats.org/officeDocument/2006/relationships/hyperlink" Target="https://barttorvik.com/team.php?team=NJIT&amp;year=2012" TargetMode="External"/><Relationship Id="rId500" Type="http://schemas.openxmlformats.org/officeDocument/2006/relationships/hyperlink" Target="https://barttorvik.com/team.php?team=Purdue&amp;year=2012" TargetMode="External"/><Relationship Id="rId584" Type="http://schemas.openxmlformats.org/officeDocument/2006/relationships/hyperlink" Target="https://barttorvik.com/team.php?team=Pittsburgh&amp;year=2012" TargetMode="External"/><Relationship Id="rId805" Type="http://schemas.openxmlformats.org/officeDocument/2006/relationships/hyperlink" Target="https://barttorvik.com/team.php?team=FIU&amp;year=2012" TargetMode="External"/><Relationship Id="rId5" Type="http://schemas.openxmlformats.org/officeDocument/2006/relationships/hyperlink" Target="https://barttorvik.com/team.php?team=Kansas&amp;year=2012" TargetMode="External"/><Relationship Id="rId237" Type="http://schemas.openxmlformats.org/officeDocument/2006/relationships/hyperlink" Target="https://barttorvik.com/team.php?team=Florida+Atlantic&amp;year=2012" TargetMode="External"/><Relationship Id="rId791" Type="http://schemas.openxmlformats.org/officeDocument/2006/relationships/hyperlink" Target="https://barttorvik.com/team.php?team=Jacksonville&amp;year=2012" TargetMode="External"/><Relationship Id="rId444" Type="http://schemas.openxmlformats.org/officeDocument/2006/relationships/hyperlink" Target="https://barttorvik.com/team.php?team=Georgetown&amp;year=2012" TargetMode="External"/><Relationship Id="rId651" Type="http://schemas.openxmlformats.org/officeDocument/2006/relationships/hyperlink" Target="https://barttorvik.com/team.php?team=Holy+Cross&amp;year=2012" TargetMode="External"/><Relationship Id="rId749" Type="http://schemas.openxmlformats.org/officeDocument/2006/relationships/hyperlink" Target="https://barttorvik.com/team.php?team=IPFW&amp;year=2012" TargetMode="External"/><Relationship Id="rId290" Type="http://schemas.openxmlformats.org/officeDocument/2006/relationships/hyperlink" Target="https://barttorvik.com/team.php?team=Jacksonville&amp;year=2012" TargetMode="External"/><Relationship Id="rId304" Type="http://schemas.openxmlformats.org/officeDocument/2006/relationships/hyperlink" Target="https://barttorvik.com/team.php?team=Green+Bay&amp;year=2012" TargetMode="External"/><Relationship Id="rId388" Type="http://schemas.openxmlformats.org/officeDocument/2006/relationships/hyperlink" Target="https://barttorvik.com/team.php?team=Fordham&amp;year=2012" TargetMode="External"/><Relationship Id="rId511" Type="http://schemas.openxmlformats.org/officeDocument/2006/relationships/hyperlink" Target="https://barttorvik.com/team.php?team=Xavier&amp;year=2012" TargetMode="External"/><Relationship Id="rId609" Type="http://schemas.openxmlformats.org/officeDocument/2006/relationships/hyperlink" Target="https://barttorvik.com/team.php?team=Utah+St.&amp;year=2012" TargetMode="External"/><Relationship Id="rId85" Type="http://schemas.openxmlformats.org/officeDocument/2006/relationships/hyperlink" Target="https://barttorvik.com/team.php?team=Iona&amp;year=2012" TargetMode="External"/><Relationship Id="rId150" Type="http://schemas.openxmlformats.org/officeDocument/2006/relationships/hyperlink" Target="https://barttorvik.com/team.php?team=Colorado+St.&amp;year=2012" TargetMode="External"/><Relationship Id="rId595" Type="http://schemas.openxmlformats.org/officeDocument/2006/relationships/hyperlink" Target="https://barttorvik.com/team.php?team=Marshall&amp;year=2012" TargetMode="External"/><Relationship Id="rId816" Type="http://schemas.openxmlformats.org/officeDocument/2006/relationships/hyperlink" Target="https://barttorvik.com/team.php?team=Radford&amp;year=2012" TargetMode="External"/><Relationship Id="rId248" Type="http://schemas.openxmlformats.org/officeDocument/2006/relationships/hyperlink" Target="https://barttorvik.com/team.php?team=Delaware&amp;year=2012" TargetMode="External"/><Relationship Id="rId455" Type="http://schemas.openxmlformats.org/officeDocument/2006/relationships/hyperlink" Target="https://barttorvik.com/team.php?team=UNLV&amp;year=2012" TargetMode="External"/><Relationship Id="rId662" Type="http://schemas.openxmlformats.org/officeDocument/2006/relationships/hyperlink" Target="https://barttorvik.com/team.php?team=Western+Illinois&amp;year=2012" TargetMode="External"/><Relationship Id="rId12" Type="http://schemas.openxmlformats.org/officeDocument/2006/relationships/hyperlink" Target="https://barttorvik.com/team.php?team=North+Carolina&amp;year=2012" TargetMode="External"/><Relationship Id="rId108" Type="http://schemas.openxmlformats.org/officeDocument/2006/relationships/hyperlink" Target="https://barttorvik.com/team.php?team=Southern+Miss&amp;year=2012" TargetMode="External"/><Relationship Id="rId315" Type="http://schemas.openxmlformats.org/officeDocument/2006/relationships/hyperlink" Target="https://barttorvik.com/team.php?team=Elon&amp;year=2012" TargetMode="External"/><Relationship Id="rId522" Type="http://schemas.openxmlformats.org/officeDocument/2006/relationships/hyperlink" Target="https://barttorvik.com/team.php?team=VCU&amp;year=2012" TargetMode="External"/><Relationship Id="rId96" Type="http://schemas.openxmlformats.org/officeDocument/2006/relationships/hyperlink" Target="https://barttorvik.com/trank.php?&amp;begin=20111101&amp;end=20120312&amp;conlimit=All&amp;year=2012&amp;top=0&amp;venue=A-N&amp;type=All&amp;mingames=0&amp;quad=5&amp;rpi=" TargetMode="External"/><Relationship Id="rId161" Type="http://schemas.openxmlformats.org/officeDocument/2006/relationships/hyperlink" Target="https://barttorvik.com/team.php?team=Georgia+Tech&amp;year=2012" TargetMode="External"/><Relationship Id="rId399" Type="http://schemas.openxmlformats.org/officeDocument/2006/relationships/hyperlink" Target="https://barttorvik.com/team.php?team=Fairleigh+Dickinson&amp;year=2012" TargetMode="External"/><Relationship Id="rId827" Type="http://schemas.openxmlformats.org/officeDocument/2006/relationships/hyperlink" Target="https://barttorvik.com/team.php?team=Navy&amp;year=2012" TargetMode="External"/><Relationship Id="rId259" Type="http://schemas.openxmlformats.org/officeDocument/2006/relationships/hyperlink" Target="https://barttorvik.com/team.php?team=Ball+St.&amp;year=2012" TargetMode="External"/><Relationship Id="rId466" Type="http://schemas.openxmlformats.org/officeDocument/2006/relationships/hyperlink" Target="https://barttorvik.com/team.php?team=Michigan&amp;year=2012" TargetMode="External"/><Relationship Id="rId673" Type="http://schemas.openxmlformats.org/officeDocument/2006/relationships/hyperlink" Target="https://barttorvik.com/team.php?team=Stephen+F.+Austin&amp;year=2012" TargetMode="External"/><Relationship Id="rId23" Type="http://schemas.openxmlformats.org/officeDocument/2006/relationships/hyperlink" Target="https://barttorvik.com/team.php?team=Baylor&amp;year=2012" TargetMode="External"/><Relationship Id="rId119" Type="http://schemas.openxmlformats.org/officeDocument/2006/relationships/hyperlink" Target="https://barttorvik.com/team.php?team=Dayton&amp;year=2012" TargetMode="External"/><Relationship Id="rId326" Type="http://schemas.openxmlformats.org/officeDocument/2006/relationships/hyperlink" Target="https://barttorvik.com/team.php?team=Northwestern+St.&amp;year=2012" TargetMode="External"/><Relationship Id="rId533" Type="http://schemas.openxmlformats.org/officeDocument/2006/relationships/hyperlink" Target="https://barttorvik.com/team.php?team=Creighton&amp;year=2012" TargetMode="External"/><Relationship Id="rId740" Type="http://schemas.openxmlformats.org/officeDocument/2006/relationships/hyperlink" Target="https://barttorvik.com/team.php?team=Marist&amp;year=2012" TargetMode="External"/><Relationship Id="rId838" Type="http://schemas.openxmlformats.org/officeDocument/2006/relationships/hyperlink" Target="https://barttorvik.com/team.php?team=Northern+Arizona&amp;year=2012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Denver&amp;year=2012" TargetMode="External"/><Relationship Id="rId299" Type="http://schemas.openxmlformats.org/officeDocument/2006/relationships/hyperlink" Target="https://barttorvik.com/team.php?team=Chattanooga&amp;year=2012" TargetMode="External"/><Relationship Id="rId21" Type="http://schemas.openxmlformats.org/officeDocument/2006/relationships/hyperlink" Target="https://barttorvik.com/team.php?team=Duke&amp;year=2012" TargetMode="External"/><Relationship Id="rId63" Type="http://schemas.openxmlformats.org/officeDocument/2006/relationships/hyperlink" Target="https://barttorvik.com/team.php?team=West+Virginia&amp;year=2012" TargetMode="External"/><Relationship Id="rId159" Type="http://schemas.openxmlformats.org/officeDocument/2006/relationships/hyperlink" Target="https://barttorvik.com/team.php?team=Nebraska&amp;year=2012" TargetMode="External"/><Relationship Id="rId324" Type="http://schemas.openxmlformats.org/officeDocument/2006/relationships/hyperlink" Target="https://barttorvik.com/team.php?team=Louisiana+Tech&amp;year=2012" TargetMode="External"/><Relationship Id="rId366" Type="http://schemas.openxmlformats.org/officeDocument/2006/relationships/hyperlink" Target="https://barttorvik.com/team.php?team=Idaho+St.&amp;year=2012" TargetMode="External"/><Relationship Id="rId170" Type="http://schemas.openxmlformats.org/officeDocument/2006/relationships/hyperlink" Target="https://barttorvik.com/team.php?team=Georgia+Tech&amp;year=2012" TargetMode="External"/><Relationship Id="rId226" Type="http://schemas.openxmlformats.org/officeDocument/2006/relationships/hyperlink" Target="https://barttorvik.com/team.php?team=Western+Michigan&amp;year=2012" TargetMode="External"/><Relationship Id="rId268" Type="http://schemas.openxmlformats.org/officeDocument/2006/relationships/hyperlink" Target="https://barttorvik.com/team.php?team=LIU+Brooklyn&amp;year=2012" TargetMode="External"/><Relationship Id="rId32" Type="http://schemas.openxmlformats.org/officeDocument/2006/relationships/hyperlink" Target="https://barttorvik.com/team.php?team=Baylor&amp;year=2012" TargetMode="External"/><Relationship Id="rId74" Type="http://schemas.openxmlformats.org/officeDocument/2006/relationships/hyperlink" Target="https://barttorvik.com/team.php?team=North+Carolina+St.&amp;year=2012" TargetMode="External"/><Relationship Id="rId128" Type="http://schemas.openxmlformats.org/officeDocument/2006/relationships/hyperlink" Target="https://barttorvik.com/team.php?team=Missouri+St.&amp;year=2012" TargetMode="External"/><Relationship Id="rId335" Type="http://schemas.openxmlformats.org/officeDocument/2006/relationships/hyperlink" Target="https://barttorvik.com/team.php?team=Rider&amp;year=2012" TargetMode="External"/><Relationship Id="rId377" Type="http://schemas.openxmlformats.org/officeDocument/2006/relationships/hyperlink" Target="https://barttorvik.com/team.php?team=Mount+St.+Mary%27s&amp;year=2012" TargetMode="External"/><Relationship Id="rId5" Type="http://schemas.openxmlformats.org/officeDocument/2006/relationships/hyperlink" Target="https://barttorvik.com/team.php?team=Kentucky&amp;year=2012" TargetMode="External"/><Relationship Id="rId181" Type="http://schemas.openxmlformats.org/officeDocument/2006/relationships/hyperlink" Target="https://barttorvik.com/team.php?team=Weber+St.&amp;year=2012" TargetMode="External"/><Relationship Id="rId237" Type="http://schemas.openxmlformats.org/officeDocument/2006/relationships/hyperlink" Target="https://barttorvik.com/team.php?team=Stony+Brook&amp;year=2012" TargetMode="External"/><Relationship Id="rId402" Type="http://schemas.openxmlformats.org/officeDocument/2006/relationships/hyperlink" Target="https://barttorvik.com/team.php?team=Central+Arkansas&amp;year=2012" TargetMode="External"/><Relationship Id="rId279" Type="http://schemas.openxmlformats.org/officeDocument/2006/relationships/hyperlink" Target="https://barttorvik.com/team.php?team=Presbyterian&amp;year=2012" TargetMode="External"/><Relationship Id="rId43" Type="http://schemas.openxmlformats.org/officeDocument/2006/relationships/hyperlink" Target="https://barttorvik.com/team.php?team=Connecticut&amp;year=2012" TargetMode="External"/><Relationship Id="rId139" Type="http://schemas.openxmlformats.org/officeDocument/2006/relationships/hyperlink" Target="https://barttorvik.com/team.php?team=St.+Bonaventure&amp;year=2012" TargetMode="External"/><Relationship Id="rId290" Type="http://schemas.openxmlformats.org/officeDocument/2006/relationships/hyperlink" Target="https://barttorvik.com/team.php?team=Marist&amp;year=2012" TargetMode="External"/><Relationship Id="rId304" Type="http://schemas.openxmlformats.org/officeDocument/2006/relationships/hyperlink" Target="https://barttorvik.com/team.php?team=Hawaii&amp;year=2012" TargetMode="External"/><Relationship Id="rId346" Type="http://schemas.openxmlformats.org/officeDocument/2006/relationships/hyperlink" Target="https://barttorvik.com/team.php?team=Coppin+St.&amp;year=2012" TargetMode="External"/><Relationship Id="rId388" Type="http://schemas.openxmlformats.org/officeDocument/2006/relationships/hyperlink" Target="https://barttorvik.com/team.php?team=Houston+Christian&amp;year=2012" TargetMode="External"/><Relationship Id="rId85" Type="http://schemas.openxmlformats.org/officeDocument/2006/relationships/hyperlink" Target="https://barttorvik.com/team.php?team=Middle+Tennessee&amp;year=2012" TargetMode="External"/><Relationship Id="rId150" Type="http://schemas.openxmlformats.org/officeDocument/2006/relationships/hyperlink" Target="https://barttorvik.com/team.php?team=Washington&amp;year=2012" TargetMode="External"/><Relationship Id="rId171" Type="http://schemas.openxmlformats.org/officeDocument/2006/relationships/hyperlink" Target="https://barttorvik.com/team.php?team=Lamar&amp;year=2012" TargetMode="External"/><Relationship Id="rId192" Type="http://schemas.openxmlformats.org/officeDocument/2006/relationships/hyperlink" Target="https://barttorvik.com/team.php?team=Bucknell&amp;year=2012" TargetMode="External"/><Relationship Id="rId206" Type="http://schemas.openxmlformats.org/officeDocument/2006/relationships/hyperlink" Target="https://barttorvik.com/team.php?team=Utah+St.&amp;year=2012" TargetMode="External"/><Relationship Id="rId227" Type="http://schemas.openxmlformats.org/officeDocument/2006/relationships/hyperlink" Target="https://barttorvik.com/team.php?team=South+Alabama&amp;year=2012" TargetMode="External"/><Relationship Id="rId413" Type="http://schemas.openxmlformats.org/officeDocument/2006/relationships/hyperlink" Target="https://barttorvik.com/team.php?team=UC+Davis&amp;year=2012" TargetMode="External"/><Relationship Id="rId248" Type="http://schemas.openxmlformats.org/officeDocument/2006/relationships/hyperlink" Target="https://barttorvik.com/team.php?team=UNC+Asheville&amp;year=2012" TargetMode="External"/><Relationship Id="rId269" Type="http://schemas.openxmlformats.org/officeDocument/2006/relationships/hyperlink" Target="https://barttorvik.com/team.php?team=LIU+Brooklyn&amp;year=2012" TargetMode="External"/><Relationship Id="rId12" Type="http://schemas.openxmlformats.org/officeDocument/2006/relationships/hyperlink" Target="https://barttorvik.com/team.php?team=Indiana&amp;year=2012" TargetMode="External"/><Relationship Id="rId33" Type="http://schemas.openxmlformats.org/officeDocument/2006/relationships/hyperlink" Target="https://barttorvik.com/team.php?team=Baylor&amp;year=2012" TargetMode="External"/><Relationship Id="rId108" Type="http://schemas.openxmlformats.org/officeDocument/2006/relationships/hyperlink" Target="https://barttorvik.com/team.php?team=Xavier&amp;year=2012" TargetMode="External"/><Relationship Id="rId129" Type="http://schemas.openxmlformats.org/officeDocument/2006/relationships/hyperlink" Target="https://barttorvik.com/team.php?team=Dayton&amp;year=2012" TargetMode="External"/><Relationship Id="rId280" Type="http://schemas.openxmlformats.org/officeDocument/2006/relationships/hyperlink" Target="https://barttorvik.com/team.php?team=North+Florida&amp;year=2012" TargetMode="External"/><Relationship Id="rId315" Type="http://schemas.openxmlformats.org/officeDocument/2006/relationships/hyperlink" Target="https://barttorvik.com/team.php?team=Lafayette&amp;year=2012" TargetMode="External"/><Relationship Id="rId336" Type="http://schemas.openxmlformats.org/officeDocument/2006/relationships/hyperlink" Target="https://barttorvik.com/team.php?team=IPFW&amp;year=2012" TargetMode="External"/><Relationship Id="rId357" Type="http://schemas.openxmlformats.org/officeDocument/2006/relationships/hyperlink" Target="https://barttorvik.com/team.php?team=Sacramento+St.&amp;year=2012" TargetMode="External"/><Relationship Id="rId54" Type="http://schemas.openxmlformats.org/officeDocument/2006/relationships/hyperlink" Target="https://barttorvik.com/team.php?team=UNLV&amp;year=2012" TargetMode="External"/><Relationship Id="rId75" Type="http://schemas.openxmlformats.org/officeDocument/2006/relationships/hyperlink" Target="https://barttorvik.com/team.php?team=Long+Beach+St.&amp;year=2012" TargetMode="External"/><Relationship Id="rId96" Type="http://schemas.openxmlformats.org/officeDocument/2006/relationships/hyperlink" Target="https://barttorvik.com/team.php?team=Oklahoma&amp;year=2012" TargetMode="External"/><Relationship Id="rId140" Type="http://schemas.openxmlformats.org/officeDocument/2006/relationships/hyperlink" Target="https://barttorvik.com/team.php?team=St.+Bonaventure&amp;year=2012" TargetMode="External"/><Relationship Id="rId161" Type="http://schemas.openxmlformats.org/officeDocument/2006/relationships/hyperlink" Target="https://barttorvik.com/team.php?team=Boise+St.&amp;year=2012" TargetMode="External"/><Relationship Id="rId182" Type="http://schemas.openxmlformats.org/officeDocument/2006/relationships/hyperlink" Target="https://barttorvik.com/team.php?team=Ball+St.&amp;year=2012" TargetMode="External"/><Relationship Id="rId217" Type="http://schemas.openxmlformats.org/officeDocument/2006/relationships/hyperlink" Target="https://barttorvik.com/team.php?team=Northern+Colorado&amp;year=2012" TargetMode="External"/><Relationship Id="rId378" Type="http://schemas.openxmlformats.org/officeDocument/2006/relationships/hyperlink" Target="https://barttorvik.com/team.php?team=Liberty&amp;year=2012" TargetMode="External"/><Relationship Id="rId399" Type="http://schemas.openxmlformats.org/officeDocument/2006/relationships/hyperlink" Target="https://barttorvik.com/team.php?team=Southern&amp;year=2012" TargetMode="External"/><Relationship Id="rId403" Type="http://schemas.openxmlformats.org/officeDocument/2006/relationships/hyperlink" Target="https://barttorvik.com/team.php?team=William+%26+Mary&amp;year=2012" TargetMode="External"/><Relationship Id="rId6" Type="http://schemas.openxmlformats.org/officeDocument/2006/relationships/hyperlink" Target="https://barttorvik.com/team.php?team=North+Carolina&amp;year=2012" TargetMode="External"/><Relationship Id="rId238" Type="http://schemas.openxmlformats.org/officeDocument/2006/relationships/hyperlink" Target="https://barttorvik.com/team.php?team=Columbia&amp;year=2012" TargetMode="External"/><Relationship Id="rId259" Type="http://schemas.openxmlformats.org/officeDocument/2006/relationships/hyperlink" Target="https://barttorvik.com/team.php?team=American&amp;year=2012" TargetMode="External"/><Relationship Id="rId424" Type="http://schemas.openxmlformats.org/officeDocument/2006/relationships/hyperlink" Target="https://barttorvik.com/team.php?team=Binghamton&amp;year=2012" TargetMode="External"/><Relationship Id="rId23" Type="http://schemas.openxmlformats.org/officeDocument/2006/relationships/hyperlink" Target="https://barttorvik.com/team.php?team=Florida&amp;year=2012" TargetMode="External"/><Relationship Id="rId119" Type="http://schemas.openxmlformats.org/officeDocument/2006/relationships/hyperlink" Target="https://barttorvik.com/team.php?team=Iowa+St.&amp;year=2012" TargetMode="External"/><Relationship Id="rId270" Type="http://schemas.openxmlformats.org/officeDocument/2006/relationships/hyperlink" Target="https://barttorvik.com/team.php?team=Campbell&amp;year=2012" TargetMode="External"/><Relationship Id="rId291" Type="http://schemas.openxmlformats.org/officeDocument/2006/relationships/hyperlink" Target="https://barttorvik.com/team.php?team=Central+Connecticut&amp;year=2012" TargetMode="External"/><Relationship Id="rId305" Type="http://schemas.openxmlformats.org/officeDocument/2006/relationships/hyperlink" Target="https://barttorvik.com/team.php?team=Bradley&amp;year=2012" TargetMode="External"/><Relationship Id="rId326" Type="http://schemas.openxmlformats.org/officeDocument/2006/relationships/hyperlink" Target="https://barttorvik.com/trank.php?&amp;begin=20111101&amp;end=20120312&amp;conlimit=All&amp;year=2012&amp;top=0&amp;venue=All&amp;type=N&amp;mingames=0&amp;quad=5&amp;rpi=" TargetMode="External"/><Relationship Id="rId347" Type="http://schemas.openxmlformats.org/officeDocument/2006/relationships/hyperlink" Target="https://barttorvik.com/team.php?team=North+Carolina+A%26T&amp;year=2012" TargetMode="External"/><Relationship Id="rId44" Type="http://schemas.openxmlformats.org/officeDocument/2006/relationships/hyperlink" Target="https://barttorvik.com/team.php?team=Stanford&amp;year=2012" TargetMode="External"/><Relationship Id="rId65" Type="http://schemas.openxmlformats.org/officeDocument/2006/relationships/hyperlink" Target="https://barttorvik.com/team.php?team=Harvard&amp;year=2012" TargetMode="External"/><Relationship Id="rId86" Type="http://schemas.openxmlformats.org/officeDocument/2006/relationships/hyperlink" Target="https://barttorvik.com/team.php?team=Oregon+St.&amp;year=2012" TargetMode="External"/><Relationship Id="rId130" Type="http://schemas.openxmlformats.org/officeDocument/2006/relationships/hyperlink" Target="https://barttorvik.com/team.php?team=Arizona&amp;year=2012" TargetMode="External"/><Relationship Id="rId151" Type="http://schemas.openxmlformats.org/officeDocument/2006/relationships/hyperlink" Target="https://barttorvik.com/team.php?team=Washington+St.&amp;year=2012" TargetMode="External"/><Relationship Id="rId368" Type="http://schemas.openxmlformats.org/officeDocument/2006/relationships/hyperlink" Target="https://barttorvik.com/team.php?team=Samford&amp;year=2012" TargetMode="External"/><Relationship Id="rId389" Type="http://schemas.openxmlformats.org/officeDocument/2006/relationships/hyperlink" Target="https://barttorvik.com/team.php?team=Louisiana+Monroe&amp;year=2012" TargetMode="External"/><Relationship Id="rId172" Type="http://schemas.openxmlformats.org/officeDocument/2006/relationships/hyperlink" Target="https://barttorvik.com/team.php?team=Lamar&amp;year=2012" TargetMode="External"/><Relationship Id="rId193" Type="http://schemas.openxmlformats.org/officeDocument/2006/relationships/hyperlink" Target="https://barttorvik.com/team.php?team=Idaho&amp;year=2012" TargetMode="External"/><Relationship Id="rId207" Type="http://schemas.openxmlformats.org/officeDocument/2006/relationships/hyperlink" Target="https://barttorvik.com/team.php?team=Manhattan&amp;year=2012" TargetMode="External"/><Relationship Id="rId228" Type="http://schemas.openxmlformats.org/officeDocument/2006/relationships/hyperlink" Target="https://barttorvik.com/team.php?team=Norfolk+St.&amp;year=2012" TargetMode="External"/><Relationship Id="rId249" Type="http://schemas.openxmlformats.org/officeDocument/2006/relationships/hyperlink" Target="https://barttorvik.com/team.php?team=Eastern+Washington&amp;year=2012" TargetMode="External"/><Relationship Id="rId414" Type="http://schemas.openxmlformats.org/officeDocument/2006/relationships/hyperlink" Target="https://barttorvik.com/team.php?team=Longwood&amp;year=2012" TargetMode="External"/><Relationship Id="rId13" Type="http://schemas.openxmlformats.org/officeDocument/2006/relationships/hyperlink" Target="https://barttorvik.com/team.php?team=Indiana&amp;year=2012" TargetMode="External"/><Relationship Id="rId109" Type="http://schemas.openxmlformats.org/officeDocument/2006/relationships/hyperlink" Target="https://barttorvik.com/team.php?team=Seton+Hall&amp;year=2012" TargetMode="External"/><Relationship Id="rId260" Type="http://schemas.openxmlformats.org/officeDocument/2006/relationships/hyperlink" Target="https://barttorvik.com/team.php?team=Texas+Tech&amp;year=2012" TargetMode="External"/><Relationship Id="rId281" Type="http://schemas.openxmlformats.org/officeDocument/2006/relationships/hyperlink" Target="https://barttorvik.com/team.php?team=Maine&amp;year=2012" TargetMode="External"/><Relationship Id="rId316" Type="http://schemas.openxmlformats.org/officeDocument/2006/relationships/hyperlink" Target="https://barttorvik.com/team.php?team=Jacksonville&amp;year=2012" TargetMode="External"/><Relationship Id="rId337" Type="http://schemas.openxmlformats.org/officeDocument/2006/relationships/hyperlink" Target="https://barttorvik.com/team.php?team=Eastern+Kentucky&amp;year=2012" TargetMode="External"/><Relationship Id="rId34" Type="http://schemas.openxmlformats.org/officeDocument/2006/relationships/hyperlink" Target="https://barttorvik.com/team.php?team=Louisville&amp;year=2012" TargetMode="External"/><Relationship Id="rId55" Type="http://schemas.openxmlformats.org/officeDocument/2006/relationships/hyperlink" Target="https://barttorvik.com/team.php?team=BYU&amp;year=2012" TargetMode="External"/><Relationship Id="rId76" Type="http://schemas.openxmlformats.org/officeDocument/2006/relationships/hyperlink" Target="https://barttorvik.com/team.php?team=Long+Beach+St.&amp;year=2012" TargetMode="External"/><Relationship Id="rId97" Type="http://schemas.openxmlformats.org/officeDocument/2006/relationships/hyperlink" Target="https://barttorvik.com/team.php?team=Villanova&amp;year=2012" TargetMode="External"/><Relationship Id="rId120" Type="http://schemas.openxmlformats.org/officeDocument/2006/relationships/hyperlink" Target="https://barttorvik.com/team.php?team=Iona&amp;year=2012" TargetMode="External"/><Relationship Id="rId141" Type="http://schemas.openxmlformats.org/officeDocument/2006/relationships/hyperlink" Target="https://barttorvik.com/team.php?team=South+Dakota+St.&amp;year=2012" TargetMode="External"/><Relationship Id="rId358" Type="http://schemas.openxmlformats.org/officeDocument/2006/relationships/hyperlink" Target="https://barttorvik.com/team.php?team=UC+Riverside&amp;year=2012" TargetMode="External"/><Relationship Id="rId379" Type="http://schemas.openxmlformats.org/officeDocument/2006/relationships/hyperlink" Target="https://barttorvik.com/trank.php?&amp;begin=20111101&amp;end=20120312&amp;conlimit=All&amp;year=2012&amp;top=0&amp;venue=All&amp;type=N&amp;mingames=0&amp;quad=5&amp;rpi=" TargetMode="External"/><Relationship Id="rId7" Type="http://schemas.openxmlformats.org/officeDocument/2006/relationships/hyperlink" Target="https://barttorvik.com/team.php?team=North+Carolina&amp;year=2012" TargetMode="External"/><Relationship Id="rId162" Type="http://schemas.openxmlformats.org/officeDocument/2006/relationships/hyperlink" Target="https://barttorvik.com/team.php?team=Tulsa&amp;year=2012" TargetMode="External"/><Relationship Id="rId183" Type="http://schemas.openxmlformats.org/officeDocument/2006/relationships/hyperlink" Target="https://barttorvik.com/team.php?team=Nevada&amp;year=2012" TargetMode="External"/><Relationship Id="rId218" Type="http://schemas.openxmlformats.org/officeDocument/2006/relationships/hyperlink" Target="https://barttorvik.com/team.php?team=Penn&amp;year=2012" TargetMode="External"/><Relationship Id="rId239" Type="http://schemas.openxmlformats.org/officeDocument/2006/relationships/hyperlink" Target="https://barttorvik.com/team.php?team=Charleston+Southern&amp;year=2012" TargetMode="External"/><Relationship Id="rId390" Type="http://schemas.openxmlformats.org/officeDocument/2006/relationships/hyperlink" Target="https://barttorvik.com/team.php?team=Montana+St.&amp;year=2012" TargetMode="External"/><Relationship Id="rId404" Type="http://schemas.openxmlformats.org/officeDocument/2006/relationships/hyperlink" Target="https://barttorvik.com/team.php?team=UMBC&amp;year=2012" TargetMode="External"/><Relationship Id="rId425" Type="http://schemas.openxmlformats.org/officeDocument/2006/relationships/hyperlink" Target="https://barttorvik.com/team.php?team=Grambling+St.&amp;year=2012" TargetMode="External"/><Relationship Id="rId250" Type="http://schemas.openxmlformats.org/officeDocument/2006/relationships/hyperlink" Target="https://barttorvik.com/team.php?team=Delaware&amp;year=2012" TargetMode="External"/><Relationship Id="rId271" Type="http://schemas.openxmlformats.org/officeDocument/2006/relationships/hyperlink" Target="https://barttorvik.com/team.php?team=Troy&amp;year=2012" TargetMode="External"/><Relationship Id="rId292" Type="http://schemas.openxmlformats.org/officeDocument/2006/relationships/hyperlink" Target="https://barttorvik.com/team.php?team=Jacksonville+St.&amp;year=2012" TargetMode="External"/><Relationship Id="rId306" Type="http://schemas.openxmlformats.org/officeDocument/2006/relationships/hyperlink" Target="https://barttorvik.com/team.php?team=Gardner+Webb&amp;year=2012" TargetMode="External"/><Relationship Id="rId24" Type="http://schemas.openxmlformats.org/officeDocument/2006/relationships/hyperlink" Target="https://barttorvik.com/team.php?team=Alabama&amp;year=2012" TargetMode="External"/><Relationship Id="rId45" Type="http://schemas.openxmlformats.org/officeDocument/2006/relationships/hyperlink" Target="https://barttorvik.com/team.php?team=New+Mexico&amp;year=2012" TargetMode="External"/><Relationship Id="rId66" Type="http://schemas.openxmlformats.org/officeDocument/2006/relationships/hyperlink" Target="https://barttorvik.com/team.php?team=Harvard&amp;year=2012" TargetMode="External"/><Relationship Id="rId87" Type="http://schemas.openxmlformats.org/officeDocument/2006/relationships/hyperlink" Target="https://barttorvik.com/team.php?team=Saint+Joseph%27s&amp;year=2012" TargetMode="External"/><Relationship Id="rId110" Type="http://schemas.openxmlformats.org/officeDocument/2006/relationships/hyperlink" Target="https://barttorvik.com/team.php?team=Drexel&amp;year=2012" TargetMode="External"/><Relationship Id="rId131" Type="http://schemas.openxmlformats.org/officeDocument/2006/relationships/hyperlink" Target="https://barttorvik.com/team.php?team=Marshall&amp;year=2012" TargetMode="External"/><Relationship Id="rId327" Type="http://schemas.openxmlformats.org/officeDocument/2006/relationships/hyperlink" Target="https://barttorvik.com/team.php?team=Boston+University&amp;year=2012" TargetMode="External"/><Relationship Id="rId348" Type="http://schemas.openxmlformats.org/officeDocument/2006/relationships/hyperlink" Target="https://barttorvik.com/team.php?team=North+Texas&amp;year=2012" TargetMode="External"/><Relationship Id="rId369" Type="http://schemas.openxmlformats.org/officeDocument/2006/relationships/hyperlink" Target="https://barttorvik.com/team.php?team=Bethune+Cookman&amp;year=2012" TargetMode="External"/><Relationship Id="rId152" Type="http://schemas.openxmlformats.org/officeDocument/2006/relationships/hyperlink" Target="https://barttorvik.com/team.php?team=Mississippi&amp;year=2012" TargetMode="External"/><Relationship Id="rId173" Type="http://schemas.openxmlformats.org/officeDocument/2006/relationships/hyperlink" Target="https://barttorvik.com/team.php?team=Georgia&amp;year=2012" TargetMode="External"/><Relationship Id="rId194" Type="http://schemas.openxmlformats.org/officeDocument/2006/relationships/hyperlink" Target="https://barttorvik.com/team.php?team=Cal+Poly&amp;year=2012" TargetMode="External"/><Relationship Id="rId208" Type="http://schemas.openxmlformats.org/officeDocument/2006/relationships/hyperlink" Target="https://barttorvik.com/team.php?team=UCF&amp;year=2012" TargetMode="External"/><Relationship Id="rId229" Type="http://schemas.openxmlformats.org/officeDocument/2006/relationships/hyperlink" Target="https://barttorvik.com/team.php?team=Norfolk+St.&amp;year=2012" TargetMode="External"/><Relationship Id="rId380" Type="http://schemas.openxmlformats.org/officeDocument/2006/relationships/hyperlink" Target="https://barttorvik.com/team.php?team=Eastern+Michigan&amp;year=2012" TargetMode="External"/><Relationship Id="rId415" Type="http://schemas.openxmlformats.org/officeDocument/2006/relationships/hyperlink" Target="https://barttorvik.com/team.php?team=SIU+Edwardsville&amp;year=2012" TargetMode="External"/><Relationship Id="rId240" Type="http://schemas.openxmlformats.org/officeDocument/2006/relationships/hyperlink" Target="https://barttorvik.com/team.php?team=USC+Upstate&amp;year=2012" TargetMode="External"/><Relationship Id="rId261" Type="http://schemas.openxmlformats.org/officeDocument/2006/relationships/hyperlink" Target="https://barttorvik.com/team.php?team=UNC+Wilmington&amp;year=2012" TargetMode="External"/><Relationship Id="rId14" Type="http://schemas.openxmlformats.org/officeDocument/2006/relationships/hyperlink" Target="https://barttorvik.com/team.php?team=Syracuse&amp;year=2012" TargetMode="External"/><Relationship Id="rId35" Type="http://schemas.openxmlformats.org/officeDocument/2006/relationships/hyperlink" Target="https://barttorvik.com/team.php?team=Louisville&amp;year=2012" TargetMode="External"/><Relationship Id="rId56" Type="http://schemas.openxmlformats.org/officeDocument/2006/relationships/hyperlink" Target="https://barttorvik.com/team.php?team=BYU&amp;year=2012" TargetMode="External"/><Relationship Id="rId77" Type="http://schemas.openxmlformats.org/officeDocument/2006/relationships/hyperlink" Target="https://barttorvik.com/team.php?team=Virginia+Tech&amp;year=2012" TargetMode="External"/><Relationship Id="rId100" Type="http://schemas.openxmlformats.org/officeDocument/2006/relationships/hyperlink" Target="https://barttorvik.com/team.php?team=Arkansas&amp;year=2012" TargetMode="External"/><Relationship Id="rId282" Type="http://schemas.openxmlformats.org/officeDocument/2006/relationships/hyperlink" Target="https://barttorvik.com/team.php?team=Western+Kentucky&amp;year=2012" TargetMode="External"/><Relationship Id="rId317" Type="http://schemas.openxmlformats.org/officeDocument/2006/relationships/hyperlink" Target="https://barttorvik.com/team.php?team=Youngstown+St.&amp;year=2012" TargetMode="External"/><Relationship Id="rId338" Type="http://schemas.openxmlformats.org/officeDocument/2006/relationships/hyperlink" Target="https://barttorvik.com/team.php?team=Stetson&amp;year=2012" TargetMode="External"/><Relationship Id="rId359" Type="http://schemas.openxmlformats.org/officeDocument/2006/relationships/hyperlink" Target="https://barttorvik.com/team.php?team=McNeese+St.&amp;year=2012" TargetMode="External"/><Relationship Id="rId8" Type="http://schemas.openxmlformats.org/officeDocument/2006/relationships/hyperlink" Target="https://barttorvik.com/team.php?team=Missouri&amp;year=2012" TargetMode="External"/><Relationship Id="rId98" Type="http://schemas.openxmlformats.org/officeDocument/2006/relationships/hyperlink" Target="https://barttorvik.com/team.php?team=Belmont&amp;year=2012" TargetMode="External"/><Relationship Id="rId121" Type="http://schemas.openxmlformats.org/officeDocument/2006/relationships/hyperlink" Target="https://barttorvik.com/team.php?team=Iona&amp;year=2012" TargetMode="External"/><Relationship Id="rId142" Type="http://schemas.openxmlformats.org/officeDocument/2006/relationships/hyperlink" Target="https://barttorvik.com/team.php?team=South+Dakota+St.&amp;year=2012" TargetMode="External"/><Relationship Id="rId163" Type="http://schemas.openxmlformats.org/officeDocument/2006/relationships/hyperlink" Target="https://barttorvik.com/team.php?team=East+Tennessee+St.&amp;year=2012" TargetMode="External"/><Relationship Id="rId184" Type="http://schemas.openxmlformats.org/officeDocument/2006/relationships/hyperlink" Target="https://barttorvik.com/team.php?team=Colorado&amp;year=2012" TargetMode="External"/><Relationship Id="rId219" Type="http://schemas.openxmlformats.org/officeDocument/2006/relationships/hyperlink" Target="https://barttorvik.com/team.php?team=Vermont&amp;year=2012" TargetMode="External"/><Relationship Id="rId370" Type="http://schemas.openxmlformats.org/officeDocument/2006/relationships/hyperlink" Target="https://barttorvik.com/team.php?team=Howard&amp;year=2012" TargetMode="External"/><Relationship Id="rId391" Type="http://schemas.openxmlformats.org/officeDocument/2006/relationships/hyperlink" Target="https://barttorvik.com/team.php?team=Navy&amp;year=2012" TargetMode="External"/><Relationship Id="rId405" Type="http://schemas.openxmlformats.org/officeDocument/2006/relationships/hyperlink" Target="https://barttorvik.com/trank.php?&amp;begin=20111101&amp;end=20120312&amp;conlimit=All&amp;year=2012&amp;top=0&amp;venue=All&amp;type=N&amp;mingames=0&amp;quad=5&amp;rpi=" TargetMode="External"/><Relationship Id="rId426" Type="http://schemas.openxmlformats.org/officeDocument/2006/relationships/hyperlink" Target="https://barttorvik.com/trank.php?&amp;begin=20111101&amp;end=20120312&amp;conlimit=All&amp;year=2012&amp;top=0&amp;venue=All&amp;type=N&amp;mingames=0&amp;quad=5&amp;rpi=" TargetMode="External"/><Relationship Id="rId230" Type="http://schemas.openxmlformats.org/officeDocument/2006/relationships/hyperlink" Target="https://barttorvik.com/team.php?team=Fresno+St.&amp;year=2012" TargetMode="External"/><Relationship Id="rId251" Type="http://schemas.openxmlformats.org/officeDocument/2006/relationships/hyperlink" Target="https://barttorvik.com/team.php?team=Albany&amp;year=2012" TargetMode="External"/><Relationship Id="rId25" Type="http://schemas.openxmlformats.org/officeDocument/2006/relationships/hyperlink" Target="https://barttorvik.com/team.php?team=Alabama&amp;year=2012" TargetMode="External"/><Relationship Id="rId46" Type="http://schemas.openxmlformats.org/officeDocument/2006/relationships/hyperlink" Target="https://barttorvik.com/team.php?team=New+Mexico&amp;year=2012" TargetMode="External"/><Relationship Id="rId67" Type="http://schemas.openxmlformats.org/officeDocument/2006/relationships/hyperlink" Target="https://barttorvik.com/team.php?team=Kansas+St.&amp;year=2012" TargetMode="External"/><Relationship Id="rId272" Type="http://schemas.openxmlformats.org/officeDocument/2006/relationships/hyperlink" Target="https://barttorvik.com/team.php?team=Loyola+Marymount&amp;year=2012" TargetMode="External"/><Relationship Id="rId293" Type="http://schemas.openxmlformats.org/officeDocument/2006/relationships/hyperlink" Target="https://barttorvik.com/team.php?team=High+Point&amp;year=2012" TargetMode="External"/><Relationship Id="rId307" Type="http://schemas.openxmlformats.org/officeDocument/2006/relationships/hyperlink" Target="https://barttorvik.com/team.php?team=North+Carolina+Central&amp;year=2012" TargetMode="External"/><Relationship Id="rId328" Type="http://schemas.openxmlformats.org/officeDocument/2006/relationships/hyperlink" Target="https://barttorvik.com/team.php?team=Holy+Cross&amp;year=2012" TargetMode="External"/><Relationship Id="rId349" Type="http://schemas.openxmlformats.org/officeDocument/2006/relationships/hyperlink" Target="https://barttorvik.com/team.php?team=Southeastern+Louisiana&amp;year=2012" TargetMode="External"/><Relationship Id="rId88" Type="http://schemas.openxmlformats.org/officeDocument/2006/relationships/hyperlink" Target="https://barttorvik.com/team.php?team=Mississippi+St.&amp;year=2012" TargetMode="External"/><Relationship Id="rId111" Type="http://schemas.openxmlformats.org/officeDocument/2006/relationships/hyperlink" Target="https://barttorvik.com/team.php?team=Lehigh&amp;year=2012" TargetMode="External"/><Relationship Id="rId132" Type="http://schemas.openxmlformats.org/officeDocument/2006/relationships/hyperlink" Target="https://barttorvik.com/team.php?team=North+Dakota+St.&amp;year=2012" TargetMode="External"/><Relationship Id="rId153" Type="http://schemas.openxmlformats.org/officeDocument/2006/relationships/hyperlink" Target="https://barttorvik.com/team.php?team=Duquesne&amp;year=2012" TargetMode="External"/><Relationship Id="rId174" Type="http://schemas.openxmlformats.org/officeDocument/2006/relationships/hyperlink" Target="https://barttorvik.com/team.php?team=Notre+Dame&amp;year=2012" TargetMode="External"/><Relationship Id="rId195" Type="http://schemas.openxmlformats.org/officeDocument/2006/relationships/hyperlink" Target="https://barttorvik.com/team.php?team=DePaul&amp;year=2012" TargetMode="External"/><Relationship Id="rId209" Type="http://schemas.openxmlformats.org/officeDocument/2006/relationships/hyperlink" Target="https://barttorvik.com/team.php?team=Cal+St.+Fullerton&amp;year=2012" TargetMode="External"/><Relationship Id="rId360" Type="http://schemas.openxmlformats.org/officeDocument/2006/relationships/hyperlink" Target="https://barttorvik.com/team.php?team=San+Diego&amp;year=2012" TargetMode="External"/><Relationship Id="rId381" Type="http://schemas.openxmlformats.org/officeDocument/2006/relationships/hyperlink" Target="https://barttorvik.com/team.php?team=Jackson+St.&amp;year=2012" TargetMode="External"/><Relationship Id="rId416" Type="http://schemas.openxmlformats.org/officeDocument/2006/relationships/hyperlink" Target="https://barttorvik.com/team.php?team=Utah&amp;year=2012" TargetMode="External"/><Relationship Id="rId220" Type="http://schemas.openxmlformats.org/officeDocument/2006/relationships/hyperlink" Target="https://barttorvik.com/team.php?team=Vermont&amp;year=2012" TargetMode="External"/><Relationship Id="rId241" Type="http://schemas.openxmlformats.org/officeDocument/2006/relationships/hyperlink" Target="https://barttorvik.com/team.php?team=Drake&amp;year=2012" TargetMode="External"/><Relationship Id="rId15" Type="http://schemas.openxmlformats.org/officeDocument/2006/relationships/hyperlink" Target="https://barttorvik.com/team.php?team=Syracuse&amp;year=2012" TargetMode="External"/><Relationship Id="rId36" Type="http://schemas.openxmlformats.org/officeDocument/2006/relationships/hyperlink" Target="https://barttorvik.com/team.php?team=Murray+St.&amp;year=2012" TargetMode="External"/><Relationship Id="rId57" Type="http://schemas.openxmlformats.org/officeDocument/2006/relationships/hyperlink" Target="https://barttorvik.com/team.php?team=Creighton&amp;year=2012" TargetMode="External"/><Relationship Id="rId262" Type="http://schemas.openxmlformats.org/officeDocument/2006/relationships/hyperlink" Target="https://barttorvik.com/team.php?team=Arizona+St.&amp;year=2012" TargetMode="External"/><Relationship Id="rId283" Type="http://schemas.openxmlformats.org/officeDocument/2006/relationships/hyperlink" Target="https://barttorvik.com/team.php?team=Western+Kentucky&amp;year=2012" TargetMode="External"/><Relationship Id="rId318" Type="http://schemas.openxmlformats.org/officeDocument/2006/relationships/hyperlink" Target="https://barttorvik.com/team.php?team=North+Dakota&amp;year=2012" TargetMode="External"/><Relationship Id="rId339" Type="http://schemas.openxmlformats.org/officeDocument/2006/relationships/hyperlink" Target="https://barttorvik.com/team.php?team=Wright+St.&amp;year=2012" TargetMode="External"/><Relationship Id="rId78" Type="http://schemas.openxmlformats.org/officeDocument/2006/relationships/hyperlink" Target="https://barttorvik.com/team.php?team=Pittsburgh&amp;year=2012" TargetMode="External"/><Relationship Id="rId99" Type="http://schemas.openxmlformats.org/officeDocument/2006/relationships/hyperlink" Target="https://barttorvik.com/team.php?team=Belmont&amp;year=2012" TargetMode="External"/><Relationship Id="rId101" Type="http://schemas.openxmlformats.org/officeDocument/2006/relationships/hyperlink" Target="https://barttorvik.com/team.php?team=Cincinnati&amp;year=2012" TargetMode="External"/><Relationship Id="rId122" Type="http://schemas.openxmlformats.org/officeDocument/2006/relationships/hyperlink" Target="https://barttorvik.com/team.php?team=Milwaukee&amp;year=2012" TargetMode="External"/><Relationship Id="rId143" Type="http://schemas.openxmlformats.org/officeDocument/2006/relationships/hyperlink" Target="https://barttorvik.com/team.php?team=Colorado+St.&amp;year=2012" TargetMode="External"/><Relationship Id="rId164" Type="http://schemas.openxmlformats.org/officeDocument/2006/relationships/hyperlink" Target="https://barttorvik.com/team.php?team=South+Florida&amp;year=2012" TargetMode="External"/><Relationship Id="rId185" Type="http://schemas.openxmlformats.org/officeDocument/2006/relationships/hyperlink" Target="https://barttorvik.com/team.php?team=Colorado&amp;year=2012" TargetMode="External"/><Relationship Id="rId350" Type="http://schemas.openxmlformats.org/officeDocument/2006/relationships/hyperlink" Target="https://barttorvik.com/team.php?team=San+Jose+St.&amp;year=2012" TargetMode="External"/><Relationship Id="rId371" Type="http://schemas.openxmlformats.org/officeDocument/2006/relationships/hyperlink" Target="https://barttorvik.com/team.php?team=Pacific&amp;year=2012" TargetMode="External"/><Relationship Id="rId406" Type="http://schemas.openxmlformats.org/officeDocument/2006/relationships/hyperlink" Target="https://barttorvik.com/team.php?team=Hartford&amp;year=2012" TargetMode="External"/><Relationship Id="rId9" Type="http://schemas.openxmlformats.org/officeDocument/2006/relationships/hyperlink" Target="https://barttorvik.com/team.php?team=Missouri&amp;year=2012" TargetMode="External"/><Relationship Id="rId210" Type="http://schemas.openxmlformats.org/officeDocument/2006/relationships/hyperlink" Target="https://barttorvik.com/team.php?team=Montana&amp;year=2012" TargetMode="External"/><Relationship Id="rId392" Type="http://schemas.openxmlformats.org/officeDocument/2006/relationships/hyperlink" Target="https://barttorvik.com/team.php?team=Bryant&amp;year=2012" TargetMode="External"/><Relationship Id="rId427" Type="http://schemas.openxmlformats.org/officeDocument/2006/relationships/hyperlink" Target="https://barttorvik.com/team.php?team=Wisconsin&amp;year=2012" TargetMode="External"/><Relationship Id="rId26" Type="http://schemas.openxmlformats.org/officeDocument/2006/relationships/hyperlink" Target="https://barttorvik.com/team.php?team=Wichita+St.&amp;year=2012" TargetMode="External"/><Relationship Id="rId231" Type="http://schemas.openxmlformats.org/officeDocument/2006/relationships/hyperlink" Target="https://barttorvik.com/team.php?team=Auburn&amp;year=2012" TargetMode="External"/><Relationship Id="rId252" Type="http://schemas.openxmlformats.org/officeDocument/2006/relationships/hyperlink" Target="https://barttorvik.com/team.php?team=Wake+Forest&amp;year=2012" TargetMode="External"/><Relationship Id="rId273" Type="http://schemas.openxmlformats.org/officeDocument/2006/relationships/hyperlink" Target="https://barttorvik.com/trank.php?&amp;begin=20111101&amp;end=20120312&amp;conlimit=All&amp;year=2012&amp;top=0&amp;venue=All&amp;type=N&amp;mingames=0&amp;quad=5&amp;rpi=" TargetMode="External"/><Relationship Id="rId294" Type="http://schemas.openxmlformats.org/officeDocument/2006/relationships/hyperlink" Target="https://barttorvik.com/team.php?team=Seattle&amp;year=2012" TargetMode="External"/><Relationship Id="rId308" Type="http://schemas.openxmlformats.org/officeDocument/2006/relationships/hyperlink" Target="https://barttorvik.com/team.php?team=Portland+St.&amp;year=2012" TargetMode="External"/><Relationship Id="rId329" Type="http://schemas.openxmlformats.org/officeDocument/2006/relationships/hyperlink" Target="https://barttorvik.com/team.php?team=Illinois+Chicago&amp;year=2012" TargetMode="External"/><Relationship Id="rId47" Type="http://schemas.openxmlformats.org/officeDocument/2006/relationships/hyperlink" Target="https://barttorvik.com/team.php?team=Gonzaga&amp;year=2012" TargetMode="External"/><Relationship Id="rId68" Type="http://schemas.openxmlformats.org/officeDocument/2006/relationships/hyperlink" Target="https://barttorvik.com/team.php?team=Kansas+St.&amp;year=2012" TargetMode="External"/><Relationship Id="rId89" Type="http://schemas.openxmlformats.org/officeDocument/2006/relationships/hyperlink" Target="https://barttorvik.com/team.php?team=Michigan&amp;year=2012" TargetMode="External"/><Relationship Id="rId112" Type="http://schemas.openxmlformats.org/officeDocument/2006/relationships/hyperlink" Target="https://barttorvik.com/team.php?team=Lehigh&amp;year=2012" TargetMode="External"/><Relationship Id="rId133" Type="http://schemas.openxmlformats.org/officeDocument/2006/relationships/hyperlink" Target="https://barttorvik.com/team.php?team=Massachusetts&amp;year=2012" TargetMode="External"/><Relationship Id="rId154" Type="http://schemas.openxmlformats.org/officeDocument/2006/relationships/hyperlink" Target="https://barttorvik.com/team.php?team=George+Mason&amp;year=2012" TargetMode="External"/><Relationship Id="rId175" Type="http://schemas.openxmlformats.org/officeDocument/2006/relationships/hyperlink" Target="https://barttorvik.com/team.php?team=Notre+Dame&amp;year=2012" TargetMode="External"/><Relationship Id="rId340" Type="http://schemas.openxmlformats.org/officeDocument/2006/relationships/hyperlink" Target="https://barttorvik.com/team.php?team=Portland&amp;year=2012" TargetMode="External"/><Relationship Id="rId361" Type="http://schemas.openxmlformats.org/officeDocument/2006/relationships/hyperlink" Target="https://barttorvik.com/team.php?team=Southern+Utah&amp;year=2012" TargetMode="External"/><Relationship Id="rId196" Type="http://schemas.openxmlformats.org/officeDocument/2006/relationships/hyperlink" Target="https://barttorvik.com/team.php?team=UTEP&amp;year=2012" TargetMode="External"/><Relationship Id="rId200" Type="http://schemas.openxmlformats.org/officeDocument/2006/relationships/hyperlink" Target="https://barttorvik.com/team.php?team=Kent+St.&amp;year=2012" TargetMode="External"/><Relationship Id="rId382" Type="http://schemas.openxmlformats.org/officeDocument/2006/relationships/hyperlink" Target="https://barttorvik.com/team.php?team=Canisius&amp;year=2012" TargetMode="External"/><Relationship Id="rId417" Type="http://schemas.openxmlformats.org/officeDocument/2006/relationships/hyperlink" Target="https://barttorvik.com/team.php?team=Nicholls+St.&amp;year=2012" TargetMode="External"/><Relationship Id="rId16" Type="http://schemas.openxmlformats.org/officeDocument/2006/relationships/hyperlink" Target="https://barttorvik.com/team.php?team=Kansas&amp;year=2012" TargetMode="External"/><Relationship Id="rId221" Type="http://schemas.openxmlformats.org/officeDocument/2006/relationships/hyperlink" Target="https://barttorvik.com/team.php?team=Penn+St.&amp;year=2012" TargetMode="External"/><Relationship Id="rId242" Type="http://schemas.openxmlformats.org/officeDocument/2006/relationships/hyperlink" Target="https://barttorvik.com/team.php?team=UAB&amp;year=2012" TargetMode="External"/><Relationship Id="rId263" Type="http://schemas.openxmlformats.org/officeDocument/2006/relationships/hyperlink" Target="https://barttorvik.com/team.php?team=Tennessee+Tech&amp;year=2012" TargetMode="External"/><Relationship Id="rId284" Type="http://schemas.openxmlformats.org/officeDocument/2006/relationships/hyperlink" Target="https://barttorvik.com/team.php?team=Louisiana+Lafayette&amp;year=2012" TargetMode="External"/><Relationship Id="rId319" Type="http://schemas.openxmlformats.org/officeDocument/2006/relationships/hyperlink" Target="https://barttorvik.com/team.php?team=Utah+Valley&amp;year=2012" TargetMode="External"/><Relationship Id="rId37" Type="http://schemas.openxmlformats.org/officeDocument/2006/relationships/hyperlink" Target="https://barttorvik.com/team.php?team=Murray+St.&amp;year=2012" TargetMode="External"/><Relationship Id="rId58" Type="http://schemas.openxmlformats.org/officeDocument/2006/relationships/hyperlink" Target="https://barttorvik.com/team.php?team=Creighton&amp;year=2012" TargetMode="External"/><Relationship Id="rId79" Type="http://schemas.openxmlformats.org/officeDocument/2006/relationships/hyperlink" Target="https://barttorvik.com/team.php?team=Temple&amp;year=2012" TargetMode="External"/><Relationship Id="rId102" Type="http://schemas.openxmlformats.org/officeDocument/2006/relationships/hyperlink" Target="https://barttorvik.com/team.php?team=Cincinnati&amp;year=2012" TargetMode="External"/><Relationship Id="rId123" Type="http://schemas.openxmlformats.org/officeDocument/2006/relationships/hyperlink" Target="https://barttorvik.com/team.php?team=San+Diego+St.&amp;year=2012" TargetMode="External"/><Relationship Id="rId144" Type="http://schemas.openxmlformats.org/officeDocument/2006/relationships/hyperlink" Target="https://barttorvik.com/team.php?team=Colorado+St.&amp;year=2012" TargetMode="External"/><Relationship Id="rId330" Type="http://schemas.openxmlformats.org/officeDocument/2006/relationships/hyperlink" Target="https://barttorvik.com/team.php?team=Morehead+St.&amp;year=2012" TargetMode="External"/><Relationship Id="rId90" Type="http://schemas.openxmlformats.org/officeDocument/2006/relationships/hyperlink" Target="https://barttorvik.com/team.php?team=Michigan&amp;year=2012" TargetMode="External"/><Relationship Id="rId165" Type="http://schemas.openxmlformats.org/officeDocument/2006/relationships/hyperlink" Target="https://barttorvik.com/team.php?team=South+Florida&amp;year=2012" TargetMode="External"/><Relationship Id="rId186" Type="http://schemas.openxmlformats.org/officeDocument/2006/relationships/hyperlink" Target="https://barttorvik.com/team.php?team=Oregon&amp;year=2012" TargetMode="External"/><Relationship Id="rId351" Type="http://schemas.openxmlformats.org/officeDocument/2006/relationships/hyperlink" Target="https://barttorvik.com/team.php?team=Texas+St.&amp;year=2012" TargetMode="External"/><Relationship Id="rId372" Type="http://schemas.openxmlformats.org/officeDocument/2006/relationships/hyperlink" Target="https://barttorvik.com/team.php?team=Saint+Peter%27s&amp;year=2012" TargetMode="External"/><Relationship Id="rId393" Type="http://schemas.openxmlformats.org/officeDocument/2006/relationships/hyperlink" Target="https://barttorvik.com/team.php?team=Brown&amp;year=2012" TargetMode="External"/><Relationship Id="rId407" Type="http://schemas.openxmlformats.org/officeDocument/2006/relationships/hyperlink" Target="https://barttorvik.com/team.php?team=Arkansas+Pine+Bluff&amp;year=2012" TargetMode="External"/><Relationship Id="rId211" Type="http://schemas.openxmlformats.org/officeDocument/2006/relationships/hyperlink" Target="https://barttorvik.com/team.php?team=Montana&amp;year=2012" TargetMode="External"/><Relationship Id="rId232" Type="http://schemas.openxmlformats.org/officeDocument/2006/relationships/hyperlink" Target="https://barttorvik.com/team.php?team=St.+John%27s&amp;year=2012" TargetMode="External"/><Relationship Id="rId253" Type="http://schemas.openxmlformats.org/officeDocument/2006/relationships/hyperlink" Target="https://barttorvik.com/team.php?team=Santa+Clara&amp;year=2012" TargetMode="External"/><Relationship Id="rId274" Type="http://schemas.openxmlformats.org/officeDocument/2006/relationships/hyperlink" Target="https://barttorvik.com/team.php?team=IUPUI&amp;year=2012" TargetMode="External"/><Relationship Id="rId295" Type="http://schemas.openxmlformats.org/officeDocument/2006/relationships/hyperlink" Target="https://barttorvik.com/team.php?team=Green+Bay&amp;year=2012" TargetMode="External"/><Relationship Id="rId309" Type="http://schemas.openxmlformats.org/officeDocument/2006/relationships/hyperlink" Target="https://barttorvik.com/team.php?team=Central+Michigan&amp;year=2012" TargetMode="External"/><Relationship Id="rId27" Type="http://schemas.openxmlformats.org/officeDocument/2006/relationships/hyperlink" Target="https://barttorvik.com/team.php?team=Wichita+St.&amp;year=2012" TargetMode="External"/><Relationship Id="rId48" Type="http://schemas.openxmlformats.org/officeDocument/2006/relationships/hyperlink" Target="https://barttorvik.com/team.php?team=Gonzaga&amp;year=2012" TargetMode="External"/><Relationship Id="rId69" Type="http://schemas.openxmlformats.org/officeDocument/2006/relationships/hyperlink" Target="https://barttorvik.com/team.php?team=Memphis&amp;year=2012" TargetMode="External"/><Relationship Id="rId113" Type="http://schemas.openxmlformats.org/officeDocument/2006/relationships/hyperlink" Target="https://barttorvik.com/team.php?team=Oral+Roberts&amp;year=2012" TargetMode="External"/><Relationship Id="rId134" Type="http://schemas.openxmlformats.org/officeDocument/2006/relationships/hyperlink" Target="https://barttorvik.com/team.php?team=Davidson&amp;year=2012" TargetMode="External"/><Relationship Id="rId320" Type="http://schemas.openxmlformats.org/officeDocument/2006/relationships/hyperlink" Target="https://barttorvik.com/team.php?team=New+Hampshire&amp;year=2012" TargetMode="External"/><Relationship Id="rId80" Type="http://schemas.openxmlformats.org/officeDocument/2006/relationships/hyperlink" Target="https://barttorvik.com/team.php?team=Temple&amp;year=2012" TargetMode="External"/><Relationship Id="rId155" Type="http://schemas.openxmlformats.org/officeDocument/2006/relationships/hyperlink" Target="https://barttorvik.com/team.php?team=Georgia+St.&amp;year=2012" TargetMode="External"/><Relationship Id="rId176" Type="http://schemas.openxmlformats.org/officeDocument/2006/relationships/hyperlink" Target="https://barttorvik.com/team.php?team=Tennessee&amp;year=2012" TargetMode="External"/><Relationship Id="rId197" Type="http://schemas.openxmlformats.org/officeDocument/2006/relationships/hyperlink" Target="https://barttorvik.com/team.php?team=Clemson&amp;year=2012" TargetMode="External"/><Relationship Id="rId341" Type="http://schemas.openxmlformats.org/officeDocument/2006/relationships/hyperlink" Target="https://barttorvik.com/team.php?team=Niagara&amp;year=2012" TargetMode="External"/><Relationship Id="rId362" Type="http://schemas.openxmlformats.org/officeDocument/2006/relationships/hyperlink" Target="https://barttorvik.com/team.php?team=South+Dakota&amp;year=2012" TargetMode="External"/><Relationship Id="rId383" Type="http://schemas.openxmlformats.org/officeDocument/2006/relationships/hyperlink" Target="https://barttorvik.com/team.php?team=Texas+A%26M+Corpus+Chris&amp;year=2012" TargetMode="External"/><Relationship Id="rId418" Type="http://schemas.openxmlformats.org/officeDocument/2006/relationships/hyperlink" Target="https://barttorvik.com/team.php?team=The+Citadel&amp;year=2012" TargetMode="External"/><Relationship Id="rId201" Type="http://schemas.openxmlformats.org/officeDocument/2006/relationships/hyperlink" Target="https://barttorvik.com/team.php?team=Rutgers&amp;year=2012" TargetMode="External"/><Relationship Id="rId222" Type="http://schemas.openxmlformats.org/officeDocument/2006/relationships/hyperlink" Target="https://barttorvik.com/team.php?team=Maryland&amp;year=2012" TargetMode="External"/><Relationship Id="rId243" Type="http://schemas.openxmlformats.org/officeDocument/2006/relationships/hyperlink" Target="https://barttorvik.com/team.php?team=Western+Illinois&amp;year=2012" TargetMode="External"/><Relationship Id="rId264" Type="http://schemas.openxmlformats.org/officeDocument/2006/relationships/hyperlink" Target="https://barttorvik.com/team.php?team=SMU&amp;year=2012" TargetMode="External"/><Relationship Id="rId285" Type="http://schemas.openxmlformats.org/officeDocument/2006/relationships/hyperlink" Target="https://barttorvik.com/team.php?team=Sacred+Heart&amp;year=2012" TargetMode="External"/><Relationship Id="rId17" Type="http://schemas.openxmlformats.org/officeDocument/2006/relationships/hyperlink" Target="https://barttorvik.com/team.php?team=Kansas&amp;year=2012" TargetMode="External"/><Relationship Id="rId38" Type="http://schemas.openxmlformats.org/officeDocument/2006/relationships/hyperlink" Target="https://barttorvik.com/team.php?team=Marquette&amp;year=2012" TargetMode="External"/><Relationship Id="rId59" Type="http://schemas.openxmlformats.org/officeDocument/2006/relationships/hyperlink" Target="https://barttorvik.com/team.php?team=Purdue&amp;year=2012" TargetMode="External"/><Relationship Id="rId103" Type="http://schemas.openxmlformats.org/officeDocument/2006/relationships/hyperlink" Target="https://barttorvik.com/team.php?team=College+of+Charleston&amp;year=2012" TargetMode="External"/><Relationship Id="rId124" Type="http://schemas.openxmlformats.org/officeDocument/2006/relationships/hyperlink" Target="https://barttorvik.com/team.php?team=San+Diego+St.&amp;year=2012" TargetMode="External"/><Relationship Id="rId310" Type="http://schemas.openxmlformats.org/officeDocument/2006/relationships/hyperlink" Target="https://barttorvik.com/team.php?team=Southern+Illinois&amp;year=2012" TargetMode="External"/><Relationship Id="rId70" Type="http://schemas.openxmlformats.org/officeDocument/2006/relationships/hyperlink" Target="https://barttorvik.com/team.php?team=Memphis&amp;year=2012" TargetMode="External"/><Relationship Id="rId91" Type="http://schemas.openxmlformats.org/officeDocument/2006/relationships/hyperlink" Target="https://barttorvik.com/trank.php?&amp;begin=20111101&amp;end=20120312&amp;conlimit=All&amp;year=2012&amp;top=0&amp;venue=All&amp;type=N&amp;mingames=0&amp;quad=5&amp;rpi=" TargetMode="External"/><Relationship Id="rId145" Type="http://schemas.openxmlformats.org/officeDocument/2006/relationships/hyperlink" Target="https://barttorvik.com/team.php?team=New+Mexico+St.&amp;year=2012" TargetMode="External"/><Relationship Id="rId166" Type="http://schemas.openxmlformats.org/officeDocument/2006/relationships/hyperlink" Target="https://barttorvik.com/team.php?team=Mercer&amp;year=2012" TargetMode="External"/><Relationship Id="rId187" Type="http://schemas.openxmlformats.org/officeDocument/2006/relationships/hyperlink" Target="https://barttorvik.com/team.php?team=Princeton&amp;year=2012" TargetMode="External"/><Relationship Id="rId331" Type="http://schemas.openxmlformats.org/officeDocument/2006/relationships/hyperlink" Target="https://barttorvik.com/team.php?team=St.+Francis+NY&amp;year=2012" TargetMode="External"/><Relationship Id="rId352" Type="http://schemas.openxmlformats.org/officeDocument/2006/relationships/hyperlink" Target="https://barttorvik.com/trank.php?&amp;begin=20111101&amp;end=20120312&amp;conlimit=All&amp;year=2012&amp;top=0&amp;venue=All&amp;type=N&amp;mingames=0&amp;quad=5&amp;rpi=" TargetMode="External"/><Relationship Id="rId373" Type="http://schemas.openxmlformats.org/officeDocument/2006/relationships/hyperlink" Target="https://barttorvik.com/team.php?team=Georgia+Southern&amp;year=2012" TargetMode="External"/><Relationship Id="rId394" Type="http://schemas.openxmlformats.org/officeDocument/2006/relationships/hyperlink" Target="https://barttorvik.com/team.php?team=Alabama+St.&amp;year=2012" TargetMode="External"/><Relationship Id="rId408" Type="http://schemas.openxmlformats.org/officeDocument/2006/relationships/hyperlink" Target="https://barttorvik.com/team.php?team=South+Carolina+St.&amp;year=2012" TargetMode="External"/><Relationship Id="rId1" Type="http://schemas.openxmlformats.org/officeDocument/2006/relationships/hyperlink" Target="https://barttorvik.com/team.php?team=Wisconsin&amp;year=2012" TargetMode="External"/><Relationship Id="rId212" Type="http://schemas.openxmlformats.org/officeDocument/2006/relationships/hyperlink" Target="https://barttorvik.com/team.php?team=UTSA&amp;year=2012" TargetMode="External"/><Relationship Id="rId233" Type="http://schemas.openxmlformats.org/officeDocument/2006/relationships/hyperlink" Target="https://barttorvik.com/team.php?team=TCU&amp;year=2012" TargetMode="External"/><Relationship Id="rId254" Type="http://schemas.openxmlformats.org/officeDocument/2006/relationships/hyperlink" Target="https://barttorvik.com/team.php?team=Florida+Gulf+Coast&amp;year=2012" TargetMode="External"/><Relationship Id="rId28" Type="http://schemas.openxmlformats.org/officeDocument/2006/relationships/hyperlink" Target="https://barttorvik.com/team.php?team=Michigan+St.&amp;year=2012" TargetMode="External"/><Relationship Id="rId49" Type="http://schemas.openxmlformats.org/officeDocument/2006/relationships/hyperlink" Target="https://barttorvik.com/trank.php?&amp;begin=20111101&amp;end=20120312&amp;conlimit=All&amp;year=2012&amp;top=0&amp;venue=All&amp;type=N&amp;mingames=0&amp;quad=5&amp;rpi=" TargetMode="External"/><Relationship Id="rId114" Type="http://schemas.openxmlformats.org/officeDocument/2006/relationships/hyperlink" Target="https://barttorvik.com/team.php?team=Wagner&amp;year=2012" TargetMode="External"/><Relationship Id="rId275" Type="http://schemas.openxmlformats.org/officeDocument/2006/relationships/hyperlink" Target="https://barttorvik.com/team.php?team=Cornell&amp;year=2012" TargetMode="External"/><Relationship Id="rId296" Type="http://schemas.openxmlformats.org/officeDocument/2006/relationships/hyperlink" Target="https://barttorvik.com/team.php?team=Stephen+F.+Austin&amp;year=2012" TargetMode="External"/><Relationship Id="rId300" Type="http://schemas.openxmlformats.org/officeDocument/2006/relationships/hyperlink" Target="https://barttorvik.com/trank.php?&amp;begin=20111101&amp;end=20120312&amp;conlimit=All&amp;year=2012&amp;top=0&amp;venue=All&amp;type=N&amp;mingames=0&amp;quad=5&amp;rpi=" TargetMode="External"/><Relationship Id="rId60" Type="http://schemas.openxmlformats.org/officeDocument/2006/relationships/hyperlink" Target="https://barttorvik.com/team.php?team=Purdue&amp;year=2012" TargetMode="External"/><Relationship Id="rId81" Type="http://schemas.openxmlformats.org/officeDocument/2006/relationships/hyperlink" Target="https://barttorvik.com/team.php?team=Southern+Miss&amp;year=2012" TargetMode="External"/><Relationship Id="rId135" Type="http://schemas.openxmlformats.org/officeDocument/2006/relationships/hyperlink" Target="https://barttorvik.com/team.php?team=Davidson&amp;year=2012" TargetMode="External"/><Relationship Id="rId156" Type="http://schemas.openxmlformats.org/officeDocument/2006/relationships/hyperlink" Target="https://barttorvik.com/team.php?team=Buffalo&amp;year=2012" TargetMode="External"/><Relationship Id="rId177" Type="http://schemas.openxmlformats.org/officeDocument/2006/relationships/hyperlink" Target="https://barttorvik.com/team.php?team=Fairfield&amp;year=2012" TargetMode="External"/><Relationship Id="rId198" Type="http://schemas.openxmlformats.org/officeDocument/2006/relationships/hyperlink" Target="https://barttorvik.com/team.php?team=Houston&amp;year=2012" TargetMode="External"/><Relationship Id="rId321" Type="http://schemas.openxmlformats.org/officeDocument/2006/relationships/hyperlink" Target="https://barttorvik.com/team.php?team=Savannah+St.&amp;year=2012" TargetMode="External"/><Relationship Id="rId342" Type="http://schemas.openxmlformats.org/officeDocument/2006/relationships/hyperlink" Target="https://barttorvik.com/team.php?team=Appalachian+St.&amp;year=2012" TargetMode="External"/><Relationship Id="rId363" Type="http://schemas.openxmlformats.org/officeDocument/2006/relationships/hyperlink" Target="https://barttorvik.com/team.php?team=Dartmouth&amp;year=2012" TargetMode="External"/><Relationship Id="rId384" Type="http://schemas.openxmlformats.org/officeDocument/2006/relationships/hyperlink" Target="https://barttorvik.com/team.php?team=Kennesaw+St.&amp;year=2012" TargetMode="External"/><Relationship Id="rId419" Type="http://schemas.openxmlformats.org/officeDocument/2006/relationships/hyperlink" Target="https://barttorvik.com/team.php?team=Florida+A%26M&amp;year=2012" TargetMode="External"/><Relationship Id="rId202" Type="http://schemas.openxmlformats.org/officeDocument/2006/relationships/hyperlink" Target="https://barttorvik.com/team.php?team=Oklahoma+St.&amp;year=2012" TargetMode="External"/><Relationship Id="rId223" Type="http://schemas.openxmlformats.org/officeDocument/2006/relationships/hyperlink" Target="https://barttorvik.com/team.php?team=Rice&amp;year=2012" TargetMode="External"/><Relationship Id="rId244" Type="http://schemas.openxmlformats.org/officeDocument/2006/relationships/hyperlink" Target="https://barttorvik.com/trank.php?&amp;begin=20111101&amp;end=20120312&amp;conlimit=All&amp;year=2012&amp;top=0&amp;venue=All&amp;type=N&amp;mingames=0&amp;quad=5&amp;rpi=" TargetMode="External"/><Relationship Id="rId18" Type="http://schemas.openxmlformats.org/officeDocument/2006/relationships/hyperlink" Target="https://barttorvik.com/team.php?team=Georgetown&amp;year=2012" TargetMode="External"/><Relationship Id="rId39" Type="http://schemas.openxmlformats.org/officeDocument/2006/relationships/hyperlink" Target="https://barttorvik.com/team.php?team=Marquette&amp;year=2012" TargetMode="External"/><Relationship Id="rId265" Type="http://schemas.openxmlformats.org/officeDocument/2006/relationships/hyperlink" Target="https://barttorvik.com/team.php?team=Toledo&amp;year=2012" TargetMode="External"/><Relationship Id="rId286" Type="http://schemas.openxmlformats.org/officeDocument/2006/relationships/hyperlink" Target="https://barttorvik.com/team.php?team=George+Washington&amp;year=2012" TargetMode="External"/><Relationship Id="rId50" Type="http://schemas.openxmlformats.org/officeDocument/2006/relationships/hyperlink" Target="https://barttorvik.com/team.php?team=Virginia&amp;year=2012" TargetMode="External"/><Relationship Id="rId104" Type="http://schemas.openxmlformats.org/officeDocument/2006/relationships/hyperlink" Target="https://barttorvik.com/team.php?team=Illinois&amp;year=2012" TargetMode="External"/><Relationship Id="rId125" Type="http://schemas.openxmlformats.org/officeDocument/2006/relationships/hyperlink" Target="https://barttorvik.com/team.php?team=Miami+FL&amp;year=2012" TargetMode="External"/><Relationship Id="rId146" Type="http://schemas.openxmlformats.org/officeDocument/2006/relationships/hyperlink" Target="https://barttorvik.com/team.php?team=New+Mexico+St.&amp;year=2012" TargetMode="External"/><Relationship Id="rId167" Type="http://schemas.openxmlformats.org/officeDocument/2006/relationships/hyperlink" Target="https://barttorvik.com/team.php?team=UCLA&amp;year=2012" TargetMode="External"/><Relationship Id="rId188" Type="http://schemas.openxmlformats.org/officeDocument/2006/relationships/hyperlink" Target="https://barttorvik.com/trank.php?&amp;begin=20111101&amp;end=20120312&amp;conlimit=All&amp;year=2012&amp;top=0&amp;venue=All&amp;type=N&amp;mingames=0&amp;quad=5&amp;rpi=" TargetMode="External"/><Relationship Id="rId311" Type="http://schemas.openxmlformats.org/officeDocument/2006/relationships/hyperlink" Target="https://barttorvik.com/team.php?team=Loyola+Chicago&amp;year=2012" TargetMode="External"/><Relationship Id="rId332" Type="http://schemas.openxmlformats.org/officeDocument/2006/relationships/hyperlink" Target="https://barttorvik.com/team.php?team=Pepperdine&amp;year=2012" TargetMode="External"/><Relationship Id="rId353" Type="http://schemas.openxmlformats.org/officeDocument/2006/relationships/hyperlink" Target="https://barttorvik.com/team.php?team=NJIT&amp;year=2012" TargetMode="External"/><Relationship Id="rId374" Type="http://schemas.openxmlformats.org/officeDocument/2006/relationships/hyperlink" Target="https://barttorvik.com/team.php?team=Delaware+St.&amp;year=2012" TargetMode="External"/><Relationship Id="rId395" Type="http://schemas.openxmlformats.org/officeDocument/2006/relationships/hyperlink" Target="https://barttorvik.com/team.php?team=UT+Rio+Grande+Valley&amp;year=2012" TargetMode="External"/><Relationship Id="rId409" Type="http://schemas.openxmlformats.org/officeDocument/2006/relationships/hyperlink" Target="https://barttorvik.com/team.php?team=Maryland+Eastern+Shore&amp;year=2012" TargetMode="External"/><Relationship Id="rId71" Type="http://schemas.openxmlformats.org/officeDocument/2006/relationships/hyperlink" Target="https://barttorvik.com/team.php?team=Vanderbilt&amp;year=2012" TargetMode="External"/><Relationship Id="rId92" Type="http://schemas.openxmlformats.org/officeDocument/2006/relationships/hyperlink" Target="https://barttorvik.com/team.php?team=Ohio&amp;year=2012" TargetMode="External"/><Relationship Id="rId213" Type="http://schemas.openxmlformats.org/officeDocument/2006/relationships/hyperlink" Target="https://barttorvik.com/team.php?team=Quinnipiac&amp;year=2012" TargetMode="External"/><Relationship Id="rId234" Type="http://schemas.openxmlformats.org/officeDocument/2006/relationships/hyperlink" Target="https://barttorvik.com/team.php?team=Oakland&amp;year=2012" TargetMode="External"/><Relationship Id="rId420" Type="http://schemas.openxmlformats.org/officeDocument/2006/relationships/hyperlink" Target="https://barttorvik.com/team.php?team=Alabama+A%26M&amp;year=2012" TargetMode="External"/><Relationship Id="rId2" Type="http://schemas.openxmlformats.org/officeDocument/2006/relationships/hyperlink" Target="https://barttorvik.com/team.php?team=Ohio+St.&amp;year=2012" TargetMode="External"/><Relationship Id="rId29" Type="http://schemas.openxmlformats.org/officeDocument/2006/relationships/hyperlink" Target="https://barttorvik.com/team.php?team=Michigan+St.&amp;year=2012" TargetMode="External"/><Relationship Id="rId255" Type="http://schemas.openxmlformats.org/officeDocument/2006/relationships/hyperlink" Target="https://barttorvik.com/team.php?team=Northeastern&amp;year=2012" TargetMode="External"/><Relationship Id="rId276" Type="http://schemas.openxmlformats.org/officeDocument/2006/relationships/hyperlink" Target="https://barttorvik.com/team.php?team=Lipscomb&amp;year=2012" TargetMode="External"/><Relationship Id="rId297" Type="http://schemas.openxmlformats.org/officeDocument/2006/relationships/hyperlink" Target="https://barttorvik.com/team.php?team=Austin+Peay&amp;year=2012" TargetMode="External"/><Relationship Id="rId40" Type="http://schemas.openxmlformats.org/officeDocument/2006/relationships/hyperlink" Target="https://barttorvik.com/team.php?team=Florida+St.&amp;year=2012" TargetMode="External"/><Relationship Id="rId115" Type="http://schemas.openxmlformats.org/officeDocument/2006/relationships/hyperlink" Target="https://barttorvik.com/team.php?team=Northwestern&amp;year=2012" TargetMode="External"/><Relationship Id="rId136" Type="http://schemas.openxmlformats.org/officeDocument/2006/relationships/hyperlink" Target="https://barttorvik.com/team.php?team=Illinois+St.&amp;year=2012" TargetMode="External"/><Relationship Id="rId157" Type="http://schemas.openxmlformats.org/officeDocument/2006/relationships/hyperlink" Target="https://barttorvik.com/team.php?team=UC+Santa+Barbara&amp;year=2012" TargetMode="External"/><Relationship Id="rId178" Type="http://schemas.openxmlformats.org/officeDocument/2006/relationships/hyperlink" Target="https://barttorvik.com/team.php?team=Valparaiso&amp;year=2012" TargetMode="External"/><Relationship Id="rId301" Type="http://schemas.openxmlformats.org/officeDocument/2006/relationships/hyperlink" Target="https://barttorvik.com/team.php?team=Cal+St.+Bakersfield&amp;year=2012" TargetMode="External"/><Relationship Id="rId322" Type="http://schemas.openxmlformats.org/officeDocument/2006/relationships/hyperlink" Target="https://barttorvik.com/team.php?team=Arkansas+St.&amp;year=2012" TargetMode="External"/><Relationship Id="rId343" Type="http://schemas.openxmlformats.org/officeDocument/2006/relationships/hyperlink" Target="https://barttorvik.com/team.php?team=Hampton&amp;year=2012" TargetMode="External"/><Relationship Id="rId364" Type="http://schemas.openxmlformats.org/officeDocument/2006/relationships/hyperlink" Target="https://barttorvik.com/team.php?team=Mississippi+Valley+St.&amp;year=2012" TargetMode="External"/><Relationship Id="rId61" Type="http://schemas.openxmlformats.org/officeDocument/2006/relationships/hyperlink" Target="https://barttorvik.com/team.php?team=Texas&amp;year=2012" TargetMode="External"/><Relationship Id="rId82" Type="http://schemas.openxmlformats.org/officeDocument/2006/relationships/hyperlink" Target="https://barttorvik.com/team.php?team=Southern+Miss&amp;year=2012" TargetMode="External"/><Relationship Id="rId199" Type="http://schemas.openxmlformats.org/officeDocument/2006/relationships/hyperlink" Target="https://barttorvik.com/team.php?team=USC&amp;year=2012" TargetMode="External"/><Relationship Id="rId203" Type="http://schemas.openxmlformats.org/officeDocument/2006/relationships/hyperlink" Target="https://barttorvik.com/team.php?team=South+Carolina&amp;year=2012" TargetMode="External"/><Relationship Id="rId385" Type="http://schemas.openxmlformats.org/officeDocument/2006/relationships/hyperlink" Target="https://barttorvik.com/team.php?team=VMI&amp;year=2012" TargetMode="External"/><Relationship Id="rId19" Type="http://schemas.openxmlformats.org/officeDocument/2006/relationships/hyperlink" Target="https://barttorvik.com/team.php?team=Georgetown&amp;year=2012" TargetMode="External"/><Relationship Id="rId224" Type="http://schemas.openxmlformats.org/officeDocument/2006/relationships/hyperlink" Target="https://barttorvik.com/team.php?team=Air+Force&amp;year=2012" TargetMode="External"/><Relationship Id="rId245" Type="http://schemas.openxmlformats.org/officeDocument/2006/relationships/hyperlink" Target="https://barttorvik.com/team.php?team=Detroit&amp;year=2012" TargetMode="External"/><Relationship Id="rId266" Type="http://schemas.openxmlformats.org/officeDocument/2006/relationships/hyperlink" Target="https://barttorvik.com/team.php?team=Coastal+Carolina&amp;year=2012" TargetMode="External"/><Relationship Id="rId287" Type="http://schemas.openxmlformats.org/officeDocument/2006/relationships/hyperlink" Target="https://barttorvik.com/team.php?team=Little+Rock&amp;year=2012" TargetMode="External"/><Relationship Id="rId410" Type="http://schemas.openxmlformats.org/officeDocument/2006/relationships/hyperlink" Target="https://barttorvik.com/team.php?team=Texas+Southern&amp;year=2012" TargetMode="External"/><Relationship Id="rId30" Type="http://schemas.openxmlformats.org/officeDocument/2006/relationships/hyperlink" Target="https://barttorvik.com/team.php?team=California&amp;year=2012" TargetMode="External"/><Relationship Id="rId105" Type="http://schemas.openxmlformats.org/officeDocument/2006/relationships/hyperlink" Target="https://barttorvik.com/team.php?team=VCU&amp;year=2012" TargetMode="External"/><Relationship Id="rId126" Type="http://schemas.openxmlformats.org/officeDocument/2006/relationships/hyperlink" Target="https://barttorvik.com/team.php?team=Cleveland+St.&amp;year=2012" TargetMode="External"/><Relationship Id="rId147" Type="http://schemas.openxmlformats.org/officeDocument/2006/relationships/hyperlink" Target="https://barttorvik.com/team.php?team=Richmond&amp;year=2012" TargetMode="External"/><Relationship Id="rId168" Type="http://schemas.openxmlformats.org/officeDocument/2006/relationships/hyperlink" Target="https://barttorvik.com/team.php?team=Butler&amp;year=2012" TargetMode="External"/><Relationship Id="rId312" Type="http://schemas.openxmlformats.org/officeDocument/2006/relationships/hyperlink" Target="https://barttorvik.com/team.php?team=Fordham&amp;year=2012" TargetMode="External"/><Relationship Id="rId333" Type="http://schemas.openxmlformats.org/officeDocument/2006/relationships/hyperlink" Target="https://barttorvik.com/team.php?team=Wofford&amp;year=2012" TargetMode="External"/><Relationship Id="rId354" Type="http://schemas.openxmlformats.org/officeDocument/2006/relationships/hyperlink" Target="https://barttorvik.com/team.php?team=Sam+Houston+St.&amp;year=2012" TargetMode="External"/><Relationship Id="rId51" Type="http://schemas.openxmlformats.org/officeDocument/2006/relationships/hyperlink" Target="https://barttorvik.com/team.php?team=Virginia&amp;year=2012" TargetMode="External"/><Relationship Id="rId72" Type="http://schemas.openxmlformats.org/officeDocument/2006/relationships/hyperlink" Target="https://barttorvik.com/team.php?team=Vanderbilt&amp;year=2012" TargetMode="External"/><Relationship Id="rId93" Type="http://schemas.openxmlformats.org/officeDocument/2006/relationships/hyperlink" Target="https://barttorvik.com/team.php?team=Ohio&amp;year=2012" TargetMode="External"/><Relationship Id="rId189" Type="http://schemas.openxmlformats.org/officeDocument/2006/relationships/hyperlink" Target="https://barttorvik.com/team.php?team=Providence&amp;year=2012" TargetMode="External"/><Relationship Id="rId375" Type="http://schemas.openxmlformats.org/officeDocument/2006/relationships/hyperlink" Target="https://barttorvik.com/team.php?team=Colgate&amp;year=2012" TargetMode="External"/><Relationship Id="rId396" Type="http://schemas.openxmlformats.org/officeDocument/2006/relationships/hyperlink" Target="https://barttorvik.com/team.php?team=Tennessee+Martin&amp;year=2012" TargetMode="External"/><Relationship Id="rId3" Type="http://schemas.openxmlformats.org/officeDocument/2006/relationships/hyperlink" Target="https://barttorvik.com/team.php?team=Ohio+St.&amp;year=2012" TargetMode="External"/><Relationship Id="rId214" Type="http://schemas.openxmlformats.org/officeDocument/2006/relationships/hyperlink" Target="https://barttorvik.com/team.php?team=Iowa&amp;year=2012" TargetMode="External"/><Relationship Id="rId235" Type="http://schemas.openxmlformats.org/officeDocument/2006/relationships/hyperlink" Target="https://barttorvik.com/team.php?team=Bowling+Green&amp;year=2012" TargetMode="External"/><Relationship Id="rId256" Type="http://schemas.openxmlformats.org/officeDocument/2006/relationships/hyperlink" Target="https://barttorvik.com/team.php?team=San+Francisco&amp;year=2012" TargetMode="External"/><Relationship Id="rId277" Type="http://schemas.openxmlformats.org/officeDocument/2006/relationships/hyperlink" Target="https://barttorvik.com/team.php?team=Evansville&amp;year=2012" TargetMode="External"/><Relationship Id="rId298" Type="http://schemas.openxmlformats.org/officeDocument/2006/relationships/hyperlink" Target="https://barttorvik.com/team.php?team=FIU&amp;year=2012" TargetMode="External"/><Relationship Id="rId400" Type="http://schemas.openxmlformats.org/officeDocument/2006/relationships/hyperlink" Target="https://barttorvik.com/team.php?team=Cal+St.+Northridge&amp;year=2012" TargetMode="External"/><Relationship Id="rId421" Type="http://schemas.openxmlformats.org/officeDocument/2006/relationships/hyperlink" Target="https://barttorvik.com/team.php?team=Chicago+St.&amp;year=2012" TargetMode="External"/><Relationship Id="rId116" Type="http://schemas.openxmlformats.org/officeDocument/2006/relationships/hyperlink" Target="https://barttorvik.com/team.php?team=Minnesota&amp;year=2012" TargetMode="External"/><Relationship Id="rId137" Type="http://schemas.openxmlformats.org/officeDocument/2006/relationships/hyperlink" Target="https://barttorvik.com/team.php?team=Akron&amp;year=2012" TargetMode="External"/><Relationship Id="rId158" Type="http://schemas.openxmlformats.org/officeDocument/2006/relationships/hyperlink" Target="https://barttorvik.com/trank.php?&amp;begin=20111101&amp;end=20120312&amp;conlimit=All&amp;year=2012&amp;top=0&amp;venue=All&amp;type=N&amp;mingames=0&amp;quad=5&amp;rpi=" TargetMode="External"/><Relationship Id="rId302" Type="http://schemas.openxmlformats.org/officeDocument/2006/relationships/hyperlink" Target="https://barttorvik.com/team.php?team=Elon&amp;year=2012" TargetMode="External"/><Relationship Id="rId323" Type="http://schemas.openxmlformats.org/officeDocument/2006/relationships/hyperlink" Target="https://barttorvik.com/team.php?team=Rhode+Island&amp;year=2012" TargetMode="External"/><Relationship Id="rId344" Type="http://schemas.openxmlformats.org/officeDocument/2006/relationships/hyperlink" Target="https://barttorvik.com/team.php?team=UNC+Greensboro&amp;year=2012" TargetMode="External"/><Relationship Id="rId20" Type="http://schemas.openxmlformats.org/officeDocument/2006/relationships/hyperlink" Target="https://barttorvik.com/team.php?team=Duke&amp;year=2012" TargetMode="External"/><Relationship Id="rId41" Type="http://schemas.openxmlformats.org/officeDocument/2006/relationships/hyperlink" Target="https://barttorvik.com/team.php?team=Florida+St.&amp;year=2012" TargetMode="External"/><Relationship Id="rId62" Type="http://schemas.openxmlformats.org/officeDocument/2006/relationships/hyperlink" Target="https://barttorvik.com/team.php?team=Texas&amp;year=2012" TargetMode="External"/><Relationship Id="rId83" Type="http://schemas.openxmlformats.org/officeDocument/2006/relationships/hyperlink" Target="https://barttorvik.com/team.php?team=Wyoming&amp;year=2012" TargetMode="External"/><Relationship Id="rId179" Type="http://schemas.openxmlformats.org/officeDocument/2006/relationships/hyperlink" Target="https://barttorvik.com/team.php?team=UT+Arlington&amp;year=2012" TargetMode="External"/><Relationship Id="rId365" Type="http://schemas.openxmlformats.org/officeDocument/2006/relationships/hyperlink" Target="https://barttorvik.com/team.php?team=Mississippi+Valley+St.&amp;year=2012" TargetMode="External"/><Relationship Id="rId386" Type="http://schemas.openxmlformats.org/officeDocument/2006/relationships/hyperlink" Target="https://barttorvik.com/team.php?team=St.+Francis+PA&amp;year=2012" TargetMode="External"/><Relationship Id="rId190" Type="http://schemas.openxmlformats.org/officeDocument/2006/relationships/hyperlink" Target="https://barttorvik.com/team.php?team=Loyola+MD&amp;year=2012" TargetMode="External"/><Relationship Id="rId204" Type="http://schemas.openxmlformats.org/officeDocument/2006/relationships/hyperlink" Target="https://barttorvik.com/team.php?team=Charlotte&amp;year=2012" TargetMode="External"/><Relationship Id="rId225" Type="http://schemas.openxmlformats.org/officeDocument/2006/relationships/hyperlink" Target="https://barttorvik.com/team.php?team=Florida+Atlantic&amp;year=2012" TargetMode="External"/><Relationship Id="rId246" Type="http://schemas.openxmlformats.org/officeDocument/2006/relationships/hyperlink" Target="https://barttorvik.com/team.php?team=Detroit&amp;year=2012" TargetMode="External"/><Relationship Id="rId267" Type="http://schemas.openxmlformats.org/officeDocument/2006/relationships/hyperlink" Target="https://barttorvik.com/team.php?team=James+Madison&amp;year=2012" TargetMode="External"/><Relationship Id="rId288" Type="http://schemas.openxmlformats.org/officeDocument/2006/relationships/hyperlink" Target="https://barttorvik.com/team.php?team=Northwestern+St.&amp;year=2012" TargetMode="External"/><Relationship Id="rId411" Type="http://schemas.openxmlformats.org/officeDocument/2006/relationships/hyperlink" Target="https://barttorvik.com/team.php?team=Northern+Arizona&amp;year=2012" TargetMode="External"/><Relationship Id="rId106" Type="http://schemas.openxmlformats.org/officeDocument/2006/relationships/hyperlink" Target="https://barttorvik.com/team.php?team=VCU&amp;year=2012" TargetMode="External"/><Relationship Id="rId127" Type="http://schemas.openxmlformats.org/officeDocument/2006/relationships/hyperlink" Target="https://barttorvik.com/trank.php?&amp;begin=20111101&amp;end=20120312&amp;conlimit=All&amp;year=2012&amp;top=0&amp;venue=All&amp;type=N&amp;mingames=0&amp;quad=5&amp;rpi=" TargetMode="External"/><Relationship Id="rId313" Type="http://schemas.openxmlformats.org/officeDocument/2006/relationships/hyperlink" Target="https://barttorvik.com/team.php?team=Western+Carolina&amp;year=2012" TargetMode="External"/><Relationship Id="rId10" Type="http://schemas.openxmlformats.org/officeDocument/2006/relationships/hyperlink" Target="https://barttorvik.com/team.php?team=Saint+Louis&amp;year=2012" TargetMode="External"/><Relationship Id="rId31" Type="http://schemas.openxmlformats.org/officeDocument/2006/relationships/hyperlink" Target="https://barttorvik.com/team.php?team=California&amp;year=2012" TargetMode="External"/><Relationship Id="rId52" Type="http://schemas.openxmlformats.org/officeDocument/2006/relationships/hyperlink" Target="https://barttorvik.com/team.php?team=La+Salle&amp;year=2012" TargetMode="External"/><Relationship Id="rId73" Type="http://schemas.openxmlformats.org/officeDocument/2006/relationships/hyperlink" Target="https://barttorvik.com/team.php?team=North+Carolina+St.&amp;year=2012" TargetMode="External"/><Relationship Id="rId94" Type="http://schemas.openxmlformats.org/officeDocument/2006/relationships/hyperlink" Target="https://barttorvik.com/team.php?team=Saint+Mary%27s&amp;year=2012" TargetMode="External"/><Relationship Id="rId148" Type="http://schemas.openxmlformats.org/officeDocument/2006/relationships/hyperlink" Target="https://barttorvik.com/team.php?team=Texas+A%26M&amp;year=2012" TargetMode="External"/><Relationship Id="rId169" Type="http://schemas.openxmlformats.org/officeDocument/2006/relationships/hyperlink" Target="https://barttorvik.com/team.php?team=Robert+Morris&amp;year=2012" TargetMode="External"/><Relationship Id="rId334" Type="http://schemas.openxmlformats.org/officeDocument/2006/relationships/hyperlink" Target="https://barttorvik.com/team.php?team=UMKC&amp;year=2012" TargetMode="External"/><Relationship Id="rId355" Type="http://schemas.openxmlformats.org/officeDocument/2006/relationships/hyperlink" Target="https://barttorvik.com/team.php?team=Army&amp;year=2012" TargetMode="External"/><Relationship Id="rId376" Type="http://schemas.openxmlformats.org/officeDocument/2006/relationships/hyperlink" Target="https://barttorvik.com/team.php?team=Southeast+Missouri+St.&amp;year=2012" TargetMode="External"/><Relationship Id="rId397" Type="http://schemas.openxmlformats.org/officeDocument/2006/relationships/hyperlink" Target="https://barttorvik.com/team.php?team=Nebraska+Omaha&amp;year=2012" TargetMode="External"/><Relationship Id="rId4" Type="http://schemas.openxmlformats.org/officeDocument/2006/relationships/hyperlink" Target="https://barttorvik.com/team.php?team=Kentucky&amp;year=2012" TargetMode="External"/><Relationship Id="rId180" Type="http://schemas.openxmlformats.org/officeDocument/2006/relationships/hyperlink" Target="https://barttorvik.com/team.php?team=East+Carolina&amp;year=2012" TargetMode="External"/><Relationship Id="rId215" Type="http://schemas.openxmlformats.org/officeDocument/2006/relationships/hyperlink" Target="https://barttorvik.com/team.php?team=Yale&amp;year=2012" TargetMode="External"/><Relationship Id="rId236" Type="http://schemas.openxmlformats.org/officeDocument/2006/relationships/hyperlink" Target="https://barttorvik.com/team.php?team=Hofstra&amp;year=2012" TargetMode="External"/><Relationship Id="rId257" Type="http://schemas.openxmlformats.org/officeDocument/2006/relationships/hyperlink" Target="https://barttorvik.com/team.php?team=Morgan+St.&amp;year=2012" TargetMode="External"/><Relationship Id="rId278" Type="http://schemas.openxmlformats.org/officeDocument/2006/relationships/hyperlink" Target="https://barttorvik.com/team.php?team=Tennessee+St.&amp;year=2012" TargetMode="External"/><Relationship Id="rId401" Type="http://schemas.openxmlformats.org/officeDocument/2006/relationships/hyperlink" Target="https://barttorvik.com/team.php?team=Fairleigh+Dickinson&amp;year=2012" TargetMode="External"/><Relationship Id="rId422" Type="http://schemas.openxmlformats.org/officeDocument/2006/relationships/hyperlink" Target="https://barttorvik.com/team.php?team=Alcorn+St.&amp;year=2012" TargetMode="External"/><Relationship Id="rId303" Type="http://schemas.openxmlformats.org/officeDocument/2006/relationships/hyperlink" Target="https://barttorvik.com/team.php?team=Siena&amp;year=2012" TargetMode="External"/><Relationship Id="rId42" Type="http://schemas.openxmlformats.org/officeDocument/2006/relationships/hyperlink" Target="https://barttorvik.com/team.php?team=Connecticut&amp;year=2012" TargetMode="External"/><Relationship Id="rId84" Type="http://schemas.openxmlformats.org/officeDocument/2006/relationships/hyperlink" Target="https://barttorvik.com/team.php?team=Northern+Iowa&amp;year=2012" TargetMode="External"/><Relationship Id="rId138" Type="http://schemas.openxmlformats.org/officeDocument/2006/relationships/hyperlink" Target="https://barttorvik.com/team.php?team=Tulane&amp;year=2012" TargetMode="External"/><Relationship Id="rId345" Type="http://schemas.openxmlformats.org/officeDocument/2006/relationships/hyperlink" Target="https://barttorvik.com/team.php?team=Winthrop&amp;year=2012" TargetMode="External"/><Relationship Id="rId387" Type="http://schemas.openxmlformats.org/officeDocument/2006/relationships/hyperlink" Target="https://barttorvik.com/team.php?team=Radford&amp;year=2012" TargetMode="External"/><Relationship Id="rId191" Type="http://schemas.openxmlformats.org/officeDocument/2006/relationships/hyperlink" Target="https://barttorvik.com/team.php?team=Loyola+MD&amp;year=2012" TargetMode="External"/><Relationship Id="rId205" Type="http://schemas.openxmlformats.org/officeDocument/2006/relationships/hyperlink" Target="https://barttorvik.com/team.php?team=Old+Dominion&amp;year=2012" TargetMode="External"/><Relationship Id="rId247" Type="http://schemas.openxmlformats.org/officeDocument/2006/relationships/hyperlink" Target="https://barttorvik.com/team.php?team=UNC+Asheville&amp;year=2012" TargetMode="External"/><Relationship Id="rId412" Type="http://schemas.openxmlformats.org/officeDocument/2006/relationships/hyperlink" Target="https://barttorvik.com/team.php?team=Northern+Illinois&amp;year=2012" TargetMode="External"/><Relationship Id="rId107" Type="http://schemas.openxmlformats.org/officeDocument/2006/relationships/hyperlink" Target="https://barttorvik.com/team.php?team=Xavier&amp;year=2012" TargetMode="External"/><Relationship Id="rId289" Type="http://schemas.openxmlformats.org/officeDocument/2006/relationships/hyperlink" Target="https://barttorvik.com/team.php?team=Furman&amp;year=2012" TargetMode="External"/><Relationship Id="rId11" Type="http://schemas.openxmlformats.org/officeDocument/2006/relationships/hyperlink" Target="https://barttorvik.com/team.php?team=Saint+Louis&amp;year=2012" TargetMode="External"/><Relationship Id="rId53" Type="http://schemas.openxmlformats.org/officeDocument/2006/relationships/hyperlink" Target="https://barttorvik.com/team.php?team=UNLV&amp;year=2012" TargetMode="External"/><Relationship Id="rId149" Type="http://schemas.openxmlformats.org/officeDocument/2006/relationships/hyperlink" Target="https://barttorvik.com/team.php?team=LSU&amp;year=2012" TargetMode="External"/><Relationship Id="rId314" Type="http://schemas.openxmlformats.org/officeDocument/2006/relationships/hyperlink" Target="https://barttorvik.com/team.php?team=UC+Irvine&amp;year=2012" TargetMode="External"/><Relationship Id="rId356" Type="http://schemas.openxmlformats.org/officeDocument/2006/relationships/hyperlink" Target="https://barttorvik.com/team.php?team=Eastern+Illinois&amp;year=2012" TargetMode="External"/><Relationship Id="rId398" Type="http://schemas.openxmlformats.org/officeDocument/2006/relationships/hyperlink" Target="https://barttorvik.com/team.php?team=Monmouth&amp;year=2012" TargetMode="External"/><Relationship Id="rId95" Type="http://schemas.openxmlformats.org/officeDocument/2006/relationships/hyperlink" Target="https://barttorvik.com/team.php?team=Saint+Mary%27s&amp;year=2012" TargetMode="External"/><Relationship Id="rId160" Type="http://schemas.openxmlformats.org/officeDocument/2006/relationships/hyperlink" Target="https://barttorvik.com/team.php?team=Indiana+St.&amp;year=2012" TargetMode="External"/><Relationship Id="rId216" Type="http://schemas.openxmlformats.org/officeDocument/2006/relationships/hyperlink" Target="https://barttorvik.com/trank.php?&amp;begin=20111101&amp;end=20120312&amp;conlimit=All&amp;year=2012&amp;top=0&amp;venue=All&amp;type=N&amp;mingames=0&amp;quad=5&amp;rpi=" TargetMode="External"/><Relationship Id="rId423" Type="http://schemas.openxmlformats.org/officeDocument/2006/relationships/hyperlink" Target="https://barttorvik.com/team.php?team=Towson&amp;year=2012" TargetMode="External"/><Relationship Id="rId258" Type="http://schemas.openxmlformats.org/officeDocument/2006/relationships/hyperlink" Target="https://barttorvik.com/team.php?team=Miami+OH&amp;year=2012" TargetMode="External"/><Relationship Id="rId22" Type="http://schemas.openxmlformats.org/officeDocument/2006/relationships/hyperlink" Target="https://barttorvik.com/team.php?team=Florida&amp;year=2012" TargetMode="External"/><Relationship Id="rId64" Type="http://schemas.openxmlformats.org/officeDocument/2006/relationships/hyperlink" Target="https://barttorvik.com/team.php?team=West+Virginia&amp;year=2012" TargetMode="External"/><Relationship Id="rId118" Type="http://schemas.openxmlformats.org/officeDocument/2006/relationships/hyperlink" Target="https://barttorvik.com/team.php?team=Iowa+St.&amp;year=2012" TargetMode="External"/><Relationship Id="rId325" Type="http://schemas.openxmlformats.org/officeDocument/2006/relationships/hyperlink" Target="https://barttorvik.com/team.php?team=Boston+College&amp;year=2012" TargetMode="External"/><Relationship Id="rId367" Type="http://schemas.openxmlformats.org/officeDocument/2006/relationships/hyperlink" Target="https://barttorvik.com/team.php?team=Prairie+View+A%26M&amp;year=20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2527-61C8-4976-B79A-11F0B87E9EF4}">
  <dimension ref="A1:BE346"/>
  <sheetViews>
    <sheetView tabSelected="1" topLeftCell="AT1" workbookViewId="0">
      <selection activeCell="BE13" sqref="BE13"/>
    </sheetView>
  </sheetViews>
  <sheetFormatPr defaultRowHeight="15" x14ac:dyDescent="0.25"/>
  <cols>
    <col min="32" max="32" width="26.5703125" customWidth="1"/>
    <col min="33" max="33" width="18.140625" bestFit="1" customWidth="1"/>
    <col min="34" max="35" width="18.140625" customWidth="1"/>
    <col min="36" max="36" width="7.5703125" customWidth="1"/>
    <col min="46" max="46" width="22.7109375" bestFit="1" customWidth="1"/>
    <col min="48" max="48" width="19.28515625" bestFit="1" customWidth="1"/>
    <col min="49" max="50" width="19.28515625" customWidth="1"/>
    <col min="52" max="52" width="10.28515625" bestFit="1" customWidth="1"/>
  </cols>
  <sheetData>
    <row r="1" spans="1:57" x14ac:dyDescent="0.25">
      <c r="A1" s="4" t="s">
        <v>30</v>
      </c>
      <c r="B1" s="4" t="s">
        <v>27</v>
      </c>
      <c r="C1" s="4" t="s">
        <v>28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446</v>
      </c>
      <c r="T1" s="422" t="s">
        <v>443</v>
      </c>
      <c r="U1" s="4" t="s">
        <v>445</v>
      </c>
      <c r="V1" s="422" t="s">
        <v>444</v>
      </c>
      <c r="W1" s="422" t="s">
        <v>447</v>
      </c>
      <c r="X1" s="422" t="s">
        <v>448</v>
      </c>
      <c r="Y1" s="422" t="s">
        <v>449</v>
      </c>
      <c r="Z1" s="3" t="s">
        <v>15</v>
      </c>
      <c r="AA1" s="3" t="s">
        <v>441</v>
      </c>
      <c r="AB1" s="3" t="s">
        <v>16</v>
      </c>
      <c r="AC1" s="3" t="s">
        <v>442</v>
      </c>
      <c r="AD1" s="1" t="s">
        <v>17</v>
      </c>
      <c r="AE1" s="2" t="s">
        <v>18</v>
      </c>
      <c r="AF1" s="14" t="s">
        <v>42</v>
      </c>
      <c r="AG1" s="13" t="s">
        <v>43</v>
      </c>
      <c r="AH1" s="13" t="s">
        <v>44</v>
      </c>
      <c r="AI1" s="13" t="s">
        <v>45</v>
      </c>
      <c r="AJ1" s="1" t="s">
        <v>19</v>
      </c>
      <c r="AK1" s="1" t="s">
        <v>20</v>
      </c>
      <c r="AL1" s="2" t="s">
        <v>21</v>
      </c>
      <c r="AM1" s="1" t="s">
        <v>22</v>
      </c>
      <c r="AN1" s="2" t="s">
        <v>23</v>
      </c>
      <c r="AO1" s="1" t="s">
        <v>24</v>
      </c>
      <c r="AP1" s="12" t="s">
        <v>25</v>
      </c>
      <c r="AQ1" s="1" t="s">
        <v>26</v>
      </c>
      <c r="AR1" s="1" t="s">
        <v>31</v>
      </c>
      <c r="AS1" s="1" t="s">
        <v>32</v>
      </c>
      <c r="AT1" s="2" t="s">
        <v>25</v>
      </c>
      <c r="AU1" t="s">
        <v>33</v>
      </c>
      <c r="AV1" s="12" t="s">
        <v>34</v>
      </c>
      <c r="AW1" s="2" t="s">
        <v>37</v>
      </c>
      <c r="AX1" s="5" t="s">
        <v>38</v>
      </c>
      <c r="AY1" s="5" t="s">
        <v>46</v>
      </c>
      <c r="AZ1" s="5" t="s">
        <v>47</v>
      </c>
      <c r="BA1" s="5" t="s">
        <v>450</v>
      </c>
      <c r="BB1" s="5"/>
      <c r="BC1" s="6"/>
      <c r="BD1" s="7" t="s">
        <v>29</v>
      </c>
      <c r="BE1" s="8" t="s">
        <v>35</v>
      </c>
    </row>
    <row r="2" spans="1:57" ht="15.75" thickBot="1" x14ac:dyDescent="0.3">
      <c r="A2">
        <v>1</v>
      </c>
      <c r="B2">
        <v>1</v>
      </c>
      <c r="C2">
        <v>1</v>
      </c>
      <c r="D2" s="416" t="s">
        <v>179</v>
      </c>
      <c r="E2" s="415">
        <v>66.706599999999995</v>
      </c>
      <c r="F2" s="415">
        <v>180</v>
      </c>
      <c r="G2" s="415">
        <v>64.084299999999999</v>
      </c>
      <c r="H2" s="415">
        <v>183</v>
      </c>
      <c r="I2" s="415">
        <v>115.593</v>
      </c>
      <c r="J2" s="415">
        <v>4</v>
      </c>
      <c r="K2" s="415">
        <v>120.566</v>
      </c>
      <c r="L2" s="415">
        <v>2</v>
      </c>
      <c r="M2" s="415">
        <v>89.0214</v>
      </c>
      <c r="N2" s="415">
        <v>8</v>
      </c>
      <c r="O2" s="415">
        <v>88.838200000000001</v>
      </c>
      <c r="P2" s="415">
        <v>6</v>
      </c>
      <c r="Q2" s="415">
        <v>31.727699999999999</v>
      </c>
      <c r="R2" s="415">
        <v>1</v>
      </c>
      <c r="S2">
        <f t="shared" ref="S2:S65" si="0">(K2-O2)/E2</f>
        <v>0.4756320963742719</v>
      </c>
      <c r="T2">
        <f t="shared" ref="T2:T65" si="1">RANK(S2,S:S,0)</f>
        <v>1</v>
      </c>
      <c r="U2">
        <f t="shared" ref="U2:U65" si="2">(K2^2)*E2</f>
        <v>969657.83440354955</v>
      </c>
      <c r="V2">
        <f t="shared" ref="V2:V65" si="3">RANK(U2,U:U,0)</f>
        <v>4</v>
      </c>
      <c r="W2">
        <f t="shared" ref="W2:W65" si="4">O2^1.6/E2</f>
        <v>19.660329642252606</v>
      </c>
      <c r="X2">
        <f t="shared" ref="X2:X65" si="5">RANK(W2,W:W,1)</f>
        <v>8</v>
      </c>
      <c r="Y2">
        <f t="shared" ref="Y2:Y65" si="6">AVERAGE(X2,T2)</f>
        <v>4.5</v>
      </c>
      <c r="Z2" s="415">
        <v>0.9698</v>
      </c>
      <c r="AA2">
        <f t="shared" ref="AA2:AA65" si="7">RANK(Z2,Z:Z,0)</f>
        <v>1</v>
      </c>
      <c r="AB2" s="415">
        <v>0.97050000000000003</v>
      </c>
      <c r="AC2">
        <f t="shared" ref="AC2:AC65" si="8">RANK(AB2,AB:AB,0)</f>
        <v>2</v>
      </c>
      <c r="AD2" s="415">
        <f t="shared" ref="AD2:AD65" si="9">(Z2+AB2)/2</f>
        <v>0.97015000000000007</v>
      </c>
      <c r="AE2">
        <f t="shared" ref="AE2:AE65" si="10">RANK(AD2,AD:AD,0)</f>
        <v>1</v>
      </c>
      <c r="AF2" s="415">
        <v>0.96899999999999997</v>
      </c>
      <c r="AG2">
        <f t="shared" ref="AG2:AG65" si="11">RANK(AF2,AF:AF,0)</f>
        <v>1</v>
      </c>
      <c r="AH2" s="415">
        <v>0.96479999999999999</v>
      </c>
      <c r="AI2">
        <f t="shared" ref="AI2:AI65" si="12">RANK(AH2,AH:AH,0)</f>
        <v>3</v>
      </c>
      <c r="AJ2">
        <f t="shared" ref="AJ2:AJ65" si="13">(T2+Y2+V2+(AE2)+AG2+AI2)/5</f>
        <v>2.9</v>
      </c>
      <c r="AK2" s="415">
        <f>IF(C2=1,(AJ2/Z2),REF)</f>
        <v>2.9903072798515158</v>
      </c>
      <c r="AL2">
        <f t="shared" ref="AL2:AL65" si="14">RANK(AK2,AK:AK,1)</f>
        <v>1</v>
      </c>
      <c r="AM2" s="415">
        <f>IF(B2=1,(AJ2/AD2),REF)</f>
        <v>2.9892284698242535</v>
      </c>
      <c r="AN2">
        <f t="shared" ref="AN2:AN65" si="15">RANK(AM2,AM:AM,1)</f>
        <v>1</v>
      </c>
      <c r="AO2" s="415">
        <f t="shared" ref="AO2:AO65" si="16">MIN(AL2,AN2,AE2)</f>
        <v>1</v>
      </c>
      <c r="AP2" s="415" t="str">
        <f t="shared" ref="AP2:AP65" si="17">D2</f>
        <v>Kentucky</v>
      </c>
      <c r="AQ2" s="415">
        <f t="shared" ref="AQ2:AQ65" si="18">(Z2*(($BE$2)/((AK2)))^(1/10))</f>
        <v>0.9698</v>
      </c>
      <c r="AR2" s="415">
        <f t="shared" ref="AR2:AR65" si="19">(AD2*(($BD$2)/((AM2)))^(1/8))</f>
        <v>0.97015000000000007</v>
      </c>
      <c r="AS2" s="415">
        <f t="shared" ref="AS2:AS65" si="20">((AQ2+AR2)/2)^(1/2.5)</f>
        <v>0.98788005304482884</v>
      </c>
      <c r="AT2" s="416" t="str">
        <f t="shared" ref="AT2:AT65" si="21">AP2</f>
        <v>Kentucky</v>
      </c>
      <c r="AU2">
        <f t="shared" ref="AU2:AU65" si="22">RANK(AS2,AS:AS,0)</f>
        <v>1</v>
      </c>
      <c r="AV2" s="415">
        <f t="shared" ref="AV2:AV65" si="23">(AU2+AO2+AE2)/3</f>
        <v>1</v>
      </c>
      <c r="AW2" s="415"/>
      <c r="AX2" s="415" t="str">
        <f t="shared" ref="AX2:AX65" si="24">AT2</f>
        <v>Kentucky</v>
      </c>
      <c r="AY2" t="str">
        <f t="shared" ref="AY2:AY65" si="25">IF(OR(((RANK(AB2,AB:AB,0))&lt;17),(RANK(Z2,Z:Z,0)&lt;17)),"y","")</f>
        <v>y</v>
      </c>
      <c r="AZ2">
        <v>1</v>
      </c>
      <c r="BA2">
        <v>6</v>
      </c>
      <c r="BC2" s="9" t="s">
        <v>36</v>
      </c>
      <c r="BD2" s="10">
        <f>MIN(AM:AM)</f>
        <v>2.9892284698242535</v>
      </c>
      <c r="BE2" s="11">
        <f>MIN(AK:AK)</f>
        <v>2.9903072798515158</v>
      </c>
    </row>
    <row r="3" spans="1:57" x14ac:dyDescent="0.25">
      <c r="A3">
        <v>1</v>
      </c>
      <c r="B3">
        <v>1</v>
      </c>
      <c r="C3">
        <v>1</v>
      </c>
      <c r="D3" s="417" t="s">
        <v>254</v>
      </c>
      <c r="E3" s="417">
        <v>67.246700000000004</v>
      </c>
      <c r="F3" s="417">
        <v>147</v>
      </c>
      <c r="G3" s="417">
        <v>65.750500000000002</v>
      </c>
      <c r="H3" s="417">
        <v>100</v>
      </c>
      <c r="I3" s="417">
        <v>110.99</v>
      </c>
      <c r="J3" s="417">
        <v>18</v>
      </c>
      <c r="K3" s="417">
        <v>117.705</v>
      </c>
      <c r="L3" s="417">
        <v>7</v>
      </c>
      <c r="M3" s="417">
        <v>88.320400000000006</v>
      </c>
      <c r="N3" s="417">
        <v>3</v>
      </c>
      <c r="O3" s="417">
        <v>87.803200000000004</v>
      </c>
      <c r="P3" s="417">
        <v>3</v>
      </c>
      <c r="Q3" s="417">
        <v>29.901599999999998</v>
      </c>
      <c r="R3" s="417">
        <v>2</v>
      </c>
      <c r="S3">
        <f t="shared" si="0"/>
        <v>0.44465825088814753</v>
      </c>
      <c r="T3">
        <f t="shared" si="1"/>
        <v>2</v>
      </c>
      <c r="U3">
        <f t="shared" si="2"/>
        <v>931667.18769006757</v>
      </c>
      <c r="V3">
        <f t="shared" si="3"/>
        <v>10</v>
      </c>
      <c r="W3">
        <f t="shared" si="4"/>
        <v>19.140160425320815</v>
      </c>
      <c r="X3">
        <f t="shared" si="5"/>
        <v>4</v>
      </c>
      <c r="Y3">
        <f t="shared" si="6"/>
        <v>3</v>
      </c>
      <c r="Z3" s="417">
        <v>0.95640000000000003</v>
      </c>
      <c r="AA3">
        <f t="shared" si="7"/>
        <v>2</v>
      </c>
      <c r="AB3" s="417">
        <v>0.97770000000000001</v>
      </c>
      <c r="AC3">
        <f t="shared" si="8"/>
        <v>1</v>
      </c>
      <c r="AD3" s="417">
        <f t="shared" si="9"/>
        <v>0.96704999999999997</v>
      </c>
      <c r="AE3">
        <f t="shared" si="10"/>
        <v>2</v>
      </c>
      <c r="AF3" s="417">
        <v>0.96660000000000001</v>
      </c>
      <c r="AG3">
        <f t="shared" si="11"/>
        <v>2</v>
      </c>
      <c r="AH3" s="417">
        <v>0.96640000000000004</v>
      </c>
      <c r="AI3">
        <f t="shared" si="12"/>
        <v>2</v>
      </c>
      <c r="AJ3">
        <f t="shared" si="13"/>
        <v>4.2</v>
      </c>
      <c r="AK3" s="417">
        <f>IF(C3=1,(AJ3/Z3),REF)</f>
        <v>4.3914680050188206</v>
      </c>
      <c r="AL3">
        <f t="shared" si="14"/>
        <v>2</v>
      </c>
      <c r="AM3" s="417">
        <f>IF(B3=1,(AJ3/AD3),REF)</f>
        <v>4.3431053203040175</v>
      </c>
      <c r="AN3">
        <f t="shared" si="15"/>
        <v>2</v>
      </c>
      <c r="AO3" s="417">
        <f t="shared" si="16"/>
        <v>2</v>
      </c>
      <c r="AP3" s="417" t="str">
        <f t="shared" si="17"/>
        <v>Ohio St.</v>
      </c>
      <c r="AQ3" s="417">
        <f t="shared" si="18"/>
        <v>0.92034398218883029</v>
      </c>
      <c r="AR3" s="417">
        <f t="shared" si="19"/>
        <v>0.92293002088358345</v>
      </c>
      <c r="AS3" s="417">
        <f t="shared" si="20"/>
        <v>0.96788544926509901</v>
      </c>
      <c r="AT3" s="417" t="str">
        <f t="shared" si="21"/>
        <v>Ohio St.</v>
      </c>
      <c r="AU3">
        <f t="shared" si="22"/>
        <v>2</v>
      </c>
      <c r="AV3" s="417">
        <f t="shared" si="23"/>
        <v>2</v>
      </c>
      <c r="AW3" s="417"/>
      <c r="AX3" s="417" t="str">
        <f t="shared" si="24"/>
        <v>Ohio St.</v>
      </c>
      <c r="AY3" t="str">
        <f t="shared" si="25"/>
        <v>y</v>
      </c>
      <c r="AZ3">
        <v>2</v>
      </c>
      <c r="BA3">
        <v>4</v>
      </c>
    </row>
    <row r="4" spans="1:57" x14ac:dyDescent="0.25">
      <c r="A4">
        <v>1</v>
      </c>
      <c r="B4">
        <v>1</v>
      </c>
      <c r="C4">
        <v>1</v>
      </c>
      <c r="D4" t="s">
        <v>237</v>
      </c>
      <c r="E4">
        <v>73.588200000000001</v>
      </c>
      <c r="F4">
        <v>8</v>
      </c>
      <c r="G4">
        <v>70.015100000000004</v>
      </c>
      <c r="H4">
        <v>11</v>
      </c>
      <c r="I4">
        <v>111.181</v>
      </c>
      <c r="J4">
        <v>15</v>
      </c>
      <c r="K4">
        <v>117.11</v>
      </c>
      <c r="L4">
        <v>8</v>
      </c>
      <c r="M4">
        <v>91.259799999999998</v>
      </c>
      <c r="N4">
        <v>22</v>
      </c>
      <c r="O4">
        <v>90.8369</v>
      </c>
      <c r="P4">
        <v>13</v>
      </c>
      <c r="Q4">
        <v>26.2727</v>
      </c>
      <c r="R4">
        <v>6</v>
      </c>
      <c r="S4">
        <f t="shared" si="0"/>
        <v>0.35702870840705436</v>
      </c>
      <c r="T4">
        <f t="shared" si="1"/>
        <v>8</v>
      </c>
      <c r="U4">
        <f t="shared" si="2"/>
        <v>1009243.92048522</v>
      </c>
      <c r="V4">
        <f t="shared" si="3"/>
        <v>2</v>
      </c>
      <c r="W4">
        <f t="shared" si="4"/>
        <v>18.467644562972424</v>
      </c>
      <c r="X4">
        <f t="shared" si="5"/>
        <v>2</v>
      </c>
      <c r="Y4">
        <f t="shared" si="6"/>
        <v>5</v>
      </c>
      <c r="Z4">
        <v>0.93389999999999995</v>
      </c>
      <c r="AA4">
        <f t="shared" si="7"/>
        <v>6</v>
      </c>
      <c r="AB4">
        <v>0.96379999999999999</v>
      </c>
      <c r="AC4">
        <f t="shared" si="8"/>
        <v>4</v>
      </c>
      <c r="AD4">
        <f t="shared" si="9"/>
        <v>0.94884999999999997</v>
      </c>
      <c r="AE4">
        <f t="shared" si="10"/>
        <v>4</v>
      </c>
      <c r="AF4">
        <v>0.94259999999999999</v>
      </c>
      <c r="AG4">
        <f t="shared" si="11"/>
        <v>8</v>
      </c>
      <c r="AH4">
        <v>0.96419999999999995</v>
      </c>
      <c r="AI4">
        <f t="shared" si="12"/>
        <v>4</v>
      </c>
      <c r="AJ4">
        <f t="shared" si="13"/>
        <v>6.2</v>
      </c>
      <c r="AK4">
        <f>IF(C4=1,(AJ4/Z4),REF)</f>
        <v>6.638826426812293</v>
      </c>
      <c r="AL4">
        <f t="shared" si="14"/>
        <v>3</v>
      </c>
      <c r="AM4">
        <f>IF(B4=1,(AJ4/AD4),REF)</f>
        <v>6.5342256415661071</v>
      </c>
      <c r="AN4">
        <f t="shared" si="15"/>
        <v>3</v>
      </c>
      <c r="AO4">
        <f t="shared" si="16"/>
        <v>3</v>
      </c>
      <c r="AP4" t="str">
        <f t="shared" si="17"/>
        <v>North Carolina</v>
      </c>
      <c r="AQ4">
        <f t="shared" si="18"/>
        <v>0.86230881516202584</v>
      </c>
      <c r="AR4">
        <f t="shared" si="19"/>
        <v>0.86048476347772884</v>
      </c>
      <c r="AS4">
        <f t="shared" si="20"/>
        <v>0.94206593377813053</v>
      </c>
      <c r="AT4" s="418" t="str">
        <f t="shared" si="21"/>
        <v>North Carolina</v>
      </c>
      <c r="AU4">
        <f t="shared" si="22"/>
        <v>3</v>
      </c>
      <c r="AV4">
        <f t="shared" si="23"/>
        <v>3.3333333333333335</v>
      </c>
      <c r="AX4" t="str">
        <f t="shared" si="24"/>
        <v>North Carolina</v>
      </c>
      <c r="AY4" t="str">
        <f t="shared" si="25"/>
        <v>y</v>
      </c>
      <c r="AZ4">
        <v>3</v>
      </c>
      <c r="BA4">
        <v>3</v>
      </c>
    </row>
    <row r="5" spans="1:57" x14ac:dyDescent="0.25">
      <c r="A5">
        <v>1</v>
      </c>
      <c r="B5">
        <v>1</v>
      </c>
      <c r="C5">
        <v>1</v>
      </c>
      <c r="D5" s="415" t="s">
        <v>175</v>
      </c>
      <c r="E5" s="415">
        <v>68.093800000000002</v>
      </c>
      <c r="F5" s="415">
        <v>109</v>
      </c>
      <c r="G5" s="415">
        <v>65.977900000000005</v>
      </c>
      <c r="H5" s="415">
        <v>91</v>
      </c>
      <c r="I5" s="415">
        <v>109.926</v>
      </c>
      <c r="J5" s="415">
        <v>22</v>
      </c>
      <c r="K5" s="415">
        <v>116.066</v>
      </c>
      <c r="L5" s="415">
        <v>12</v>
      </c>
      <c r="M5" s="415">
        <v>90.4833</v>
      </c>
      <c r="N5" s="415">
        <v>15</v>
      </c>
      <c r="O5" s="415">
        <v>89.147900000000007</v>
      </c>
      <c r="P5" s="415">
        <v>7</v>
      </c>
      <c r="Q5" s="415">
        <v>26.917999999999999</v>
      </c>
      <c r="R5" s="415">
        <v>4</v>
      </c>
      <c r="S5">
        <f t="shared" si="0"/>
        <v>0.39530911771703142</v>
      </c>
      <c r="T5">
        <f t="shared" si="1"/>
        <v>5</v>
      </c>
      <c r="U5">
        <f t="shared" si="2"/>
        <v>917313.1216821929</v>
      </c>
      <c r="V5">
        <f t="shared" si="3"/>
        <v>13</v>
      </c>
      <c r="W5">
        <f t="shared" si="4"/>
        <v>19.367350700637225</v>
      </c>
      <c r="X5">
        <f t="shared" si="5"/>
        <v>5</v>
      </c>
      <c r="Y5">
        <f t="shared" si="6"/>
        <v>5</v>
      </c>
      <c r="Z5" s="415">
        <v>0.94869999999999999</v>
      </c>
      <c r="AA5">
        <f t="shared" si="7"/>
        <v>3</v>
      </c>
      <c r="AB5" s="415">
        <v>0.95960000000000001</v>
      </c>
      <c r="AC5">
        <f t="shared" si="8"/>
        <v>7</v>
      </c>
      <c r="AD5" s="415">
        <f t="shared" si="9"/>
        <v>0.95415000000000005</v>
      </c>
      <c r="AE5">
        <f t="shared" si="10"/>
        <v>3</v>
      </c>
      <c r="AF5" s="415">
        <v>0.95220000000000005</v>
      </c>
      <c r="AG5">
        <f t="shared" si="11"/>
        <v>6</v>
      </c>
      <c r="AH5" s="415">
        <v>0.9536</v>
      </c>
      <c r="AI5">
        <f t="shared" si="12"/>
        <v>9</v>
      </c>
      <c r="AJ5">
        <f t="shared" si="13"/>
        <v>8.1999999999999993</v>
      </c>
      <c r="AK5" s="415">
        <f>IF(C5=1,(AJ5/Z5),REF)</f>
        <v>8.643406767155053</v>
      </c>
      <c r="AL5">
        <f t="shared" si="14"/>
        <v>4</v>
      </c>
      <c r="AM5" s="415">
        <f>IF(B5=1,(AJ5/AD5),REF)</f>
        <v>8.5940365770581142</v>
      </c>
      <c r="AN5">
        <f t="shared" si="15"/>
        <v>4</v>
      </c>
      <c r="AO5" s="415">
        <f t="shared" si="16"/>
        <v>3</v>
      </c>
      <c r="AP5" s="415" t="str">
        <f t="shared" si="17"/>
        <v>Kansas</v>
      </c>
      <c r="AQ5" s="415">
        <f t="shared" si="18"/>
        <v>0.8531629499516814</v>
      </c>
      <c r="AR5" s="415">
        <f t="shared" si="19"/>
        <v>0.8361551974748227</v>
      </c>
      <c r="AS5" s="415">
        <f t="shared" si="20"/>
        <v>0.93470072752764544</v>
      </c>
      <c r="AT5" s="415" t="str">
        <f t="shared" si="21"/>
        <v>Kansas</v>
      </c>
      <c r="AU5">
        <f t="shared" si="22"/>
        <v>4</v>
      </c>
      <c r="AV5" s="415">
        <f t="shared" si="23"/>
        <v>3.3333333333333335</v>
      </c>
      <c r="AW5" s="415"/>
      <c r="AX5" s="415" t="str">
        <f t="shared" si="24"/>
        <v>Kansas</v>
      </c>
      <c r="AY5" t="str">
        <f t="shared" si="25"/>
        <v>y</v>
      </c>
      <c r="AZ5">
        <v>4</v>
      </c>
      <c r="BA5">
        <v>5</v>
      </c>
    </row>
    <row r="6" spans="1:57" x14ac:dyDescent="0.25">
      <c r="A6">
        <v>1</v>
      </c>
      <c r="B6">
        <v>1</v>
      </c>
      <c r="C6">
        <v>1</v>
      </c>
      <c r="D6" t="s">
        <v>210</v>
      </c>
      <c r="E6">
        <v>66.077699999999993</v>
      </c>
      <c r="F6">
        <v>211</v>
      </c>
      <c r="G6">
        <v>63.903199999999998</v>
      </c>
      <c r="H6">
        <v>190</v>
      </c>
      <c r="I6">
        <v>108.631</v>
      </c>
      <c r="J6">
        <v>33</v>
      </c>
      <c r="K6">
        <v>115.08799999999999</v>
      </c>
      <c r="L6">
        <v>17</v>
      </c>
      <c r="M6">
        <v>89.382099999999994</v>
      </c>
      <c r="N6">
        <v>11</v>
      </c>
      <c r="O6">
        <v>86.2697</v>
      </c>
      <c r="P6">
        <v>1</v>
      </c>
      <c r="Q6">
        <v>28.817900000000002</v>
      </c>
      <c r="R6">
        <v>3</v>
      </c>
      <c r="S6">
        <f t="shared" si="0"/>
        <v>0.43612746811708031</v>
      </c>
      <c r="T6">
        <f t="shared" si="1"/>
        <v>3</v>
      </c>
      <c r="U6">
        <f t="shared" si="2"/>
        <v>875215.50685370865</v>
      </c>
      <c r="V6">
        <f t="shared" si="3"/>
        <v>23</v>
      </c>
      <c r="W6">
        <f t="shared" si="4"/>
        <v>18.937312357262964</v>
      </c>
      <c r="X6">
        <f t="shared" si="5"/>
        <v>3</v>
      </c>
      <c r="Y6">
        <f t="shared" si="6"/>
        <v>3</v>
      </c>
      <c r="Z6">
        <v>0.92789999999999995</v>
      </c>
      <c r="AA6">
        <f t="shared" si="7"/>
        <v>8</v>
      </c>
      <c r="AB6">
        <v>0.96970000000000001</v>
      </c>
      <c r="AC6">
        <f t="shared" si="8"/>
        <v>3</v>
      </c>
      <c r="AD6">
        <f t="shared" si="9"/>
        <v>0.94879999999999998</v>
      </c>
      <c r="AE6">
        <f t="shared" si="10"/>
        <v>5</v>
      </c>
      <c r="AF6">
        <v>0.95599999999999996</v>
      </c>
      <c r="AG6">
        <f t="shared" si="11"/>
        <v>5</v>
      </c>
      <c r="AH6">
        <v>0.91969999999999996</v>
      </c>
      <c r="AI6">
        <f t="shared" si="12"/>
        <v>15</v>
      </c>
      <c r="AJ6">
        <f t="shared" si="13"/>
        <v>10.8</v>
      </c>
      <c r="AK6">
        <f>IF(C6=1,(AJ6/Z6),REF)</f>
        <v>11.639185257032009</v>
      </c>
      <c r="AL6">
        <f t="shared" si="14"/>
        <v>5</v>
      </c>
      <c r="AM6">
        <f>IF(B6=1,(AJ6/AD6),REF)</f>
        <v>11.382799325463745</v>
      </c>
      <c r="AN6">
        <f t="shared" si="15"/>
        <v>5</v>
      </c>
      <c r="AO6">
        <f t="shared" si="16"/>
        <v>5</v>
      </c>
      <c r="AP6" t="str">
        <f t="shared" si="17"/>
        <v>Michigan St.</v>
      </c>
      <c r="AQ6">
        <f t="shared" si="18"/>
        <v>0.8099915690354843</v>
      </c>
      <c r="AR6">
        <f t="shared" si="19"/>
        <v>0.80276500098683501</v>
      </c>
      <c r="AS6">
        <f t="shared" si="20"/>
        <v>0.91751997870527668</v>
      </c>
      <c r="AT6" s="419" t="str">
        <f t="shared" si="21"/>
        <v>Michigan St.</v>
      </c>
      <c r="AU6">
        <f t="shared" si="22"/>
        <v>5</v>
      </c>
      <c r="AV6">
        <f t="shared" si="23"/>
        <v>5</v>
      </c>
      <c r="AX6" t="str">
        <f t="shared" si="24"/>
        <v>Michigan St.</v>
      </c>
      <c r="AY6" t="str">
        <f t="shared" si="25"/>
        <v>y</v>
      </c>
      <c r="AZ6">
        <v>5</v>
      </c>
      <c r="BA6">
        <v>2</v>
      </c>
    </row>
    <row r="7" spans="1:57" x14ac:dyDescent="0.25">
      <c r="A7">
        <v>1</v>
      </c>
      <c r="B7">
        <v>1</v>
      </c>
      <c r="C7">
        <v>1</v>
      </c>
      <c r="D7" t="s">
        <v>217</v>
      </c>
      <c r="E7">
        <v>67.009399999999999</v>
      </c>
      <c r="F7">
        <v>161</v>
      </c>
      <c r="G7">
        <v>64.770799999999994</v>
      </c>
      <c r="H7">
        <v>141</v>
      </c>
      <c r="I7">
        <v>119.55800000000001</v>
      </c>
      <c r="J7">
        <v>1</v>
      </c>
      <c r="K7">
        <v>124.486</v>
      </c>
      <c r="L7">
        <v>1</v>
      </c>
      <c r="M7">
        <v>97.698599999999999</v>
      </c>
      <c r="N7">
        <v>118</v>
      </c>
      <c r="O7">
        <v>97.805499999999995</v>
      </c>
      <c r="P7">
        <v>80</v>
      </c>
      <c r="Q7">
        <v>26.680199999999999</v>
      </c>
      <c r="R7">
        <v>5</v>
      </c>
      <c r="S7">
        <f t="shared" si="0"/>
        <v>0.39816055657862942</v>
      </c>
      <c r="T7">
        <f t="shared" si="1"/>
        <v>4</v>
      </c>
      <c r="U7">
        <f t="shared" si="2"/>
        <v>1038428.8707154425</v>
      </c>
      <c r="V7">
        <f t="shared" si="3"/>
        <v>1</v>
      </c>
      <c r="W7">
        <f t="shared" si="4"/>
        <v>22.82682529114982</v>
      </c>
      <c r="X7">
        <f t="shared" si="5"/>
        <v>74</v>
      </c>
      <c r="Y7">
        <f t="shared" si="6"/>
        <v>39</v>
      </c>
      <c r="Z7">
        <v>0.94520000000000004</v>
      </c>
      <c r="AA7">
        <f t="shared" si="7"/>
        <v>4</v>
      </c>
      <c r="AB7">
        <v>0.94740000000000002</v>
      </c>
      <c r="AC7">
        <f t="shared" si="8"/>
        <v>11</v>
      </c>
      <c r="AD7">
        <f t="shared" si="9"/>
        <v>0.94630000000000003</v>
      </c>
      <c r="AE7">
        <f t="shared" si="10"/>
        <v>6</v>
      </c>
      <c r="AF7">
        <v>0.95899999999999996</v>
      </c>
      <c r="AG7">
        <f t="shared" si="11"/>
        <v>4</v>
      </c>
      <c r="AH7">
        <v>0.96260000000000001</v>
      </c>
      <c r="AI7">
        <f t="shared" si="12"/>
        <v>5</v>
      </c>
      <c r="AJ7">
        <f t="shared" si="13"/>
        <v>11.8</v>
      </c>
      <c r="AK7">
        <f>IF(C7=1,(AJ7/Z7),REF)</f>
        <v>12.484130342784596</v>
      </c>
      <c r="AL7">
        <f t="shared" si="14"/>
        <v>6</v>
      </c>
      <c r="AM7">
        <f>IF(B7=1,(AJ7/AD7),REF)</f>
        <v>12.469618514213252</v>
      </c>
      <c r="AN7">
        <f t="shared" si="15"/>
        <v>6</v>
      </c>
      <c r="AO7">
        <f t="shared" si="16"/>
        <v>6</v>
      </c>
      <c r="AP7" t="str">
        <f t="shared" si="17"/>
        <v>Missouri</v>
      </c>
      <c r="AQ7">
        <f t="shared" si="18"/>
        <v>0.81933114774091398</v>
      </c>
      <c r="AR7">
        <f t="shared" si="19"/>
        <v>0.79157502428637017</v>
      </c>
      <c r="AS7">
        <f t="shared" si="20"/>
        <v>0.91709874666012836</v>
      </c>
      <c r="AT7" s="420" t="str">
        <f t="shared" si="21"/>
        <v>Missouri</v>
      </c>
      <c r="AU7">
        <f t="shared" si="22"/>
        <v>6</v>
      </c>
      <c r="AV7">
        <f t="shared" si="23"/>
        <v>6</v>
      </c>
      <c r="AX7" t="str">
        <f t="shared" si="24"/>
        <v>Missouri</v>
      </c>
      <c r="AY7" t="str">
        <f t="shared" si="25"/>
        <v>y</v>
      </c>
      <c r="AZ7">
        <v>6</v>
      </c>
    </row>
    <row r="8" spans="1:57" x14ac:dyDescent="0.25">
      <c r="A8">
        <v>1</v>
      </c>
      <c r="B8">
        <v>1</v>
      </c>
      <c r="C8">
        <v>1</v>
      </c>
      <c r="D8" t="s">
        <v>317</v>
      </c>
      <c r="E8">
        <v>66.690399999999997</v>
      </c>
      <c r="F8">
        <v>181</v>
      </c>
      <c r="G8">
        <v>64.152699999999996</v>
      </c>
      <c r="H8">
        <v>177</v>
      </c>
      <c r="I8">
        <v>111.423</v>
      </c>
      <c r="J8">
        <v>13</v>
      </c>
      <c r="K8">
        <v>116.026</v>
      </c>
      <c r="L8">
        <v>13</v>
      </c>
      <c r="M8">
        <v>90.819699999999997</v>
      </c>
      <c r="N8">
        <v>19</v>
      </c>
      <c r="O8">
        <v>90.517300000000006</v>
      </c>
      <c r="P8">
        <v>12</v>
      </c>
      <c r="Q8">
        <v>25.508500000000002</v>
      </c>
      <c r="R8">
        <v>7</v>
      </c>
      <c r="S8">
        <f t="shared" si="0"/>
        <v>0.38249433201780153</v>
      </c>
      <c r="T8">
        <f t="shared" si="1"/>
        <v>7</v>
      </c>
      <c r="U8">
        <f t="shared" si="2"/>
        <v>897788.34397551033</v>
      </c>
      <c r="V8">
        <f t="shared" si="3"/>
        <v>16</v>
      </c>
      <c r="W8">
        <f t="shared" si="4"/>
        <v>20.263162324357559</v>
      </c>
      <c r="X8">
        <f t="shared" si="5"/>
        <v>12</v>
      </c>
      <c r="Y8">
        <f t="shared" si="6"/>
        <v>9.5</v>
      </c>
      <c r="Z8">
        <v>0.91579999999999995</v>
      </c>
      <c r="AA8">
        <f t="shared" si="7"/>
        <v>9</v>
      </c>
      <c r="AB8">
        <v>0.96240000000000003</v>
      </c>
      <c r="AC8">
        <f t="shared" si="8"/>
        <v>5</v>
      </c>
      <c r="AD8">
        <f t="shared" si="9"/>
        <v>0.93910000000000005</v>
      </c>
      <c r="AE8">
        <f t="shared" si="10"/>
        <v>7</v>
      </c>
      <c r="AF8">
        <v>0.91159999999999997</v>
      </c>
      <c r="AG8">
        <f t="shared" si="11"/>
        <v>16</v>
      </c>
      <c r="AH8">
        <v>0.95450000000000002</v>
      </c>
      <c r="AI8">
        <f t="shared" si="12"/>
        <v>8</v>
      </c>
      <c r="AJ8">
        <f t="shared" si="13"/>
        <v>12.7</v>
      </c>
      <c r="AK8">
        <f>IF(C8=1,(AJ8/Z8),REF)</f>
        <v>13.867656693601223</v>
      </c>
      <c r="AL8">
        <f t="shared" si="14"/>
        <v>8</v>
      </c>
      <c r="AM8">
        <f>IF(B8=1,(AJ8/AD8),REF)</f>
        <v>13.523586412522627</v>
      </c>
      <c r="AN8">
        <f t="shared" si="15"/>
        <v>8</v>
      </c>
      <c r="AO8">
        <f t="shared" si="16"/>
        <v>7</v>
      </c>
      <c r="AP8" t="str">
        <f t="shared" si="17"/>
        <v>Syracuse</v>
      </c>
      <c r="AQ8">
        <f t="shared" si="18"/>
        <v>0.78554652688480409</v>
      </c>
      <c r="AR8">
        <f t="shared" si="19"/>
        <v>0.7776250535029583</v>
      </c>
      <c r="AS8">
        <f t="shared" si="20"/>
        <v>0.90613031881600714</v>
      </c>
      <c r="AT8" s="418" t="str">
        <f t="shared" si="21"/>
        <v>Syracuse</v>
      </c>
      <c r="AU8">
        <f t="shared" si="22"/>
        <v>7</v>
      </c>
      <c r="AV8">
        <f t="shared" si="23"/>
        <v>7</v>
      </c>
      <c r="AX8" t="str">
        <f t="shared" si="24"/>
        <v>Syracuse</v>
      </c>
      <c r="AY8" t="str">
        <f t="shared" si="25"/>
        <v>y</v>
      </c>
      <c r="AZ8">
        <v>7</v>
      </c>
      <c r="BA8">
        <v>3</v>
      </c>
    </row>
    <row r="9" spans="1:57" x14ac:dyDescent="0.25">
      <c r="A9">
        <v>1</v>
      </c>
      <c r="B9">
        <v>1</v>
      </c>
      <c r="C9">
        <v>1</v>
      </c>
      <c r="D9" t="s">
        <v>376</v>
      </c>
      <c r="E9">
        <v>67.6434</v>
      </c>
      <c r="F9">
        <v>126</v>
      </c>
      <c r="G9">
        <v>65.087800000000001</v>
      </c>
      <c r="H9">
        <v>130</v>
      </c>
      <c r="I9">
        <v>112.52800000000001</v>
      </c>
      <c r="J9">
        <v>10</v>
      </c>
      <c r="K9">
        <v>116.96299999999999</v>
      </c>
      <c r="L9">
        <v>10</v>
      </c>
      <c r="M9">
        <v>91.710300000000004</v>
      </c>
      <c r="N9">
        <v>25</v>
      </c>
      <c r="O9">
        <v>93.727099999999993</v>
      </c>
      <c r="P9">
        <v>22</v>
      </c>
      <c r="Q9">
        <v>23.2362</v>
      </c>
      <c r="R9">
        <v>9</v>
      </c>
      <c r="S9">
        <f t="shared" si="0"/>
        <v>0.34350579657438862</v>
      </c>
      <c r="T9">
        <f t="shared" si="1"/>
        <v>9</v>
      </c>
      <c r="U9">
        <f t="shared" si="2"/>
        <v>925384.93864661444</v>
      </c>
      <c r="V9">
        <f t="shared" si="3"/>
        <v>11</v>
      </c>
      <c r="W9">
        <f t="shared" si="4"/>
        <v>21.123158555462716</v>
      </c>
      <c r="X9">
        <f t="shared" si="5"/>
        <v>18</v>
      </c>
      <c r="Y9">
        <f t="shared" si="6"/>
        <v>13.5</v>
      </c>
      <c r="Z9">
        <v>0.90849999999999997</v>
      </c>
      <c r="AA9">
        <f t="shared" si="7"/>
        <v>11</v>
      </c>
      <c r="AB9">
        <v>0.94940000000000002</v>
      </c>
      <c r="AC9">
        <f t="shared" si="8"/>
        <v>10</v>
      </c>
      <c r="AD9">
        <f t="shared" si="9"/>
        <v>0.92894999999999994</v>
      </c>
      <c r="AE9">
        <f t="shared" si="10"/>
        <v>9</v>
      </c>
      <c r="AF9">
        <v>0.96479999999999999</v>
      </c>
      <c r="AG9">
        <f t="shared" si="11"/>
        <v>3</v>
      </c>
      <c r="AH9">
        <v>0.92769999999999997</v>
      </c>
      <c r="AI9">
        <f t="shared" si="12"/>
        <v>14</v>
      </c>
      <c r="AJ9">
        <f t="shared" si="13"/>
        <v>11.9</v>
      </c>
      <c r="AK9">
        <f>IF(C9=1,(AJ9/Z9),REF)</f>
        <v>13.09851403412218</v>
      </c>
      <c r="AL9">
        <f t="shared" si="14"/>
        <v>7</v>
      </c>
      <c r="AM9">
        <f>IF(B9=1,(AJ9/AD9),REF)</f>
        <v>12.810162010872492</v>
      </c>
      <c r="AN9">
        <f t="shared" si="15"/>
        <v>7</v>
      </c>
      <c r="AO9">
        <f t="shared" si="16"/>
        <v>7</v>
      </c>
      <c r="AP9" t="str">
        <f t="shared" si="17"/>
        <v>Wichita St.</v>
      </c>
      <c r="AQ9">
        <f t="shared" si="18"/>
        <v>0.78374414689306304</v>
      </c>
      <c r="AR9">
        <f t="shared" si="19"/>
        <v>0.77444913674789462</v>
      </c>
      <c r="AS9">
        <f t="shared" si="20"/>
        <v>0.90497489789944818</v>
      </c>
      <c r="AT9" s="420" t="str">
        <f t="shared" si="21"/>
        <v>Wichita St.</v>
      </c>
      <c r="AU9">
        <f t="shared" si="22"/>
        <v>8</v>
      </c>
      <c r="AV9">
        <f t="shared" si="23"/>
        <v>8</v>
      </c>
      <c r="AX9" t="str">
        <f t="shared" si="24"/>
        <v>Wichita St.</v>
      </c>
      <c r="AY9" t="str">
        <f t="shared" si="25"/>
        <v>y</v>
      </c>
      <c r="AZ9">
        <v>8</v>
      </c>
    </row>
    <row r="10" spans="1:57" x14ac:dyDescent="0.25">
      <c r="A10">
        <v>1</v>
      </c>
      <c r="B10">
        <v>1</v>
      </c>
      <c r="C10">
        <v>1</v>
      </c>
      <c r="D10" t="s">
        <v>119</v>
      </c>
      <c r="E10">
        <v>68.704899999999995</v>
      </c>
      <c r="F10">
        <v>81</v>
      </c>
      <c r="G10">
        <v>65.631500000000003</v>
      </c>
      <c r="H10">
        <v>107</v>
      </c>
      <c r="I10">
        <v>111.949</v>
      </c>
      <c r="J10">
        <v>11</v>
      </c>
      <c r="K10">
        <v>117.90900000000001</v>
      </c>
      <c r="L10">
        <v>6</v>
      </c>
      <c r="M10">
        <v>99.027500000000003</v>
      </c>
      <c r="N10">
        <v>150</v>
      </c>
      <c r="O10">
        <v>97.043000000000006</v>
      </c>
      <c r="P10">
        <v>71</v>
      </c>
      <c r="Q10">
        <v>20.8659</v>
      </c>
      <c r="R10">
        <v>13</v>
      </c>
      <c r="S10">
        <f t="shared" si="0"/>
        <v>0.30370468481869561</v>
      </c>
      <c r="T10">
        <f t="shared" si="1"/>
        <v>17</v>
      </c>
      <c r="U10">
        <f t="shared" si="2"/>
        <v>955172.09011287696</v>
      </c>
      <c r="V10">
        <f t="shared" si="3"/>
        <v>7</v>
      </c>
      <c r="W10">
        <f t="shared" si="4"/>
        <v>21.986445844323285</v>
      </c>
      <c r="X10">
        <f t="shared" si="5"/>
        <v>44</v>
      </c>
      <c r="Y10">
        <f t="shared" si="6"/>
        <v>30.5</v>
      </c>
      <c r="Z10">
        <v>0.92920000000000003</v>
      </c>
      <c r="AA10">
        <f t="shared" si="7"/>
        <v>7</v>
      </c>
      <c r="AB10">
        <v>0.89570000000000005</v>
      </c>
      <c r="AC10">
        <f t="shared" si="8"/>
        <v>24</v>
      </c>
      <c r="AD10">
        <f t="shared" si="9"/>
        <v>0.91244999999999998</v>
      </c>
      <c r="AE10">
        <f t="shared" si="10"/>
        <v>13</v>
      </c>
      <c r="AF10">
        <v>0.94330000000000003</v>
      </c>
      <c r="AG10">
        <f t="shared" si="11"/>
        <v>7</v>
      </c>
      <c r="AH10">
        <v>0.94589999999999996</v>
      </c>
      <c r="AI10">
        <f t="shared" si="12"/>
        <v>11</v>
      </c>
      <c r="AJ10">
        <f t="shared" si="13"/>
        <v>17.100000000000001</v>
      </c>
      <c r="AK10">
        <f>IF(C10=1,(AJ10/Z10),REF)</f>
        <v>18.402927249246666</v>
      </c>
      <c r="AL10">
        <f t="shared" si="14"/>
        <v>9</v>
      </c>
      <c r="AM10">
        <f>IF(B10=1,(AJ10/AD10),REF)</f>
        <v>18.740752917968109</v>
      </c>
      <c r="AN10">
        <f t="shared" si="15"/>
        <v>9</v>
      </c>
      <c r="AO10">
        <f t="shared" si="16"/>
        <v>9</v>
      </c>
      <c r="AP10" t="str">
        <f t="shared" si="17"/>
        <v>Duke</v>
      </c>
      <c r="AQ10">
        <f t="shared" si="18"/>
        <v>0.77480442437964403</v>
      </c>
      <c r="AR10">
        <f t="shared" si="19"/>
        <v>0.72536331063922899</v>
      </c>
      <c r="AS10">
        <f t="shared" si="20"/>
        <v>0.89134109495990987</v>
      </c>
      <c r="AT10" s="420" t="str">
        <f t="shared" si="21"/>
        <v>Duke</v>
      </c>
      <c r="AU10">
        <f t="shared" si="22"/>
        <v>9</v>
      </c>
      <c r="AV10">
        <f t="shared" si="23"/>
        <v>10.333333333333334</v>
      </c>
      <c r="AX10" t="str">
        <f t="shared" si="24"/>
        <v>Duke</v>
      </c>
      <c r="AY10" t="str">
        <f t="shared" si="25"/>
        <v>y</v>
      </c>
      <c r="AZ10">
        <v>9</v>
      </c>
    </row>
    <row r="11" spans="1:57" x14ac:dyDescent="0.25">
      <c r="A11">
        <v>1</v>
      </c>
      <c r="B11">
        <v>1</v>
      </c>
      <c r="C11">
        <v>1</v>
      </c>
      <c r="D11" t="s">
        <v>165</v>
      </c>
      <c r="E11">
        <v>67.772000000000006</v>
      </c>
      <c r="F11">
        <v>121</v>
      </c>
      <c r="G11">
        <v>66.042699999999996</v>
      </c>
      <c r="H11">
        <v>89</v>
      </c>
      <c r="I11">
        <v>113.78</v>
      </c>
      <c r="J11">
        <v>7</v>
      </c>
      <c r="K11">
        <v>119.547</v>
      </c>
      <c r="L11">
        <v>5</v>
      </c>
      <c r="M11">
        <v>97.270700000000005</v>
      </c>
      <c r="N11">
        <v>103</v>
      </c>
      <c r="O11">
        <v>97.008099999999999</v>
      </c>
      <c r="P11">
        <v>68</v>
      </c>
      <c r="Q11">
        <v>22.538799999999998</v>
      </c>
      <c r="R11">
        <v>11</v>
      </c>
      <c r="S11">
        <f t="shared" si="0"/>
        <v>0.33256949772767508</v>
      </c>
      <c r="T11">
        <f t="shared" si="1"/>
        <v>10</v>
      </c>
      <c r="U11">
        <f t="shared" si="2"/>
        <v>968562.53558434802</v>
      </c>
      <c r="V11">
        <f t="shared" si="3"/>
        <v>5</v>
      </c>
      <c r="W11">
        <f t="shared" si="4"/>
        <v>22.276271150721882</v>
      </c>
      <c r="X11">
        <f t="shared" si="5"/>
        <v>55</v>
      </c>
      <c r="Y11">
        <f t="shared" si="6"/>
        <v>32.5</v>
      </c>
      <c r="Z11">
        <v>0.88759999999999994</v>
      </c>
      <c r="AA11">
        <f t="shared" si="7"/>
        <v>16</v>
      </c>
      <c r="AB11">
        <v>0.9385</v>
      </c>
      <c r="AC11">
        <f t="shared" si="8"/>
        <v>12</v>
      </c>
      <c r="AD11">
        <f t="shared" si="9"/>
        <v>0.91304999999999992</v>
      </c>
      <c r="AE11">
        <f t="shared" si="10"/>
        <v>12</v>
      </c>
      <c r="AF11">
        <v>0.88519999999999999</v>
      </c>
      <c r="AG11">
        <f t="shared" si="11"/>
        <v>22</v>
      </c>
      <c r="AH11">
        <v>0.95630000000000004</v>
      </c>
      <c r="AI11">
        <f t="shared" si="12"/>
        <v>7</v>
      </c>
      <c r="AJ11">
        <f t="shared" si="13"/>
        <v>17.7</v>
      </c>
      <c r="AK11">
        <f>IF(C11=1,(AJ11/Z11),REF)</f>
        <v>19.941415051825146</v>
      </c>
      <c r="AL11">
        <f t="shared" si="14"/>
        <v>10</v>
      </c>
      <c r="AM11">
        <f>IF(B11=1,(AJ11/AD11),REF)</f>
        <v>19.385575817315591</v>
      </c>
      <c r="AN11">
        <f t="shared" si="15"/>
        <v>10</v>
      </c>
      <c r="AO11">
        <f t="shared" si="16"/>
        <v>10</v>
      </c>
      <c r="AP11" t="str">
        <f t="shared" si="17"/>
        <v>Indiana</v>
      </c>
      <c r="AQ11">
        <f t="shared" si="18"/>
        <v>0.73419813687859414</v>
      </c>
      <c r="AR11">
        <f t="shared" si="19"/>
        <v>0.72277747803147485</v>
      </c>
      <c r="AS11">
        <f t="shared" si="20"/>
        <v>0.88098581341403515</v>
      </c>
      <c r="AT11" s="419" t="str">
        <f t="shared" si="21"/>
        <v>Indiana</v>
      </c>
      <c r="AU11">
        <f t="shared" si="22"/>
        <v>10</v>
      </c>
      <c r="AV11">
        <f t="shared" si="23"/>
        <v>10.666666666666666</v>
      </c>
      <c r="AX11" t="str">
        <f t="shared" si="24"/>
        <v>Indiana</v>
      </c>
      <c r="AY11" t="str">
        <f t="shared" si="25"/>
        <v>y</v>
      </c>
      <c r="AZ11">
        <v>10</v>
      </c>
      <c r="BA11">
        <v>2</v>
      </c>
    </row>
    <row r="12" spans="1:57" x14ac:dyDescent="0.25">
      <c r="A12">
        <v>1</v>
      </c>
      <c r="B12">
        <v>1</v>
      </c>
      <c r="C12">
        <v>1</v>
      </c>
      <c r="D12" t="s">
        <v>69</v>
      </c>
      <c r="E12">
        <v>67.697000000000003</v>
      </c>
      <c r="F12">
        <v>124</v>
      </c>
      <c r="G12">
        <v>64.808800000000005</v>
      </c>
      <c r="H12">
        <v>138</v>
      </c>
      <c r="I12">
        <v>109.239</v>
      </c>
      <c r="J12">
        <v>26</v>
      </c>
      <c r="K12">
        <v>115.65600000000001</v>
      </c>
      <c r="L12">
        <v>15</v>
      </c>
      <c r="M12">
        <v>96.127200000000002</v>
      </c>
      <c r="N12">
        <v>79</v>
      </c>
      <c r="O12">
        <v>94.236400000000003</v>
      </c>
      <c r="P12">
        <v>29</v>
      </c>
      <c r="Q12">
        <v>21.4193</v>
      </c>
      <c r="R12">
        <v>12</v>
      </c>
      <c r="S12">
        <f t="shared" si="0"/>
        <v>0.31640397654253516</v>
      </c>
      <c r="T12">
        <f t="shared" si="1"/>
        <v>13</v>
      </c>
      <c r="U12">
        <f t="shared" si="2"/>
        <v>905536.08081619209</v>
      </c>
      <c r="V12">
        <f t="shared" si="3"/>
        <v>14</v>
      </c>
      <c r="W12">
        <f t="shared" si="4"/>
        <v>21.290236010303989</v>
      </c>
      <c r="X12">
        <f t="shared" si="5"/>
        <v>23</v>
      </c>
      <c r="Y12">
        <f t="shared" si="6"/>
        <v>18</v>
      </c>
      <c r="Z12">
        <v>0.90549999999999997</v>
      </c>
      <c r="AA12">
        <f t="shared" si="7"/>
        <v>12</v>
      </c>
      <c r="AB12">
        <v>0.91390000000000005</v>
      </c>
      <c r="AC12">
        <f t="shared" si="8"/>
        <v>21</v>
      </c>
      <c r="AD12">
        <f t="shared" si="9"/>
        <v>0.90969999999999995</v>
      </c>
      <c r="AE12">
        <f t="shared" si="10"/>
        <v>14</v>
      </c>
      <c r="AF12">
        <v>0.89529999999999998</v>
      </c>
      <c r="AG12">
        <f t="shared" si="11"/>
        <v>20</v>
      </c>
      <c r="AH12">
        <v>0.91859999999999997</v>
      </c>
      <c r="AI12">
        <f t="shared" si="12"/>
        <v>17</v>
      </c>
      <c r="AJ12">
        <f t="shared" si="13"/>
        <v>19.2</v>
      </c>
      <c r="AK12">
        <f>IF(C12=1,(AJ12/Z12),REF)</f>
        <v>21.20375483158476</v>
      </c>
      <c r="AL12">
        <f t="shared" si="14"/>
        <v>11</v>
      </c>
      <c r="AM12">
        <f>IF(B12=1,(AJ12/AD12),REF)</f>
        <v>21.105859074420138</v>
      </c>
      <c r="AN12">
        <f t="shared" si="15"/>
        <v>11</v>
      </c>
      <c r="AO12">
        <f t="shared" si="16"/>
        <v>11</v>
      </c>
      <c r="AP12" t="str">
        <f t="shared" si="17"/>
        <v>Baylor</v>
      </c>
      <c r="AQ12">
        <f t="shared" si="18"/>
        <v>0.7444212451936586</v>
      </c>
      <c r="AR12">
        <f t="shared" si="19"/>
        <v>0.71251285500098516</v>
      </c>
      <c r="AS12">
        <f t="shared" si="20"/>
        <v>0.88097577228840296</v>
      </c>
      <c r="AT12" s="418" t="str">
        <f t="shared" si="21"/>
        <v>Baylor</v>
      </c>
      <c r="AU12">
        <f t="shared" si="22"/>
        <v>11</v>
      </c>
      <c r="AV12">
        <f t="shared" si="23"/>
        <v>12</v>
      </c>
      <c r="AX12" t="str">
        <f t="shared" si="24"/>
        <v>Baylor</v>
      </c>
      <c r="AY12" t="str">
        <f t="shared" si="25"/>
        <v>y</v>
      </c>
      <c r="AZ12">
        <v>11</v>
      </c>
      <c r="BA12">
        <v>3</v>
      </c>
    </row>
    <row r="13" spans="1:57" x14ac:dyDescent="0.25">
      <c r="A13">
        <v>1</v>
      </c>
      <c r="B13">
        <v>1</v>
      </c>
      <c r="C13">
        <v>1</v>
      </c>
      <c r="D13" t="s">
        <v>359</v>
      </c>
      <c r="E13">
        <v>66.446200000000005</v>
      </c>
      <c r="F13">
        <v>197</v>
      </c>
      <c r="G13">
        <v>63.995800000000003</v>
      </c>
      <c r="H13">
        <v>187</v>
      </c>
      <c r="I13">
        <v>108.703</v>
      </c>
      <c r="J13">
        <v>31</v>
      </c>
      <c r="K13">
        <v>114.77500000000001</v>
      </c>
      <c r="L13">
        <v>18</v>
      </c>
      <c r="M13">
        <v>96.655699999999996</v>
      </c>
      <c r="N13">
        <v>92</v>
      </c>
      <c r="O13">
        <v>94.447599999999994</v>
      </c>
      <c r="P13">
        <v>30</v>
      </c>
      <c r="Q13">
        <v>20.327500000000001</v>
      </c>
      <c r="R13">
        <v>16</v>
      </c>
      <c r="S13">
        <f t="shared" si="0"/>
        <v>0.30592268632367253</v>
      </c>
      <c r="T13">
        <f t="shared" si="1"/>
        <v>16</v>
      </c>
      <c r="U13">
        <f t="shared" si="2"/>
        <v>875315.76798887516</v>
      </c>
      <c r="V13">
        <f t="shared" si="3"/>
        <v>22</v>
      </c>
      <c r="W13">
        <f t="shared" si="4"/>
        <v>21.768842312000977</v>
      </c>
      <c r="X13">
        <f t="shared" si="5"/>
        <v>35</v>
      </c>
      <c r="Y13">
        <f t="shared" si="6"/>
        <v>25.5</v>
      </c>
      <c r="Z13">
        <v>0.94369999999999998</v>
      </c>
      <c r="AA13">
        <f t="shared" si="7"/>
        <v>5</v>
      </c>
      <c r="AB13">
        <v>0.87239999999999995</v>
      </c>
      <c r="AC13">
        <f t="shared" si="8"/>
        <v>36</v>
      </c>
      <c r="AD13">
        <f t="shared" si="9"/>
        <v>0.90805000000000002</v>
      </c>
      <c r="AE13">
        <f t="shared" si="10"/>
        <v>15</v>
      </c>
      <c r="AF13">
        <v>0.9254</v>
      </c>
      <c r="AG13">
        <f t="shared" si="11"/>
        <v>10</v>
      </c>
      <c r="AH13">
        <v>0.85670000000000002</v>
      </c>
      <c r="AI13">
        <f t="shared" si="12"/>
        <v>37</v>
      </c>
      <c r="AJ13">
        <f t="shared" si="13"/>
        <v>25.1</v>
      </c>
      <c r="AK13">
        <f>IF(C13=1,(AJ13/Z13),REF)</f>
        <v>26.597435625728519</v>
      </c>
      <c r="AL13">
        <f t="shared" si="14"/>
        <v>13</v>
      </c>
      <c r="AM13">
        <f>IF(B13=1,(AJ13/AD13),REF)</f>
        <v>27.641649688893786</v>
      </c>
      <c r="AN13">
        <f t="shared" si="15"/>
        <v>13</v>
      </c>
      <c r="AO13">
        <f t="shared" si="16"/>
        <v>13</v>
      </c>
      <c r="AP13" t="str">
        <f t="shared" si="17"/>
        <v>Vanderbilt</v>
      </c>
      <c r="AQ13">
        <f t="shared" si="18"/>
        <v>0.7584405774630546</v>
      </c>
      <c r="AR13">
        <f t="shared" si="19"/>
        <v>0.68763687289816555</v>
      </c>
      <c r="AS13">
        <f t="shared" si="20"/>
        <v>0.87834396833786177</v>
      </c>
      <c r="AT13" t="str">
        <f t="shared" si="21"/>
        <v>Vanderbilt</v>
      </c>
      <c r="AU13">
        <f t="shared" si="22"/>
        <v>12</v>
      </c>
      <c r="AV13">
        <f t="shared" si="23"/>
        <v>13.333333333333334</v>
      </c>
      <c r="AX13" t="str">
        <f t="shared" si="24"/>
        <v>Vanderbilt</v>
      </c>
      <c r="AY13" t="str">
        <f t="shared" si="25"/>
        <v>y</v>
      </c>
      <c r="AZ13">
        <v>12</v>
      </c>
    </row>
    <row r="14" spans="1:57" x14ac:dyDescent="0.25">
      <c r="A14">
        <v>1</v>
      </c>
      <c r="B14">
        <v>1</v>
      </c>
      <c r="C14">
        <v>1</v>
      </c>
      <c r="D14" t="s">
        <v>205</v>
      </c>
      <c r="E14">
        <v>68.2042</v>
      </c>
      <c r="F14">
        <v>102</v>
      </c>
      <c r="G14">
        <v>66.861800000000002</v>
      </c>
      <c r="H14">
        <v>57</v>
      </c>
      <c r="I14">
        <v>109.124</v>
      </c>
      <c r="J14">
        <v>27</v>
      </c>
      <c r="K14">
        <v>114.7</v>
      </c>
      <c r="L14">
        <v>19</v>
      </c>
      <c r="M14">
        <v>91.125900000000001</v>
      </c>
      <c r="N14">
        <v>21</v>
      </c>
      <c r="O14">
        <v>92.144400000000005</v>
      </c>
      <c r="P14">
        <v>17</v>
      </c>
      <c r="Q14">
        <v>22.555399999999999</v>
      </c>
      <c r="R14">
        <v>10</v>
      </c>
      <c r="S14">
        <f t="shared" si="0"/>
        <v>0.33070690661278923</v>
      </c>
      <c r="T14">
        <f t="shared" si="1"/>
        <v>11</v>
      </c>
      <c r="U14">
        <f t="shared" si="2"/>
        <v>897300.59357799997</v>
      </c>
      <c r="V14">
        <f t="shared" si="3"/>
        <v>17</v>
      </c>
      <c r="W14">
        <f t="shared" si="4"/>
        <v>20.386336811731745</v>
      </c>
      <c r="X14">
        <f t="shared" si="5"/>
        <v>14</v>
      </c>
      <c r="Y14">
        <f t="shared" si="6"/>
        <v>12.5</v>
      </c>
      <c r="Z14">
        <v>0.88429999999999997</v>
      </c>
      <c r="AA14">
        <f t="shared" si="7"/>
        <v>17</v>
      </c>
      <c r="AB14">
        <v>0.92589999999999995</v>
      </c>
      <c r="AC14">
        <f t="shared" si="8"/>
        <v>18</v>
      </c>
      <c r="AD14">
        <f t="shared" si="9"/>
        <v>0.90510000000000002</v>
      </c>
      <c r="AE14">
        <f t="shared" si="10"/>
        <v>17</v>
      </c>
      <c r="AF14">
        <v>0.92720000000000002</v>
      </c>
      <c r="AG14">
        <f t="shared" si="11"/>
        <v>9</v>
      </c>
      <c r="AH14">
        <v>0.85929999999999995</v>
      </c>
      <c r="AI14">
        <f t="shared" si="12"/>
        <v>36</v>
      </c>
      <c r="AJ14">
        <f t="shared" si="13"/>
        <v>20.5</v>
      </c>
      <c r="AK14">
        <f>IF(C14=1,(AJ14/Z14),REF)</f>
        <v>23.182177993893475</v>
      </c>
      <c r="AL14">
        <f t="shared" si="14"/>
        <v>12</v>
      </c>
      <c r="AM14">
        <f>IF(B14=1,(AJ14/AD14),REF)</f>
        <v>22.649431002099217</v>
      </c>
      <c r="AN14">
        <f t="shared" si="15"/>
        <v>12</v>
      </c>
      <c r="AO14">
        <f t="shared" si="16"/>
        <v>12</v>
      </c>
      <c r="AP14" t="str">
        <f t="shared" si="17"/>
        <v>Memphis</v>
      </c>
      <c r="AQ14">
        <f t="shared" si="18"/>
        <v>0.72053616418445965</v>
      </c>
      <c r="AR14">
        <f t="shared" si="19"/>
        <v>0.70268274893059568</v>
      </c>
      <c r="AS14">
        <f t="shared" si="20"/>
        <v>0.8727637191658123</v>
      </c>
      <c r="AT14" t="str">
        <f t="shared" si="21"/>
        <v>Memphis</v>
      </c>
      <c r="AU14">
        <f t="shared" si="22"/>
        <v>13</v>
      </c>
      <c r="AV14">
        <f t="shared" si="23"/>
        <v>14</v>
      </c>
      <c r="AX14" t="str">
        <f t="shared" si="24"/>
        <v>Memphis</v>
      </c>
      <c r="AY14" t="str">
        <f t="shared" si="25"/>
        <v/>
      </c>
      <c r="AZ14">
        <v>22</v>
      </c>
    </row>
    <row r="15" spans="1:57" x14ac:dyDescent="0.25">
      <c r="A15">
        <v>1</v>
      </c>
      <c r="B15">
        <v>1</v>
      </c>
      <c r="C15">
        <v>1</v>
      </c>
      <c r="D15" t="s">
        <v>132</v>
      </c>
      <c r="E15">
        <v>66.015199999999993</v>
      </c>
      <c r="F15">
        <v>212</v>
      </c>
      <c r="G15">
        <v>63.491700000000002</v>
      </c>
      <c r="H15">
        <v>212</v>
      </c>
      <c r="I15">
        <v>114.131</v>
      </c>
      <c r="J15">
        <v>6</v>
      </c>
      <c r="K15">
        <v>120.271</v>
      </c>
      <c r="L15">
        <v>3</v>
      </c>
      <c r="M15">
        <v>99.526499999999999</v>
      </c>
      <c r="N15">
        <v>160</v>
      </c>
      <c r="O15">
        <v>99.98</v>
      </c>
      <c r="P15">
        <v>123</v>
      </c>
      <c r="Q15">
        <v>20.290900000000001</v>
      </c>
      <c r="R15">
        <v>17</v>
      </c>
      <c r="S15">
        <f t="shared" si="0"/>
        <v>0.30736860601800797</v>
      </c>
      <c r="T15">
        <f t="shared" si="1"/>
        <v>15</v>
      </c>
      <c r="U15">
        <f t="shared" si="2"/>
        <v>954917.35683030309</v>
      </c>
      <c r="V15">
        <f t="shared" si="3"/>
        <v>8</v>
      </c>
      <c r="W15">
        <f t="shared" si="4"/>
        <v>24.000322002664358</v>
      </c>
      <c r="X15">
        <f t="shared" si="5"/>
        <v>133</v>
      </c>
      <c r="Y15">
        <f t="shared" si="6"/>
        <v>74</v>
      </c>
      <c r="Z15">
        <v>0.90110000000000001</v>
      </c>
      <c r="AA15">
        <f t="shared" si="7"/>
        <v>14</v>
      </c>
      <c r="AB15">
        <v>0.92769999999999997</v>
      </c>
      <c r="AC15">
        <f t="shared" si="8"/>
        <v>16</v>
      </c>
      <c r="AD15">
        <f t="shared" si="9"/>
        <v>0.91439999999999999</v>
      </c>
      <c r="AE15">
        <f t="shared" si="10"/>
        <v>11</v>
      </c>
      <c r="AF15">
        <v>0.91220000000000001</v>
      </c>
      <c r="AG15">
        <f t="shared" si="11"/>
        <v>15</v>
      </c>
      <c r="AH15">
        <v>0.94240000000000002</v>
      </c>
      <c r="AI15">
        <f t="shared" si="12"/>
        <v>12</v>
      </c>
      <c r="AJ15">
        <f t="shared" si="13"/>
        <v>27</v>
      </c>
      <c r="AK15">
        <f>IF(C15=1,(AJ15/Z15),REF)</f>
        <v>29.963378093441349</v>
      </c>
      <c r="AL15">
        <f t="shared" si="14"/>
        <v>14</v>
      </c>
      <c r="AM15">
        <f>IF(B15=1,(AJ15/AD15),REF)</f>
        <v>29.527559055118111</v>
      </c>
      <c r="AN15">
        <f t="shared" si="15"/>
        <v>15</v>
      </c>
      <c r="AO15">
        <f t="shared" si="16"/>
        <v>11</v>
      </c>
      <c r="AP15" t="str">
        <f t="shared" si="17"/>
        <v>Florida</v>
      </c>
      <c r="AQ15">
        <f t="shared" si="18"/>
        <v>0.7156249835793913</v>
      </c>
      <c r="AR15">
        <f t="shared" si="19"/>
        <v>0.68675631682363913</v>
      </c>
      <c r="AS15">
        <f t="shared" si="20"/>
        <v>0.86762977309079903</v>
      </c>
      <c r="AT15" s="418" t="str">
        <f t="shared" si="21"/>
        <v>Florida</v>
      </c>
      <c r="AU15">
        <f t="shared" si="22"/>
        <v>14</v>
      </c>
      <c r="AV15">
        <f t="shared" si="23"/>
        <v>12</v>
      </c>
      <c r="AX15" t="str">
        <f t="shared" si="24"/>
        <v>Florida</v>
      </c>
      <c r="AY15" t="str">
        <f t="shared" si="25"/>
        <v>y</v>
      </c>
      <c r="AZ15">
        <v>13</v>
      </c>
      <c r="BA15">
        <v>3</v>
      </c>
    </row>
    <row r="16" spans="1:57" x14ac:dyDescent="0.25">
      <c r="A16">
        <v>1</v>
      </c>
      <c r="B16">
        <v>1</v>
      </c>
      <c r="C16">
        <v>1</v>
      </c>
      <c r="D16" t="s">
        <v>379</v>
      </c>
      <c r="E16">
        <v>59.496000000000002</v>
      </c>
      <c r="F16">
        <v>345</v>
      </c>
      <c r="G16">
        <v>57.049700000000001</v>
      </c>
      <c r="H16">
        <v>344</v>
      </c>
      <c r="I16">
        <v>106.658</v>
      </c>
      <c r="J16">
        <v>50</v>
      </c>
      <c r="K16">
        <v>111.961</v>
      </c>
      <c r="L16">
        <v>31</v>
      </c>
      <c r="M16">
        <v>88.197100000000006</v>
      </c>
      <c r="N16">
        <v>2</v>
      </c>
      <c r="O16">
        <v>88.662000000000006</v>
      </c>
      <c r="P16">
        <v>4</v>
      </c>
      <c r="Q16">
        <v>23.299099999999999</v>
      </c>
      <c r="R16">
        <v>8</v>
      </c>
      <c r="S16">
        <f t="shared" si="0"/>
        <v>0.39160615839720303</v>
      </c>
      <c r="T16">
        <f t="shared" si="1"/>
        <v>6</v>
      </c>
      <c r="U16">
        <f t="shared" si="2"/>
        <v>745798.15743741603</v>
      </c>
      <c r="V16">
        <f t="shared" si="3"/>
        <v>117</v>
      </c>
      <c r="W16">
        <f t="shared" si="4"/>
        <v>21.973147420057622</v>
      </c>
      <c r="X16">
        <f t="shared" si="5"/>
        <v>43</v>
      </c>
      <c r="Y16">
        <f t="shared" si="6"/>
        <v>24.5</v>
      </c>
      <c r="Z16">
        <v>0.91279999999999994</v>
      </c>
      <c r="AA16">
        <f t="shared" si="7"/>
        <v>10</v>
      </c>
      <c r="AB16">
        <v>0.95669999999999999</v>
      </c>
      <c r="AC16">
        <f t="shared" si="8"/>
        <v>8</v>
      </c>
      <c r="AD16">
        <f t="shared" si="9"/>
        <v>0.93474999999999997</v>
      </c>
      <c r="AE16">
        <f t="shared" si="10"/>
        <v>8</v>
      </c>
      <c r="AF16">
        <v>0.87880000000000003</v>
      </c>
      <c r="AG16">
        <f t="shared" si="11"/>
        <v>25</v>
      </c>
      <c r="AH16">
        <v>0.97970000000000002</v>
      </c>
      <c r="AI16">
        <f t="shared" si="12"/>
        <v>1</v>
      </c>
      <c r="AJ16">
        <f t="shared" si="13"/>
        <v>36.299999999999997</v>
      </c>
      <c r="AK16">
        <f>IF(C16=1,(AJ16/Z16),REF)</f>
        <v>39.767747589833476</v>
      </c>
      <c r="AL16">
        <f t="shared" si="14"/>
        <v>20</v>
      </c>
      <c r="AM16">
        <f>IF(B16=1,(AJ16/AD16),REF)</f>
        <v>38.833912810912004</v>
      </c>
      <c r="AN16">
        <f t="shared" si="15"/>
        <v>20</v>
      </c>
      <c r="AO16">
        <f t="shared" si="16"/>
        <v>8</v>
      </c>
      <c r="AP16" t="str">
        <f t="shared" si="17"/>
        <v>Wisconsin</v>
      </c>
      <c r="AQ16">
        <f t="shared" si="18"/>
        <v>0.70468351808756713</v>
      </c>
      <c r="AR16">
        <f t="shared" si="19"/>
        <v>0.67840488838974589</v>
      </c>
      <c r="AS16">
        <f t="shared" si="20"/>
        <v>0.86283544625962461</v>
      </c>
      <c r="AT16" s="419" t="str">
        <f t="shared" si="21"/>
        <v>Wisconsin</v>
      </c>
      <c r="AU16">
        <f t="shared" si="22"/>
        <v>15</v>
      </c>
      <c r="AV16">
        <f t="shared" si="23"/>
        <v>10.333333333333334</v>
      </c>
      <c r="AX16" t="str">
        <f t="shared" si="24"/>
        <v>Wisconsin</v>
      </c>
      <c r="AY16" t="str">
        <f t="shared" si="25"/>
        <v>y</v>
      </c>
      <c r="AZ16">
        <v>14</v>
      </c>
      <c r="BA16">
        <v>2</v>
      </c>
    </row>
    <row r="17" spans="1:53" x14ac:dyDescent="0.25">
      <c r="A17">
        <v>1</v>
      </c>
      <c r="B17">
        <v>1</v>
      </c>
      <c r="C17">
        <v>1</v>
      </c>
      <c r="D17" t="s">
        <v>284</v>
      </c>
      <c r="E17">
        <v>63.949599999999997</v>
      </c>
      <c r="F17">
        <v>291</v>
      </c>
      <c r="G17">
        <v>61.301000000000002</v>
      </c>
      <c r="H17">
        <v>300</v>
      </c>
      <c r="I17">
        <v>107.991</v>
      </c>
      <c r="J17">
        <v>37</v>
      </c>
      <c r="K17">
        <v>111.629</v>
      </c>
      <c r="L17">
        <v>34</v>
      </c>
      <c r="M17">
        <v>89.025700000000001</v>
      </c>
      <c r="N17">
        <v>9</v>
      </c>
      <c r="O17">
        <v>91.0501</v>
      </c>
      <c r="P17">
        <v>14</v>
      </c>
      <c r="Q17">
        <v>20.578499999999998</v>
      </c>
      <c r="R17">
        <v>14</v>
      </c>
      <c r="S17">
        <f t="shared" si="0"/>
        <v>0.32179872899908685</v>
      </c>
      <c r="T17">
        <f t="shared" si="1"/>
        <v>12</v>
      </c>
      <c r="U17">
        <f t="shared" si="2"/>
        <v>796878.11692849372</v>
      </c>
      <c r="V17">
        <f t="shared" si="3"/>
        <v>69</v>
      </c>
      <c r="W17">
        <f t="shared" si="4"/>
        <v>21.330982088893791</v>
      </c>
      <c r="X17">
        <f t="shared" si="5"/>
        <v>24</v>
      </c>
      <c r="Y17">
        <f t="shared" si="6"/>
        <v>18</v>
      </c>
      <c r="Z17">
        <v>0.87119999999999997</v>
      </c>
      <c r="AA17">
        <f t="shared" si="7"/>
        <v>23</v>
      </c>
      <c r="AB17">
        <v>0.96140000000000003</v>
      </c>
      <c r="AC17">
        <f t="shared" si="8"/>
        <v>6</v>
      </c>
      <c r="AD17">
        <f t="shared" si="9"/>
        <v>0.9163</v>
      </c>
      <c r="AE17">
        <f t="shared" si="10"/>
        <v>10</v>
      </c>
      <c r="AF17">
        <v>0.89649999999999996</v>
      </c>
      <c r="AG17">
        <f t="shared" si="11"/>
        <v>18</v>
      </c>
      <c r="AH17">
        <v>0.95820000000000005</v>
      </c>
      <c r="AI17">
        <f t="shared" si="12"/>
        <v>6</v>
      </c>
      <c r="AJ17">
        <f t="shared" si="13"/>
        <v>26.6</v>
      </c>
      <c r="AK17">
        <f>IF(C17=1,(AJ17/Z17),REF)</f>
        <v>30.532598714416899</v>
      </c>
      <c r="AL17">
        <f t="shared" si="14"/>
        <v>15</v>
      </c>
      <c r="AM17">
        <f>IF(B17=1,(AJ17/AD17),REF)</f>
        <v>29.02979373567609</v>
      </c>
      <c r="AN17">
        <f t="shared" si="15"/>
        <v>14</v>
      </c>
      <c r="AO17">
        <f t="shared" si="16"/>
        <v>10</v>
      </c>
      <c r="AP17" t="str">
        <f t="shared" si="17"/>
        <v>Saint Louis</v>
      </c>
      <c r="AQ17">
        <f t="shared" si="18"/>
        <v>0.69057852921933693</v>
      </c>
      <c r="AR17">
        <f t="shared" si="19"/>
        <v>0.68964736554683959</v>
      </c>
      <c r="AS17">
        <f t="shared" si="20"/>
        <v>0.86212069461001062</v>
      </c>
      <c r="AT17" t="str">
        <f t="shared" si="21"/>
        <v>Saint Louis</v>
      </c>
      <c r="AU17">
        <f t="shared" si="22"/>
        <v>16</v>
      </c>
      <c r="AV17">
        <f t="shared" si="23"/>
        <v>12</v>
      </c>
      <c r="AX17" t="str">
        <f t="shared" si="24"/>
        <v>Saint Louis</v>
      </c>
      <c r="AY17" t="str">
        <f t="shared" si="25"/>
        <v>y</v>
      </c>
      <c r="AZ17">
        <v>15</v>
      </c>
    </row>
    <row r="18" spans="1:53" x14ac:dyDescent="0.25">
      <c r="A18">
        <v>1</v>
      </c>
      <c r="B18">
        <v>1</v>
      </c>
      <c r="C18">
        <v>1</v>
      </c>
      <c r="D18" t="s">
        <v>231</v>
      </c>
      <c r="E18">
        <v>67.157300000000006</v>
      </c>
      <c r="F18">
        <v>154</v>
      </c>
      <c r="G18">
        <v>65.074299999999994</v>
      </c>
      <c r="H18">
        <v>132</v>
      </c>
      <c r="I18">
        <v>107.652</v>
      </c>
      <c r="J18">
        <v>41</v>
      </c>
      <c r="K18">
        <v>110.405</v>
      </c>
      <c r="L18">
        <v>49</v>
      </c>
      <c r="M18">
        <v>88.640199999999993</v>
      </c>
      <c r="N18">
        <v>5</v>
      </c>
      <c r="O18">
        <v>90.452299999999994</v>
      </c>
      <c r="P18">
        <v>11</v>
      </c>
      <c r="Q18">
        <v>19.952200000000001</v>
      </c>
      <c r="R18">
        <v>18</v>
      </c>
      <c r="S18">
        <f t="shared" si="0"/>
        <v>0.29710396338149397</v>
      </c>
      <c r="T18">
        <f t="shared" si="1"/>
        <v>18</v>
      </c>
      <c r="U18">
        <f t="shared" si="2"/>
        <v>818598.06090613257</v>
      </c>
      <c r="V18">
        <f t="shared" si="3"/>
        <v>52</v>
      </c>
      <c r="W18">
        <f t="shared" si="4"/>
        <v>20.099171493581309</v>
      </c>
      <c r="X18">
        <f t="shared" si="5"/>
        <v>11</v>
      </c>
      <c r="Y18">
        <f t="shared" si="6"/>
        <v>14.5</v>
      </c>
      <c r="Z18">
        <v>0.88029999999999997</v>
      </c>
      <c r="AA18">
        <f t="shared" si="7"/>
        <v>19</v>
      </c>
      <c r="AB18">
        <v>0.92920000000000003</v>
      </c>
      <c r="AC18">
        <f t="shared" si="8"/>
        <v>15</v>
      </c>
      <c r="AD18">
        <f t="shared" si="9"/>
        <v>0.90474999999999994</v>
      </c>
      <c r="AE18">
        <f t="shared" si="10"/>
        <v>18</v>
      </c>
      <c r="AF18">
        <v>0.91479999999999995</v>
      </c>
      <c r="AG18">
        <f t="shared" si="11"/>
        <v>13</v>
      </c>
      <c r="AH18">
        <v>0.89219999999999999</v>
      </c>
      <c r="AI18">
        <f t="shared" si="12"/>
        <v>24</v>
      </c>
      <c r="AJ18">
        <f t="shared" si="13"/>
        <v>27.9</v>
      </c>
      <c r="AK18">
        <f>IF(C18=1,(AJ18/Z18),REF)</f>
        <v>31.69374077019198</v>
      </c>
      <c r="AL18">
        <f t="shared" si="14"/>
        <v>16</v>
      </c>
      <c r="AM18">
        <f>IF(B18=1,(AJ18/AD18),REF)</f>
        <v>30.837247858524453</v>
      </c>
      <c r="AN18">
        <f t="shared" si="15"/>
        <v>16</v>
      </c>
      <c r="AO18">
        <f t="shared" si="16"/>
        <v>16</v>
      </c>
      <c r="AP18" t="str">
        <f t="shared" si="17"/>
        <v>New Mexico</v>
      </c>
      <c r="AQ18">
        <f t="shared" si="18"/>
        <v>0.69519226852340055</v>
      </c>
      <c r="AR18">
        <f t="shared" si="19"/>
        <v>0.67583243218375078</v>
      </c>
      <c r="AS18">
        <f t="shared" si="20"/>
        <v>0.85981716993732205</v>
      </c>
      <c r="AT18" t="str">
        <f t="shared" si="21"/>
        <v>New Mexico</v>
      </c>
      <c r="AU18">
        <f t="shared" si="22"/>
        <v>17</v>
      </c>
      <c r="AV18">
        <f t="shared" si="23"/>
        <v>17</v>
      </c>
      <c r="AX18" t="str">
        <f t="shared" si="24"/>
        <v>New Mexico</v>
      </c>
      <c r="AY18" t="str">
        <f t="shared" si="25"/>
        <v>y</v>
      </c>
      <c r="AZ18">
        <v>16</v>
      </c>
    </row>
    <row r="19" spans="1:53" x14ac:dyDescent="0.25">
      <c r="A19">
        <v>1</v>
      </c>
      <c r="B19">
        <v>1</v>
      </c>
      <c r="C19">
        <v>1</v>
      </c>
      <c r="D19" s="417" t="s">
        <v>191</v>
      </c>
      <c r="E19" s="417">
        <v>68.254099999999994</v>
      </c>
      <c r="F19" s="417">
        <v>100</v>
      </c>
      <c r="G19" s="417">
        <v>65.992099999999994</v>
      </c>
      <c r="H19" s="417">
        <v>90</v>
      </c>
      <c r="I19" s="417">
        <v>99.369600000000005</v>
      </c>
      <c r="J19" s="417">
        <v>179</v>
      </c>
      <c r="K19" s="417">
        <v>105.20699999999999</v>
      </c>
      <c r="L19" s="417">
        <v>127</v>
      </c>
      <c r="M19" s="417">
        <v>88.5398</v>
      </c>
      <c r="N19" s="417">
        <v>4</v>
      </c>
      <c r="O19" s="417">
        <v>86.391599999999997</v>
      </c>
      <c r="P19" s="417">
        <v>2</v>
      </c>
      <c r="Q19" s="417">
        <v>18.8157</v>
      </c>
      <c r="R19" s="417">
        <v>20</v>
      </c>
      <c r="S19">
        <f t="shared" si="0"/>
        <v>0.27566695627075882</v>
      </c>
      <c r="T19">
        <f t="shared" si="1"/>
        <v>21</v>
      </c>
      <c r="U19">
        <f t="shared" si="2"/>
        <v>755471.38284693076</v>
      </c>
      <c r="V19">
        <f t="shared" si="3"/>
        <v>104</v>
      </c>
      <c r="W19">
        <f t="shared" si="4"/>
        <v>18.374929579022844</v>
      </c>
      <c r="X19">
        <f t="shared" si="5"/>
        <v>1</v>
      </c>
      <c r="Y19">
        <f t="shared" si="6"/>
        <v>11</v>
      </c>
      <c r="Z19" s="417">
        <v>0.90249999999999997</v>
      </c>
      <c r="AA19">
        <f t="shared" si="7"/>
        <v>13</v>
      </c>
      <c r="AB19" s="417">
        <v>0.89319999999999999</v>
      </c>
      <c r="AC19">
        <f t="shared" si="8"/>
        <v>25</v>
      </c>
      <c r="AD19" s="417">
        <f t="shared" si="9"/>
        <v>0.89785000000000004</v>
      </c>
      <c r="AE19">
        <f t="shared" si="10"/>
        <v>19</v>
      </c>
      <c r="AF19" s="417">
        <v>0.92479999999999996</v>
      </c>
      <c r="AG19">
        <f t="shared" si="11"/>
        <v>11</v>
      </c>
      <c r="AH19" s="417">
        <v>0.91069999999999995</v>
      </c>
      <c r="AI19">
        <f t="shared" si="12"/>
        <v>18</v>
      </c>
      <c r="AJ19">
        <f t="shared" si="13"/>
        <v>36.799999999999997</v>
      </c>
      <c r="AK19" s="417">
        <f>IF(C19=1,(AJ19/Z19),REF)</f>
        <v>40.775623268698062</v>
      </c>
      <c r="AL19">
        <f t="shared" si="14"/>
        <v>22</v>
      </c>
      <c r="AM19" s="417">
        <f>IF(B19=1,(AJ19/AD19),REF)</f>
        <v>40.986801804310289</v>
      </c>
      <c r="AN19">
        <f t="shared" si="15"/>
        <v>22</v>
      </c>
      <c r="AO19" s="417">
        <f t="shared" si="16"/>
        <v>19</v>
      </c>
      <c r="AP19" s="417" t="str">
        <f t="shared" si="17"/>
        <v>Louisville</v>
      </c>
      <c r="AQ19" s="417">
        <f t="shared" si="18"/>
        <v>0.69499028145036601</v>
      </c>
      <c r="AR19" s="417">
        <f t="shared" si="19"/>
        <v>0.64724420652663561</v>
      </c>
      <c r="AS19" s="417">
        <f t="shared" si="20"/>
        <v>0.85254901931473792</v>
      </c>
      <c r="AT19" s="417" t="str">
        <f t="shared" si="21"/>
        <v>Louisville</v>
      </c>
      <c r="AU19">
        <f t="shared" si="22"/>
        <v>18</v>
      </c>
      <c r="AV19" s="417">
        <f t="shared" si="23"/>
        <v>18.666666666666668</v>
      </c>
      <c r="AW19" s="417"/>
      <c r="AX19" s="417" t="str">
        <f t="shared" si="24"/>
        <v>Louisville</v>
      </c>
      <c r="AY19" t="str">
        <f t="shared" si="25"/>
        <v>y</v>
      </c>
      <c r="AZ19">
        <v>17</v>
      </c>
      <c r="BA19">
        <v>4</v>
      </c>
    </row>
    <row r="20" spans="1:53" x14ac:dyDescent="0.25">
      <c r="A20">
        <v>1</v>
      </c>
      <c r="B20">
        <v>1</v>
      </c>
      <c r="C20">
        <v>1</v>
      </c>
      <c r="D20" t="s">
        <v>199</v>
      </c>
      <c r="E20">
        <v>71.355099999999993</v>
      </c>
      <c r="F20">
        <v>23</v>
      </c>
      <c r="G20">
        <v>69.186999999999998</v>
      </c>
      <c r="H20">
        <v>16</v>
      </c>
      <c r="I20">
        <v>106.246</v>
      </c>
      <c r="J20">
        <v>59</v>
      </c>
      <c r="K20">
        <v>112.422</v>
      </c>
      <c r="L20">
        <v>29</v>
      </c>
      <c r="M20">
        <v>92.974299999999999</v>
      </c>
      <c r="N20">
        <v>38</v>
      </c>
      <c r="O20">
        <v>93.0852</v>
      </c>
      <c r="P20">
        <v>19</v>
      </c>
      <c r="Q20">
        <v>19.336500000000001</v>
      </c>
      <c r="R20">
        <v>19</v>
      </c>
      <c r="S20">
        <f t="shared" si="0"/>
        <v>0.27099394437118018</v>
      </c>
      <c r="T20">
        <f t="shared" si="1"/>
        <v>22</v>
      </c>
      <c r="U20">
        <f t="shared" si="2"/>
        <v>901836.13649442827</v>
      </c>
      <c r="V20">
        <f t="shared" si="3"/>
        <v>15</v>
      </c>
      <c r="W20">
        <f t="shared" si="4"/>
        <v>19.80541736316302</v>
      </c>
      <c r="X20">
        <f t="shared" si="5"/>
        <v>10</v>
      </c>
      <c r="Y20">
        <f t="shared" si="6"/>
        <v>16</v>
      </c>
      <c r="Z20">
        <v>0.86250000000000004</v>
      </c>
      <c r="AA20">
        <f t="shared" si="7"/>
        <v>27</v>
      </c>
      <c r="AB20">
        <v>0.92479999999999996</v>
      </c>
      <c r="AC20">
        <f t="shared" si="8"/>
        <v>19</v>
      </c>
      <c r="AD20">
        <f t="shared" si="9"/>
        <v>0.89365000000000006</v>
      </c>
      <c r="AE20">
        <f t="shared" si="10"/>
        <v>21</v>
      </c>
      <c r="AF20">
        <v>0.77580000000000005</v>
      </c>
      <c r="AG20">
        <f t="shared" si="11"/>
        <v>52</v>
      </c>
      <c r="AH20">
        <v>0.90680000000000005</v>
      </c>
      <c r="AI20">
        <f t="shared" si="12"/>
        <v>20</v>
      </c>
      <c r="AJ20">
        <f t="shared" si="13"/>
        <v>29.2</v>
      </c>
      <c r="AK20">
        <f>IF(C20=1,(AJ20/Z20),REF)</f>
        <v>33.85507246376811</v>
      </c>
      <c r="AL20">
        <f t="shared" si="14"/>
        <v>17</v>
      </c>
      <c r="AM20">
        <f>IF(B20=1,(AJ20/AD20),REF)</f>
        <v>32.674984613663064</v>
      </c>
      <c r="AN20">
        <f t="shared" si="15"/>
        <v>17</v>
      </c>
      <c r="AO20">
        <f t="shared" si="16"/>
        <v>17</v>
      </c>
      <c r="AP20" t="str">
        <f t="shared" si="17"/>
        <v>Marquette</v>
      </c>
      <c r="AQ20">
        <f t="shared" si="18"/>
        <v>0.67665658219783431</v>
      </c>
      <c r="AR20">
        <f t="shared" si="19"/>
        <v>0.6627281597960859</v>
      </c>
      <c r="AS20">
        <f t="shared" si="20"/>
        <v>0.85182452671742426</v>
      </c>
      <c r="AT20" s="419" t="str">
        <f t="shared" si="21"/>
        <v>Marquette</v>
      </c>
      <c r="AU20">
        <f t="shared" si="22"/>
        <v>19</v>
      </c>
      <c r="AV20">
        <f t="shared" si="23"/>
        <v>19</v>
      </c>
      <c r="AX20" t="str">
        <f t="shared" si="24"/>
        <v>Marquette</v>
      </c>
      <c r="AY20" t="str">
        <f t="shared" si="25"/>
        <v/>
      </c>
      <c r="AZ20">
        <v>23</v>
      </c>
      <c r="BA20">
        <v>2</v>
      </c>
    </row>
    <row r="21" spans="1:53" x14ac:dyDescent="0.25">
      <c r="A21">
        <v>1</v>
      </c>
      <c r="B21">
        <v>1</v>
      </c>
      <c r="C21">
        <v>1</v>
      </c>
      <c r="D21" t="s">
        <v>143</v>
      </c>
      <c r="E21">
        <v>64.356499999999997</v>
      </c>
      <c r="F21">
        <v>279</v>
      </c>
      <c r="G21">
        <v>61.639699999999998</v>
      </c>
      <c r="H21">
        <v>290</v>
      </c>
      <c r="I21">
        <v>104.70099999999999</v>
      </c>
      <c r="J21">
        <v>86</v>
      </c>
      <c r="K21">
        <v>109.99299999999999</v>
      </c>
      <c r="L21">
        <v>55</v>
      </c>
      <c r="M21">
        <v>90.459299999999999</v>
      </c>
      <c r="N21">
        <v>14</v>
      </c>
      <c r="O21">
        <v>89.657700000000006</v>
      </c>
      <c r="P21">
        <v>9</v>
      </c>
      <c r="Q21">
        <v>20.3352</v>
      </c>
      <c r="R21">
        <v>15</v>
      </c>
      <c r="S21">
        <f t="shared" si="0"/>
        <v>0.31597896094411582</v>
      </c>
      <c r="T21">
        <f t="shared" si="1"/>
        <v>14</v>
      </c>
      <c r="U21">
        <f t="shared" si="2"/>
        <v>778614.54414346837</v>
      </c>
      <c r="V21">
        <f t="shared" si="3"/>
        <v>81</v>
      </c>
      <c r="W21">
        <f t="shared" si="4"/>
        <v>20.679866589846689</v>
      </c>
      <c r="X21">
        <f t="shared" si="5"/>
        <v>16</v>
      </c>
      <c r="Y21">
        <f t="shared" si="6"/>
        <v>15</v>
      </c>
      <c r="Z21">
        <v>0.86370000000000002</v>
      </c>
      <c r="AA21">
        <f t="shared" si="7"/>
        <v>26</v>
      </c>
      <c r="AB21">
        <v>0.95079999999999998</v>
      </c>
      <c r="AC21">
        <f t="shared" si="8"/>
        <v>9</v>
      </c>
      <c r="AD21">
        <f t="shared" si="9"/>
        <v>0.90725</v>
      </c>
      <c r="AE21">
        <f t="shared" si="10"/>
        <v>16</v>
      </c>
      <c r="AF21">
        <v>0.83430000000000004</v>
      </c>
      <c r="AG21">
        <f t="shared" si="11"/>
        <v>36</v>
      </c>
      <c r="AH21">
        <v>0.95179999999999998</v>
      </c>
      <c r="AI21">
        <f t="shared" si="12"/>
        <v>10</v>
      </c>
      <c r="AJ21">
        <f t="shared" si="13"/>
        <v>34.4</v>
      </c>
      <c r="AK21">
        <f>IF(C21=1,(AJ21/Z21),REF)</f>
        <v>39.828644205163826</v>
      </c>
      <c r="AL21">
        <f t="shared" si="14"/>
        <v>21</v>
      </c>
      <c r="AM21">
        <f>IF(B21=1,(AJ21/AD21),REF)</f>
        <v>37.916781482502067</v>
      </c>
      <c r="AN21">
        <f t="shared" si="15"/>
        <v>19</v>
      </c>
      <c r="AO21">
        <f t="shared" si="16"/>
        <v>16</v>
      </c>
      <c r="AP21" t="str">
        <f t="shared" si="17"/>
        <v>Georgetown</v>
      </c>
      <c r="AQ21">
        <f t="shared" si="18"/>
        <v>0.66667619662483013</v>
      </c>
      <c r="AR21">
        <f t="shared" si="19"/>
        <v>0.66041652608663903</v>
      </c>
      <c r="AS21">
        <f t="shared" si="20"/>
        <v>0.84868887405728999</v>
      </c>
      <c r="AT21" s="421" t="str">
        <f t="shared" si="21"/>
        <v>Georgetown</v>
      </c>
      <c r="AU21">
        <f t="shared" si="22"/>
        <v>20</v>
      </c>
      <c r="AV21">
        <f t="shared" si="23"/>
        <v>17.333333333333332</v>
      </c>
      <c r="AX21" t="str">
        <f t="shared" si="24"/>
        <v>Georgetown</v>
      </c>
      <c r="AY21" t="str">
        <f t="shared" si="25"/>
        <v>y</v>
      </c>
      <c r="AZ21">
        <v>18</v>
      </c>
    </row>
    <row r="22" spans="1:53" x14ac:dyDescent="0.25">
      <c r="A22">
        <v>1</v>
      </c>
      <c r="B22">
        <v>1</v>
      </c>
      <c r="C22">
        <v>1</v>
      </c>
      <c r="D22" t="s">
        <v>136</v>
      </c>
      <c r="E22">
        <v>68.442800000000005</v>
      </c>
      <c r="F22">
        <v>92</v>
      </c>
      <c r="G22">
        <v>66.049499999999995</v>
      </c>
      <c r="H22">
        <v>88</v>
      </c>
      <c r="I22">
        <v>101.246</v>
      </c>
      <c r="J22">
        <v>144</v>
      </c>
      <c r="K22">
        <v>107.767</v>
      </c>
      <c r="L22">
        <v>80</v>
      </c>
      <c r="M22">
        <v>91.045299999999997</v>
      </c>
      <c r="N22">
        <v>20</v>
      </c>
      <c r="O22">
        <v>89.781499999999994</v>
      </c>
      <c r="P22">
        <v>10</v>
      </c>
      <c r="Q22">
        <v>17.985800000000001</v>
      </c>
      <c r="R22">
        <v>23</v>
      </c>
      <c r="S22">
        <f t="shared" si="0"/>
        <v>0.26278147591857726</v>
      </c>
      <c r="T22">
        <f t="shared" si="1"/>
        <v>24</v>
      </c>
      <c r="U22">
        <f t="shared" si="2"/>
        <v>794875.94565276918</v>
      </c>
      <c r="V22">
        <f t="shared" si="3"/>
        <v>72</v>
      </c>
      <c r="W22">
        <f t="shared" si="4"/>
        <v>19.488176439152294</v>
      </c>
      <c r="X22">
        <f t="shared" si="5"/>
        <v>6</v>
      </c>
      <c r="Y22">
        <f t="shared" si="6"/>
        <v>15</v>
      </c>
      <c r="Z22">
        <v>0.86109999999999998</v>
      </c>
      <c r="AA22">
        <f t="shared" si="7"/>
        <v>29</v>
      </c>
      <c r="AB22">
        <v>0.92710000000000004</v>
      </c>
      <c r="AC22">
        <f t="shared" si="8"/>
        <v>17</v>
      </c>
      <c r="AD22">
        <f t="shared" si="9"/>
        <v>0.89410000000000001</v>
      </c>
      <c r="AE22">
        <f t="shared" si="10"/>
        <v>20</v>
      </c>
      <c r="AF22">
        <v>0.91269999999999996</v>
      </c>
      <c r="AG22">
        <f t="shared" si="11"/>
        <v>14</v>
      </c>
      <c r="AH22">
        <v>0.90649999999999997</v>
      </c>
      <c r="AI22">
        <f t="shared" si="12"/>
        <v>21</v>
      </c>
      <c r="AJ22">
        <f t="shared" si="13"/>
        <v>33.200000000000003</v>
      </c>
      <c r="AK22">
        <f>IF(C22=1,(AJ22/Z22),REF)</f>
        <v>38.555336197886426</v>
      </c>
      <c r="AL22">
        <f t="shared" si="14"/>
        <v>19</v>
      </c>
      <c r="AM22">
        <f>IF(B22=1,(AJ22/AD22),REF)</f>
        <v>37.132311821943858</v>
      </c>
      <c r="AN22">
        <f t="shared" si="15"/>
        <v>18</v>
      </c>
      <c r="AO22">
        <f t="shared" si="16"/>
        <v>18</v>
      </c>
      <c r="AP22" t="str">
        <f t="shared" si="17"/>
        <v>Florida St.</v>
      </c>
      <c r="AQ22">
        <f t="shared" si="18"/>
        <v>0.66683244370025707</v>
      </c>
      <c r="AR22">
        <f t="shared" si="19"/>
        <v>0.65254728189965538</v>
      </c>
      <c r="AS22">
        <f t="shared" si="20"/>
        <v>0.84671240816941262</v>
      </c>
      <c r="AT22" t="str">
        <f t="shared" si="21"/>
        <v>Florida St.</v>
      </c>
      <c r="AU22">
        <f t="shared" si="22"/>
        <v>21</v>
      </c>
      <c r="AV22">
        <f t="shared" si="23"/>
        <v>19.666666666666668</v>
      </c>
      <c r="AX22" t="str">
        <f t="shared" si="24"/>
        <v>Florida St.</v>
      </c>
      <c r="AY22" t="str">
        <f t="shared" si="25"/>
        <v/>
      </c>
      <c r="AZ22">
        <v>24</v>
      </c>
    </row>
    <row r="23" spans="1:53" x14ac:dyDescent="0.25">
      <c r="A23">
        <v>1</v>
      </c>
      <c r="B23">
        <v>1</v>
      </c>
      <c r="C23">
        <v>1</v>
      </c>
      <c r="D23" t="s">
        <v>176</v>
      </c>
      <c r="E23">
        <v>68.030900000000003</v>
      </c>
      <c r="F23">
        <v>113</v>
      </c>
      <c r="G23">
        <v>65.823899999999995</v>
      </c>
      <c r="H23">
        <v>97</v>
      </c>
      <c r="I23">
        <v>103.96</v>
      </c>
      <c r="J23">
        <v>97</v>
      </c>
      <c r="K23">
        <v>109.953</v>
      </c>
      <c r="L23">
        <v>58</v>
      </c>
      <c r="M23">
        <v>92.850999999999999</v>
      </c>
      <c r="N23">
        <v>36</v>
      </c>
      <c r="O23">
        <v>91.657499999999999</v>
      </c>
      <c r="P23">
        <v>16</v>
      </c>
      <c r="Q23">
        <v>18.295300000000001</v>
      </c>
      <c r="R23">
        <v>21</v>
      </c>
      <c r="S23">
        <f t="shared" si="0"/>
        <v>0.26892926596590672</v>
      </c>
      <c r="T23">
        <f t="shared" si="1"/>
        <v>23</v>
      </c>
      <c r="U23">
        <f t="shared" si="2"/>
        <v>822470.60077425814</v>
      </c>
      <c r="V23">
        <f t="shared" si="3"/>
        <v>48</v>
      </c>
      <c r="W23">
        <f t="shared" si="4"/>
        <v>20.265746020861268</v>
      </c>
      <c r="X23">
        <f t="shared" si="5"/>
        <v>13</v>
      </c>
      <c r="Y23">
        <f t="shared" si="6"/>
        <v>18</v>
      </c>
      <c r="Z23">
        <v>0.88429999999999997</v>
      </c>
      <c r="AA23">
        <f t="shared" si="7"/>
        <v>17</v>
      </c>
      <c r="AB23">
        <v>0.85150000000000003</v>
      </c>
      <c r="AC23">
        <f t="shared" si="8"/>
        <v>45</v>
      </c>
      <c r="AD23">
        <f t="shared" si="9"/>
        <v>0.8679</v>
      </c>
      <c r="AE23">
        <f t="shared" si="10"/>
        <v>26</v>
      </c>
      <c r="AF23">
        <v>0.89549999999999996</v>
      </c>
      <c r="AG23">
        <f t="shared" si="11"/>
        <v>19</v>
      </c>
      <c r="AH23">
        <v>0.8629</v>
      </c>
      <c r="AI23">
        <f t="shared" si="12"/>
        <v>35</v>
      </c>
      <c r="AJ23">
        <f t="shared" si="13"/>
        <v>33.799999999999997</v>
      </c>
      <c r="AK23">
        <f>IF(C23=1,(AJ23/Z23),REF)</f>
        <v>38.222322741151189</v>
      </c>
      <c r="AL23">
        <f t="shared" si="14"/>
        <v>18</v>
      </c>
      <c r="AM23">
        <f>IF(B23=1,(AJ23/AD23),REF)</f>
        <v>38.944578868533235</v>
      </c>
      <c r="AN23">
        <f t="shared" si="15"/>
        <v>21</v>
      </c>
      <c r="AO23">
        <f t="shared" si="16"/>
        <v>18</v>
      </c>
      <c r="AP23" t="str">
        <f t="shared" si="17"/>
        <v>Kansas St.</v>
      </c>
      <c r="AQ23">
        <f t="shared" si="18"/>
        <v>0.68539273910453369</v>
      </c>
      <c r="AR23">
        <f t="shared" si="19"/>
        <v>0.62966376319935158</v>
      </c>
      <c r="AS23">
        <f t="shared" si="20"/>
        <v>0.84560154330375259</v>
      </c>
      <c r="AT23" t="str">
        <f t="shared" si="21"/>
        <v>Kansas St.</v>
      </c>
      <c r="AU23">
        <f t="shared" si="22"/>
        <v>22</v>
      </c>
      <c r="AV23">
        <f t="shared" si="23"/>
        <v>22</v>
      </c>
      <c r="AX23" t="str">
        <f t="shared" si="24"/>
        <v>Kansas St.</v>
      </c>
      <c r="AY23" t="str">
        <f t="shared" si="25"/>
        <v/>
      </c>
      <c r="AZ23">
        <v>25</v>
      </c>
    </row>
    <row r="24" spans="1:53" x14ac:dyDescent="0.25">
      <c r="A24">
        <v>1</v>
      </c>
      <c r="B24">
        <v>1</v>
      </c>
      <c r="C24">
        <v>1</v>
      </c>
      <c r="D24" t="s">
        <v>319</v>
      </c>
      <c r="E24">
        <v>68.567800000000005</v>
      </c>
      <c r="F24">
        <v>88</v>
      </c>
      <c r="G24">
        <v>65.273899999999998</v>
      </c>
      <c r="H24">
        <v>124</v>
      </c>
      <c r="I24">
        <v>108.98399999999999</v>
      </c>
      <c r="J24">
        <v>28</v>
      </c>
      <c r="K24">
        <v>114.086</v>
      </c>
      <c r="L24">
        <v>21</v>
      </c>
      <c r="M24">
        <v>99.855400000000003</v>
      </c>
      <c r="N24">
        <v>170</v>
      </c>
      <c r="O24">
        <v>98.550799999999995</v>
      </c>
      <c r="P24">
        <v>92</v>
      </c>
      <c r="Q24">
        <v>15.5352</v>
      </c>
      <c r="R24">
        <v>35</v>
      </c>
      <c r="S24">
        <f t="shared" si="0"/>
        <v>0.22656698916984361</v>
      </c>
      <c r="T24">
        <f t="shared" si="1"/>
        <v>40</v>
      </c>
      <c r="U24">
        <f t="shared" si="2"/>
        <v>892452.11334984878</v>
      </c>
      <c r="V24">
        <f t="shared" si="3"/>
        <v>18</v>
      </c>
      <c r="W24">
        <f t="shared" si="4"/>
        <v>22.580628783508427</v>
      </c>
      <c r="X24">
        <f t="shared" si="5"/>
        <v>63</v>
      </c>
      <c r="Y24">
        <f t="shared" si="6"/>
        <v>51.5</v>
      </c>
      <c r="Z24">
        <v>0.86799999999999999</v>
      </c>
      <c r="AA24">
        <f t="shared" si="7"/>
        <v>25</v>
      </c>
      <c r="AB24">
        <v>0.85970000000000002</v>
      </c>
      <c r="AC24">
        <f t="shared" si="8"/>
        <v>42</v>
      </c>
      <c r="AD24">
        <f t="shared" si="9"/>
        <v>0.86385000000000001</v>
      </c>
      <c r="AE24">
        <f t="shared" si="10"/>
        <v>29</v>
      </c>
      <c r="AF24">
        <v>0.87270000000000003</v>
      </c>
      <c r="AG24">
        <f t="shared" si="11"/>
        <v>27</v>
      </c>
      <c r="AH24">
        <v>0.84519999999999995</v>
      </c>
      <c r="AI24">
        <f t="shared" si="12"/>
        <v>42</v>
      </c>
      <c r="AJ24">
        <f t="shared" si="13"/>
        <v>41.5</v>
      </c>
      <c r="AK24">
        <f>IF(C24=1,(AJ24/Z24),REF)</f>
        <v>47.8110599078341</v>
      </c>
      <c r="AL24">
        <f t="shared" si="14"/>
        <v>25</v>
      </c>
      <c r="AM24">
        <f>IF(B24=1,(AJ24/AD24),REF)</f>
        <v>48.040747815014178</v>
      </c>
      <c r="AN24">
        <f t="shared" si="15"/>
        <v>26</v>
      </c>
      <c r="AO24">
        <f t="shared" si="16"/>
        <v>25</v>
      </c>
      <c r="AP24" t="str">
        <f t="shared" si="17"/>
        <v>Temple</v>
      </c>
      <c r="AQ24">
        <f t="shared" si="18"/>
        <v>0.65786755747649728</v>
      </c>
      <c r="AR24">
        <f t="shared" si="19"/>
        <v>0.61049485245507995</v>
      </c>
      <c r="AS24">
        <f t="shared" si="20"/>
        <v>0.83346112274785034</v>
      </c>
      <c r="AT24" t="str">
        <f t="shared" si="21"/>
        <v>Temple</v>
      </c>
      <c r="AU24">
        <f t="shared" si="22"/>
        <v>23</v>
      </c>
      <c r="AV24">
        <f t="shared" si="23"/>
        <v>25.666666666666668</v>
      </c>
      <c r="AX24" t="str">
        <f t="shared" si="24"/>
        <v>Temple</v>
      </c>
      <c r="AY24" t="str">
        <f t="shared" si="25"/>
        <v/>
      </c>
      <c r="AZ24">
        <v>26</v>
      </c>
    </row>
    <row r="25" spans="1:53" x14ac:dyDescent="0.25">
      <c r="A25">
        <v>1</v>
      </c>
      <c r="B25">
        <v>1</v>
      </c>
      <c r="C25">
        <v>1</v>
      </c>
      <c r="D25" t="s">
        <v>70</v>
      </c>
      <c r="E25">
        <v>69.537700000000001</v>
      </c>
      <c r="F25">
        <v>55</v>
      </c>
      <c r="G25">
        <v>66.747299999999996</v>
      </c>
      <c r="H25">
        <v>62</v>
      </c>
      <c r="I25">
        <v>116.67700000000001</v>
      </c>
      <c r="J25">
        <v>2</v>
      </c>
      <c r="K25">
        <v>117.08799999999999</v>
      </c>
      <c r="L25">
        <v>9</v>
      </c>
      <c r="M25">
        <v>96.034000000000006</v>
      </c>
      <c r="N25">
        <v>76</v>
      </c>
      <c r="O25">
        <v>99.419200000000004</v>
      </c>
      <c r="P25">
        <v>112</v>
      </c>
      <c r="Q25">
        <v>17.6692</v>
      </c>
      <c r="R25">
        <v>24</v>
      </c>
      <c r="S25">
        <f t="shared" si="0"/>
        <v>0.25408950828111931</v>
      </c>
      <c r="T25">
        <f t="shared" si="1"/>
        <v>26</v>
      </c>
      <c r="U25">
        <f t="shared" si="2"/>
        <v>953334.03411834873</v>
      </c>
      <c r="V25">
        <f t="shared" si="3"/>
        <v>9</v>
      </c>
      <c r="W25">
        <f t="shared" si="4"/>
        <v>22.58042441940249</v>
      </c>
      <c r="X25">
        <f t="shared" si="5"/>
        <v>62</v>
      </c>
      <c r="Y25">
        <f t="shared" si="6"/>
        <v>44</v>
      </c>
      <c r="Z25">
        <v>0.85219999999999996</v>
      </c>
      <c r="AA25">
        <f t="shared" si="7"/>
        <v>32</v>
      </c>
      <c r="AB25">
        <v>0.86209999999999998</v>
      </c>
      <c r="AC25">
        <f t="shared" si="8"/>
        <v>41</v>
      </c>
      <c r="AD25">
        <f t="shared" si="9"/>
        <v>0.85714999999999997</v>
      </c>
      <c r="AE25">
        <f t="shared" si="10"/>
        <v>31</v>
      </c>
      <c r="AF25">
        <v>0.87450000000000006</v>
      </c>
      <c r="AG25">
        <f t="shared" si="11"/>
        <v>26</v>
      </c>
      <c r="AH25">
        <v>0.81240000000000001</v>
      </c>
      <c r="AI25">
        <f t="shared" si="12"/>
        <v>55</v>
      </c>
      <c r="AJ25">
        <f t="shared" si="13"/>
        <v>38.200000000000003</v>
      </c>
      <c r="AK25">
        <f>IF(C25=1,(AJ25/Z25),REF)</f>
        <v>44.825158413517961</v>
      </c>
      <c r="AL25">
        <f t="shared" si="14"/>
        <v>23</v>
      </c>
      <c r="AM25">
        <f>IF(B25=1,(AJ25/AD25),REF)</f>
        <v>44.566295280872666</v>
      </c>
      <c r="AN25">
        <f t="shared" si="15"/>
        <v>24</v>
      </c>
      <c r="AO25">
        <f t="shared" si="16"/>
        <v>23</v>
      </c>
      <c r="AP25" t="str">
        <f t="shared" si="17"/>
        <v>Belmont</v>
      </c>
      <c r="AQ25">
        <f t="shared" si="18"/>
        <v>0.65007120356949899</v>
      </c>
      <c r="AR25">
        <f t="shared" si="19"/>
        <v>0.61147105179566796</v>
      </c>
      <c r="AS25">
        <f t="shared" si="20"/>
        <v>0.83166556978800332</v>
      </c>
      <c r="AT25" t="str">
        <f t="shared" si="21"/>
        <v>Belmont</v>
      </c>
      <c r="AU25">
        <f t="shared" si="22"/>
        <v>24</v>
      </c>
      <c r="AV25">
        <f t="shared" si="23"/>
        <v>26</v>
      </c>
      <c r="AX25" t="str">
        <f t="shared" si="24"/>
        <v>Belmont</v>
      </c>
      <c r="AY25" t="str">
        <f t="shared" si="25"/>
        <v/>
      </c>
      <c r="AZ25">
        <v>27</v>
      </c>
    </row>
    <row r="26" spans="1:53" x14ac:dyDescent="0.25">
      <c r="A26">
        <v>1</v>
      </c>
      <c r="B26">
        <v>1</v>
      </c>
      <c r="C26">
        <v>1</v>
      </c>
      <c r="D26" t="s">
        <v>169</v>
      </c>
      <c r="E26">
        <v>68.037099999999995</v>
      </c>
      <c r="F26">
        <v>111</v>
      </c>
      <c r="G26">
        <v>65.122900000000001</v>
      </c>
      <c r="H26">
        <v>126</v>
      </c>
      <c r="I26">
        <v>107.61499999999999</v>
      </c>
      <c r="J26">
        <v>42</v>
      </c>
      <c r="K26">
        <v>112.84399999999999</v>
      </c>
      <c r="L26">
        <v>28</v>
      </c>
      <c r="M26">
        <v>98.1541</v>
      </c>
      <c r="N26">
        <v>128</v>
      </c>
      <c r="O26">
        <v>96.387900000000002</v>
      </c>
      <c r="P26">
        <v>60</v>
      </c>
      <c r="Q26">
        <v>16.456099999999999</v>
      </c>
      <c r="R26">
        <v>31</v>
      </c>
      <c r="S26">
        <f t="shared" si="0"/>
        <v>0.24186950942941415</v>
      </c>
      <c r="T26">
        <f t="shared" si="1"/>
        <v>32</v>
      </c>
      <c r="U26">
        <f t="shared" si="2"/>
        <v>866368.6696532655</v>
      </c>
      <c r="V26">
        <f t="shared" si="3"/>
        <v>25</v>
      </c>
      <c r="W26">
        <f t="shared" si="4"/>
        <v>21.962927876723423</v>
      </c>
      <c r="X26">
        <f t="shared" si="5"/>
        <v>42</v>
      </c>
      <c r="Y26">
        <f t="shared" si="6"/>
        <v>37</v>
      </c>
      <c r="Z26">
        <v>0.87390000000000001</v>
      </c>
      <c r="AA26">
        <f t="shared" si="7"/>
        <v>22</v>
      </c>
      <c r="AB26">
        <v>0.83860000000000001</v>
      </c>
      <c r="AC26">
        <f t="shared" si="8"/>
        <v>49</v>
      </c>
      <c r="AD26">
        <f t="shared" si="9"/>
        <v>0.85624999999999996</v>
      </c>
      <c r="AE26">
        <f t="shared" si="10"/>
        <v>32</v>
      </c>
      <c r="AF26">
        <v>0.84530000000000005</v>
      </c>
      <c r="AG26">
        <f t="shared" si="11"/>
        <v>33</v>
      </c>
      <c r="AH26">
        <v>0.76939999999999997</v>
      </c>
      <c r="AI26">
        <f t="shared" si="12"/>
        <v>69</v>
      </c>
      <c r="AJ26">
        <f t="shared" si="13"/>
        <v>45.6</v>
      </c>
      <c r="AK26">
        <f>IF(C26=1,(AJ26/Z26),REF)</f>
        <v>52.179883281840027</v>
      </c>
      <c r="AL26">
        <f t="shared" si="14"/>
        <v>30</v>
      </c>
      <c r="AM26">
        <f>IF(B26=1,(AJ26/AD26),REF)</f>
        <v>53.255474452554751</v>
      </c>
      <c r="AN26">
        <f t="shared" si="15"/>
        <v>30</v>
      </c>
      <c r="AO26">
        <f t="shared" si="16"/>
        <v>30</v>
      </c>
      <c r="AP26" t="str">
        <f t="shared" si="17"/>
        <v>Iowa St.</v>
      </c>
      <c r="AQ26">
        <f t="shared" si="18"/>
        <v>0.65657298698732114</v>
      </c>
      <c r="AR26">
        <f t="shared" si="19"/>
        <v>0.5973789854570698</v>
      </c>
      <c r="AS26">
        <f t="shared" si="20"/>
        <v>0.82966040258679352</v>
      </c>
      <c r="AT26" t="str">
        <f t="shared" si="21"/>
        <v>Iowa St.</v>
      </c>
      <c r="AU26">
        <f t="shared" si="22"/>
        <v>25</v>
      </c>
      <c r="AV26">
        <f t="shared" si="23"/>
        <v>29</v>
      </c>
      <c r="AX26" t="str">
        <f t="shared" si="24"/>
        <v>Iowa St.</v>
      </c>
      <c r="AY26" t="str">
        <f t="shared" si="25"/>
        <v/>
      </c>
      <c r="AZ26">
        <v>28</v>
      </c>
    </row>
    <row r="27" spans="1:53" x14ac:dyDescent="0.25">
      <c r="A27">
        <v>1</v>
      </c>
      <c r="B27">
        <v>1</v>
      </c>
      <c r="C27">
        <v>1</v>
      </c>
      <c r="D27" t="s">
        <v>272</v>
      </c>
      <c r="E27">
        <v>65.512100000000004</v>
      </c>
      <c r="F27">
        <v>235</v>
      </c>
      <c r="G27">
        <v>63.704799999999999</v>
      </c>
      <c r="H27">
        <v>201</v>
      </c>
      <c r="I27">
        <v>110.206</v>
      </c>
      <c r="J27">
        <v>21</v>
      </c>
      <c r="K27">
        <v>116.142</v>
      </c>
      <c r="L27">
        <v>11</v>
      </c>
      <c r="M27">
        <v>100.941</v>
      </c>
      <c r="N27">
        <v>192</v>
      </c>
      <c r="O27">
        <v>100.148</v>
      </c>
      <c r="P27">
        <v>127</v>
      </c>
      <c r="Q27">
        <v>15.9933</v>
      </c>
      <c r="R27">
        <v>33</v>
      </c>
      <c r="S27">
        <f t="shared" si="0"/>
        <v>0.24413810578503817</v>
      </c>
      <c r="T27">
        <f t="shared" si="1"/>
        <v>31</v>
      </c>
      <c r="U27">
        <f t="shared" si="2"/>
        <v>883690.36920838442</v>
      </c>
      <c r="V27">
        <f t="shared" si="3"/>
        <v>20</v>
      </c>
      <c r="W27">
        <f t="shared" si="4"/>
        <v>24.249686478623488</v>
      </c>
      <c r="X27">
        <f t="shared" si="5"/>
        <v>144</v>
      </c>
      <c r="Y27">
        <f t="shared" si="6"/>
        <v>87.5</v>
      </c>
      <c r="Z27">
        <v>0.85419999999999996</v>
      </c>
      <c r="AA27">
        <f t="shared" si="7"/>
        <v>31</v>
      </c>
      <c r="AB27">
        <v>0.87009999999999998</v>
      </c>
      <c r="AC27">
        <f t="shared" si="8"/>
        <v>37</v>
      </c>
      <c r="AD27">
        <f t="shared" si="9"/>
        <v>0.86214999999999997</v>
      </c>
      <c r="AE27">
        <f t="shared" si="10"/>
        <v>30</v>
      </c>
      <c r="AF27">
        <v>0.92120000000000002</v>
      </c>
      <c r="AG27">
        <f t="shared" si="11"/>
        <v>12</v>
      </c>
      <c r="AH27">
        <v>0.876</v>
      </c>
      <c r="AI27">
        <f t="shared" si="12"/>
        <v>31</v>
      </c>
      <c r="AJ27">
        <f t="shared" si="13"/>
        <v>42.3</v>
      </c>
      <c r="AK27">
        <f>IF(C27=1,(AJ27/Z27),REF)</f>
        <v>49.520018730976354</v>
      </c>
      <c r="AL27">
        <f t="shared" si="14"/>
        <v>27</v>
      </c>
      <c r="AM27">
        <f>IF(B27=1,(AJ27/AD27),REF)</f>
        <v>49.063388041524092</v>
      </c>
      <c r="AN27">
        <f t="shared" si="15"/>
        <v>27</v>
      </c>
      <c r="AO27">
        <f t="shared" si="16"/>
        <v>27</v>
      </c>
      <c r="AP27" t="str">
        <f t="shared" si="17"/>
        <v>Purdue</v>
      </c>
      <c r="AQ27">
        <f t="shared" si="18"/>
        <v>0.64513866157364008</v>
      </c>
      <c r="AR27">
        <f t="shared" si="19"/>
        <v>0.6076913148218458</v>
      </c>
      <c r="AS27">
        <f t="shared" si="20"/>
        <v>0.82936338142211319</v>
      </c>
      <c r="AT27" t="str">
        <f t="shared" si="21"/>
        <v>Purdue</v>
      </c>
      <c r="AU27">
        <f t="shared" si="22"/>
        <v>26</v>
      </c>
      <c r="AV27">
        <f t="shared" si="23"/>
        <v>27.666666666666668</v>
      </c>
      <c r="AX27" t="str">
        <f t="shared" si="24"/>
        <v>Purdue</v>
      </c>
      <c r="AY27" t="str">
        <f t="shared" si="25"/>
        <v/>
      </c>
      <c r="AZ27">
        <v>29</v>
      </c>
    </row>
    <row r="28" spans="1:53" x14ac:dyDescent="0.25">
      <c r="A28">
        <v>1</v>
      </c>
      <c r="B28">
        <v>1</v>
      </c>
      <c r="C28">
        <v>1</v>
      </c>
      <c r="D28" t="s">
        <v>394</v>
      </c>
      <c r="E28">
        <v>68.587599999999995</v>
      </c>
      <c r="F28">
        <v>87</v>
      </c>
      <c r="G28">
        <v>66.385599999999997</v>
      </c>
      <c r="H28">
        <v>77</v>
      </c>
      <c r="I28">
        <v>106.777</v>
      </c>
      <c r="J28">
        <v>49</v>
      </c>
      <c r="K28">
        <v>111.84699999999999</v>
      </c>
      <c r="L28">
        <v>32</v>
      </c>
      <c r="M28">
        <v>98.767899999999997</v>
      </c>
      <c r="N28">
        <v>145</v>
      </c>
      <c r="O28">
        <v>98.706500000000005</v>
      </c>
      <c r="P28">
        <v>94</v>
      </c>
      <c r="Q28">
        <v>13.140599999999999</v>
      </c>
      <c r="R28">
        <v>45</v>
      </c>
      <c r="S28">
        <f t="shared" si="0"/>
        <v>0.19158710904011789</v>
      </c>
      <c r="T28">
        <f t="shared" si="1"/>
        <v>49</v>
      </c>
      <c r="U28">
        <f t="shared" si="2"/>
        <v>858013.82573992829</v>
      </c>
      <c r="V28">
        <f t="shared" si="3"/>
        <v>28</v>
      </c>
      <c r="W28">
        <f t="shared" si="4"/>
        <v>22.63120079368845</v>
      </c>
      <c r="X28">
        <f t="shared" si="5"/>
        <v>65</v>
      </c>
      <c r="Y28">
        <f t="shared" si="6"/>
        <v>57</v>
      </c>
      <c r="Z28">
        <v>0.89300000000000002</v>
      </c>
      <c r="AA28">
        <f t="shared" si="7"/>
        <v>15</v>
      </c>
      <c r="AB28">
        <v>0.77090000000000003</v>
      </c>
      <c r="AC28">
        <f t="shared" si="8"/>
        <v>89</v>
      </c>
      <c r="AD28">
        <f t="shared" si="9"/>
        <v>0.83194999999999997</v>
      </c>
      <c r="AE28">
        <f t="shared" si="10"/>
        <v>38</v>
      </c>
      <c r="AF28">
        <v>0.89410000000000001</v>
      </c>
      <c r="AG28">
        <f t="shared" si="11"/>
        <v>21</v>
      </c>
      <c r="AH28">
        <v>0.85209999999999997</v>
      </c>
      <c r="AI28">
        <f t="shared" si="12"/>
        <v>38</v>
      </c>
      <c r="AJ28">
        <f t="shared" si="13"/>
        <v>46.2</v>
      </c>
      <c r="AK28">
        <f>IF(C28=1,(AJ28/Z28),REF)</f>
        <v>51.735722284434495</v>
      </c>
      <c r="AL28">
        <f t="shared" si="14"/>
        <v>29</v>
      </c>
      <c r="AM28">
        <f>IF(B28=1,(AJ28/AD28),REF)</f>
        <v>55.53218342448465</v>
      </c>
      <c r="AN28">
        <f t="shared" si="15"/>
        <v>31</v>
      </c>
      <c r="AO28">
        <f t="shared" si="16"/>
        <v>29</v>
      </c>
      <c r="AP28" t="str">
        <f t="shared" si="17"/>
        <v>North Carolina St.</v>
      </c>
      <c r="AQ28">
        <f t="shared" si="18"/>
        <v>0.67149686438717471</v>
      </c>
      <c r="AR28">
        <f t="shared" si="19"/>
        <v>0.5773963326635162</v>
      </c>
      <c r="AS28">
        <f t="shared" si="20"/>
        <v>0.82831995054285112</v>
      </c>
      <c r="AT28" s="419" t="str">
        <f t="shared" si="21"/>
        <v>North Carolina St.</v>
      </c>
      <c r="AU28">
        <f t="shared" si="22"/>
        <v>27</v>
      </c>
      <c r="AV28">
        <f t="shared" si="23"/>
        <v>31.333333333333332</v>
      </c>
      <c r="AX28" t="str">
        <f t="shared" si="24"/>
        <v>North Carolina St.</v>
      </c>
      <c r="AY28" t="str">
        <f t="shared" si="25"/>
        <v>y</v>
      </c>
      <c r="AZ28">
        <v>19</v>
      </c>
      <c r="BA28">
        <v>2</v>
      </c>
    </row>
    <row r="29" spans="1:53" x14ac:dyDescent="0.25">
      <c r="A29">
        <v>1</v>
      </c>
      <c r="B29">
        <v>1</v>
      </c>
      <c r="C29">
        <v>1</v>
      </c>
      <c r="D29" t="s">
        <v>109</v>
      </c>
      <c r="E29">
        <v>68.164100000000005</v>
      </c>
      <c r="F29">
        <v>107</v>
      </c>
      <c r="G29">
        <v>65.4893</v>
      </c>
      <c r="H29">
        <v>114</v>
      </c>
      <c r="I29">
        <v>116.334</v>
      </c>
      <c r="J29">
        <v>3</v>
      </c>
      <c r="K29">
        <v>119.64100000000001</v>
      </c>
      <c r="L29">
        <v>4</v>
      </c>
      <c r="M29">
        <v>101.565</v>
      </c>
      <c r="N29">
        <v>205</v>
      </c>
      <c r="O29">
        <v>102.559</v>
      </c>
      <c r="P29">
        <v>167</v>
      </c>
      <c r="Q29">
        <v>17.081800000000001</v>
      </c>
      <c r="R29">
        <v>26</v>
      </c>
      <c r="S29">
        <f t="shared" si="0"/>
        <v>0.25060112287846542</v>
      </c>
      <c r="T29">
        <f t="shared" si="1"/>
        <v>28</v>
      </c>
      <c r="U29">
        <f t="shared" si="2"/>
        <v>975698.80620137218</v>
      </c>
      <c r="V29">
        <f t="shared" si="3"/>
        <v>3</v>
      </c>
      <c r="W29">
        <f t="shared" si="4"/>
        <v>24.210420873484317</v>
      </c>
      <c r="X29">
        <f t="shared" si="5"/>
        <v>142</v>
      </c>
      <c r="Y29">
        <f t="shared" si="6"/>
        <v>85</v>
      </c>
      <c r="Z29">
        <v>0.86870000000000003</v>
      </c>
      <c r="AA29">
        <f t="shared" si="7"/>
        <v>24</v>
      </c>
      <c r="AB29">
        <v>0.82589999999999997</v>
      </c>
      <c r="AC29">
        <f t="shared" si="8"/>
        <v>59</v>
      </c>
      <c r="AD29">
        <f t="shared" si="9"/>
        <v>0.84729999999999994</v>
      </c>
      <c r="AE29">
        <f t="shared" si="10"/>
        <v>35</v>
      </c>
      <c r="AF29">
        <v>0.81759999999999999</v>
      </c>
      <c r="AG29">
        <f t="shared" si="11"/>
        <v>39</v>
      </c>
      <c r="AH29">
        <v>0.87660000000000005</v>
      </c>
      <c r="AI29">
        <f t="shared" si="12"/>
        <v>30</v>
      </c>
      <c r="AJ29">
        <f t="shared" si="13"/>
        <v>44</v>
      </c>
      <c r="AK29">
        <f>IF(C29=1,(AJ29/Z29),REF)</f>
        <v>50.650397145159431</v>
      </c>
      <c r="AL29">
        <f t="shared" si="14"/>
        <v>28</v>
      </c>
      <c r="AM29">
        <f>IF(B29=1,(AJ29/AD29),REF)</f>
        <v>51.929658916558481</v>
      </c>
      <c r="AN29">
        <f t="shared" si="15"/>
        <v>28</v>
      </c>
      <c r="AO29">
        <f t="shared" si="16"/>
        <v>28</v>
      </c>
      <c r="AP29" t="str">
        <f t="shared" si="17"/>
        <v>Creighton</v>
      </c>
      <c r="AQ29">
        <f t="shared" si="18"/>
        <v>0.65461072712654345</v>
      </c>
      <c r="AR29">
        <f t="shared" si="19"/>
        <v>0.59300063904789491</v>
      </c>
      <c r="AS29">
        <f t="shared" si="20"/>
        <v>0.82797977951776036</v>
      </c>
      <c r="AT29" t="str">
        <f t="shared" si="21"/>
        <v>Creighton</v>
      </c>
      <c r="AU29">
        <f t="shared" si="22"/>
        <v>28</v>
      </c>
      <c r="AV29">
        <f t="shared" si="23"/>
        <v>30.333333333333332</v>
      </c>
      <c r="AX29" t="str">
        <f t="shared" si="24"/>
        <v>Creighton</v>
      </c>
      <c r="AY29" t="str">
        <f t="shared" si="25"/>
        <v/>
      </c>
      <c r="AZ29">
        <v>30</v>
      </c>
    </row>
    <row r="30" spans="1:53" x14ac:dyDescent="0.25">
      <c r="A30">
        <v>1</v>
      </c>
      <c r="B30">
        <v>1</v>
      </c>
      <c r="C30">
        <v>1</v>
      </c>
      <c r="D30" t="s">
        <v>209</v>
      </c>
      <c r="E30">
        <v>61.818899999999999</v>
      </c>
      <c r="F30">
        <v>329</v>
      </c>
      <c r="G30">
        <v>59.568199999999997</v>
      </c>
      <c r="H30">
        <v>329</v>
      </c>
      <c r="I30">
        <v>106.783</v>
      </c>
      <c r="J30">
        <v>48</v>
      </c>
      <c r="K30">
        <v>113.97499999999999</v>
      </c>
      <c r="L30">
        <v>22</v>
      </c>
      <c r="M30">
        <v>99.623199999999997</v>
      </c>
      <c r="N30">
        <v>163</v>
      </c>
      <c r="O30">
        <v>95.867900000000006</v>
      </c>
      <c r="P30">
        <v>51</v>
      </c>
      <c r="Q30">
        <v>18.1066</v>
      </c>
      <c r="R30">
        <v>22</v>
      </c>
      <c r="S30">
        <f t="shared" si="0"/>
        <v>0.29290556771472781</v>
      </c>
      <c r="T30">
        <f t="shared" si="1"/>
        <v>19</v>
      </c>
      <c r="U30">
        <f t="shared" si="2"/>
        <v>803046.09530681232</v>
      </c>
      <c r="V30">
        <f t="shared" si="3"/>
        <v>60</v>
      </c>
      <c r="W30">
        <f t="shared" si="4"/>
        <v>23.96381011781067</v>
      </c>
      <c r="X30">
        <f t="shared" si="5"/>
        <v>128</v>
      </c>
      <c r="Y30">
        <f t="shared" si="6"/>
        <v>73.5</v>
      </c>
      <c r="Z30">
        <v>0.85150000000000003</v>
      </c>
      <c r="AA30">
        <f t="shared" si="7"/>
        <v>33</v>
      </c>
      <c r="AB30">
        <v>0.92010000000000003</v>
      </c>
      <c r="AC30">
        <f t="shared" si="8"/>
        <v>20</v>
      </c>
      <c r="AD30">
        <f t="shared" si="9"/>
        <v>0.88580000000000003</v>
      </c>
      <c r="AE30">
        <f t="shared" si="10"/>
        <v>22</v>
      </c>
      <c r="AF30">
        <v>0.88109999999999999</v>
      </c>
      <c r="AG30">
        <f t="shared" si="11"/>
        <v>24</v>
      </c>
      <c r="AH30">
        <v>0.83179999999999998</v>
      </c>
      <c r="AI30">
        <f t="shared" si="12"/>
        <v>50</v>
      </c>
      <c r="AJ30">
        <f t="shared" si="13"/>
        <v>49.7</v>
      </c>
      <c r="AK30">
        <f>IF(C30=1,(AJ30/Z30),REF)</f>
        <v>58.367586611861419</v>
      </c>
      <c r="AL30">
        <f t="shared" si="14"/>
        <v>32</v>
      </c>
      <c r="AM30">
        <f>IF(B30=1,(AJ30/AD30),REF)</f>
        <v>56.107473470309323</v>
      </c>
      <c r="AN30">
        <f t="shared" si="15"/>
        <v>33</v>
      </c>
      <c r="AO30">
        <f t="shared" si="16"/>
        <v>22</v>
      </c>
      <c r="AP30" t="str">
        <f t="shared" si="17"/>
        <v>Michigan</v>
      </c>
      <c r="AQ30">
        <f t="shared" si="18"/>
        <v>0.6326143811625855</v>
      </c>
      <c r="AR30">
        <f t="shared" si="19"/>
        <v>0.61397823434653698</v>
      </c>
      <c r="AS30">
        <f t="shared" si="20"/>
        <v>0.82770927487308898</v>
      </c>
      <c r="AT30" t="str">
        <f t="shared" si="21"/>
        <v>Michigan</v>
      </c>
      <c r="AU30">
        <f t="shared" si="22"/>
        <v>29</v>
      </c>
      <c r="AV30">
        <f t="shared" si="23"/>
        <v>24.333333333333332</v>
      </c>
      <c r="AX30" t="str">
        <f t="shared" si="24"/>
        <v>Michigan</v>
      </c>
      <c r="AY30" t="str">
        <f t="shared" si="25"/>
        <v/>
      </c>
      <c r="AZ30">
        <v>31</v>
      </c>
    </row>
    <row r="31" spans="1:53" x14ac:dyDescent="0.25">
      <c r="A31">
        <v>1</v>
      </c>
      <c r="B31">
        <v>1</v>
      </c>
      <c r="C31">
        <v>1</v>
      </c>
      <c r="D31" t="s">
        <v>53</v>
      </c>
      <c r="E31">
        <v>63.8917</v>
      </c>
      <c r="F31">
        <v>295</v>
      </c>
      <c r="G31">
        <v>61.509099999999997</v>
      </c>
      <c r="H31">
        <v>292</v>
      </c>
      <c r="I31">
        <v>100.89</v>
      </c>
      <c r="J31">
        <v>155</v>
      </c>
      <c r="K31">
        <v>106.03100000000001</v>
      </c>
      <c r="L31">
        <v>111</v>
      </c>
      <c r="M31">
        <v>90.551500000000004</v>
      </c>
      <c r="N31">
        <v>16</v>
      </c>
      <c r="O31">
        <v>89.371399999999994</v>
      </c>
      <c r="P31">
        <v>8</v>
      </c>
      <c r="Q31">
        <v>16.659600000000001</v>
      </c>
      <c r="R31">
        <v>28</v>
      </c>
      <c r="S31">
        <f t="shared" si="0"/>
        <v>0.26074748363245948</v>
      </c>
      <c r="T31">
        <f t="shared" si="1"/>
        <v>25</v>
      </c>
      <c r="U31">
        <f t="shared" si="2"/>
        <v>718307.09885232383</v>
      </c>
      <c r="V31">
        <f t="shared" si="3"/>
        <v>157</v>
      </c>
      <c r="W31">
        <f t="shared" si="4"/>
        <v>20.723984277256907</v>
      </c>
      <c r="X31">
        <f t="shared" si="5"/>
        <v>17</v>
      </c>
      <c r="Y31">
        <f t="shared" si="6"/>
        <v>21</v>
      </c>
      <c r="Z31">
        <v>0.87770000000000004</v>
      </c>
      <c r="AA31">
        <f t="shared" si="7"/>
        <v>20</v>
      </c>
      <c r="AB31">
        <v>0.88839999999999997</v>
      </c>
      <c r="AC31">
        <f t="shared" si="8"/>
        <v>28</v>
      </c>
      <c r="AD31">
        <f t="shared" si="9"/>
        <v>0.88305</v>
      </c>
      <c r="AE31">
        <f t="shared" si="10"/>
        <v>23</v>
      </c>
      <c r="AF31">
        <v>0.77349999999999997</v>
      </c>
      <c r="AG31">
        <f t="shared" si="11"/>
        <v>54</v>
      </c>
      <c r="AH31">
        <v>0.93530000000000002</v>
      </c>
      <c r="AI31">
        <f t="shared" si="12"/>
        <v>13</v>
      </c>
      <c r="AJ31">
        <f t="shared" si="13"/>
        <v>58.6</v>
      </c>
      <c r="AK31">
        <f>IF(C31=1,(AJ31/Z31),REF)</f>
        <v>66.7654095932551</v>
      </c>
      <c r="AL31">
        <f t="shared" si="14"/>
        <v>39</v>
      </c>
      <c r="AM31">
        <f>IF(B31=1,(AJ31/AD31),REF)</f>
        <v>66.360908215842812</v>
      </c>
      <c r="AN31">
        <f t="shared" si="15"/>
        <v>39</v>
      </c>
      <c r="AO31">
        <f t="shared" si="16"/>
        <v>23</v>
      </c>
      <c r="AP31" t="str">
        <f t="shared" si="17"/>
        <v>Alabama</v>
      </c>
      <c r="AQ31">
        <f t="shared" si="18"/>
        <v>0.64337255142156546</v>
      </c>
      <c r="AR31">
        <f t="shared" si="19"/>
        <v>0.59936467539542704</v>
      </c>
      <c r="AS31">
        <f t="shared" si="20"/>
        <v>0.8266843669296956</v>
      </c>
      <c r="AT31" t="str">
        <f t="shared" si="21"/>
        <v>Alabama</v>
      </c>
      <c r="AU31">
        <f t="shared" si="22"/>
        <v>30</v>
      </c>
      <c r="AV31">
        <f t="shared" si="23"/>
        <v>25.333333333333332</v>
      </c>
      <c r="AX31" t="str">
        <f t="shared" si="24"/>
        <v>Alabama</v>
      </c>
      <c r="AY31" t="str">
        <f t="shared" si="25"/>
        <v/>
      </c>
      <c r="AZ31">
        <v>32</v>
      </c>
    </row>
    <row r="32" spans="1:53" x14ac:dyDescent="0.25">
      <c r="A32">
        <v>1</v>
      </c>
      <c r="B32">
        <v>1</v>
      </c>
      <c r="C32">
        <v>1</v>
      </c>
      <c r="D32" t="s">
        <v>98</v>
      </c>
      <c r="E32">
        <v>64.565700000000007</v>
      </c>
      <c r="F32">
        <v>276</v>
      </c>
      <c r="G32">
        <v>61.920499999999997</v>
      </c>
      <c r="H32">
        <v>278</v>
      </c>
      <c r="I32">
        <v>104.22799999999999</v>
      </c>
      <c r="J32">
        <v>95</v>
      </c>
      <c r="K32">
        <v>109.258</v>
      </c>
      <c r="L32">
        <v>61</v>
      </c>
      <c r="M32">
        <v>93.620800000000003</v>
      </c>
      <c r="N32">
        <v>44</v>
      </c>
      <c r="O32">
        <v>94.115200000000002</v>
      </c>
      <c r="P32">
        <v>27</v>
      </c>
      <c r="Q32">
        <v>15.142300000000001</v>
      </c>
      <c r="R32">
        <v>37</v>
      </c>
      <c r="S32">
        <f t="shared" si="0"/>
        <v>0.23453319641853171</v>
      </c>
      <c r="T32">
        <f t="shared" si="1"/>
        <v>35</v>
      </c>
      <c r="U32">
        <f t="shared" si="2"/>
        <v>770740.81268205482</v>
      </c>
      <c r="V32">
        <f t="shared" si="3"/>
        <v>88</v>
      </c>
      <c r="W32">
        <f t="shared" si="4"/>
        <v>22.276849319414364</v>
      </c>
      <c r="X32">
        <f t="shared" si="5"/>
        <v>56</v>
      </c>
      <c r="Y32">
        <f t="shared" si="6"/>
        <v>45.5</v>
      </c>
      <c r="Z32">
        <v>0.86140000000000005</v>
      </c>
      <c r="AA32">
        <f t="shared" si="7"/>
        <v>28</v>
      </c>
      <c r="AB32">
        <v>0.87790000000000001</v>
      </c>
      <c r="AC32">
        <f t="shared" si="8"/>
        <v>32</v>
      </c>
      <c r="AD32">
        <f t="shared" si="9"/>
        <v>0.86965000000000003</v>
      </c>
      <c r="AE32">
        <f t="shared" si="10"/>
        <v>25</v>
      </c>
      <c r="AF32">
        <v>0.89849999999999997</v>
      </c>
      <c r="AG32">
        <f t="shared" si="11"/>
        <v>17</v>
      </c>
      <c r="AH32">
        <v>0.80910000000000004</v>
      </c>
      <c r="AI32">
        <f t="shared" si="12"/>
        <v>57</v>
      </c>
      <c r="AJ32">
        <f t="shared" si="13"/>
        <v>53.5</v>
      </c>
      <c r="AK32">
        <f>IF(C32=1,(AJ32/Z32),REF)</f>
        <v>62.108195960065004</v>
      </c>
      <c r="AL32">
        <f t="shared" si="14"/>
        <v>34</v>
      </c>
      <c r="AM32">
        <f>IF(B32=1,(AJ32/AD32),REF)</f>
        <v>61.519001897315007</v>
      </c>
      <c r="AN32">
        <f t="shared" si="15"/>
        <v>35</v>
      </c>
      <c r="AO32">
        <f t="shared" si="16"/>
        <v>25</v>
      </c>
      <c r="AP32" t="str">
        <f t="shared" si="17"/>
        <v>Cincinnati</v>
      </c>
      <c r="AQ32">
        <f t="shared" si="18"/>
        <v>0.63600650528537284</v>
      </c>
      <c r="AR32">
        <f t="shared" si="19"/>
        <v>0.59588606571457647</v>
      </c>
      <c r="AS32">
        <f t="shared" si="20"/>
        <v>0.82379117693046566</v>
      </c>
      <c r="AT32" s="419" t="str">
        <f t="shared" si="21"/>
        <v>Cincinnati</v>
      </c>
      <c r="AU32">
        <f t="shared" si="22"/>
        <v>31</v>
      </c>
      <c r="AV32">
        <f t="shared" si="23"/>
        <v>27</v>
      </c>
      <c r="AX32" t="str">
        <f t="shared" si="24"/>
        <v>Cincinnati</v>
      </c>
      <c r="AY32" t="str">
        <f t="shared" si="25"/>
        <v/>
      </c>
      <c r="AZ32">
        <v>33</v>
      </c>
      <c r="BA32">
        <v>2</v>
      </c>
    </row>
    <row r="33" spans="1:52" x14ac:dyDescent="0.25">
      <c r="A33">
        <v>1</v>
      </c>
      <c r="B33">
        <v>1</v>
      </c>
      <c r="C33">
        <v>1</v>
      </c>
      <c r="D33" t="s">
        <v>88</v>
      </c>
      <c r="E33">
        <v>67.119699999999995</v>
      </c>
      <c r="F33">
        <v>156</v>
      </c>
      <c r="G33">
        <v>65.110100000000003</v>
      </c>
      <c r="H33">
        <v>127</v>
      </c>
      <c r="I33">
        <v>106.953</v>
      </c>
      <c r="J33">
        <v>46</v>
      </c>
      <c r="K33">
        <v>111.11</v>
      </c>
      <c r="L33">
        <v>44</v>
      </c>
      <c r="M33">
        <v>91.802700000000002</v>
      </c>
      <c r="N33">
        <v>26</v>
      </c>
      <c r="O33">
        <v>94.561099999999996</v>
      </c>
      <c r="P33">
        <v>32</v>
      </c>
      <c r="Q33">
        <v>16.548999999999999</v>
      </c>
      <c r="R33">
        <v>29</v>
      </c>
      <c r="S33">
        <f t="shared" si="0"/>
        <v>0.24655801500900637</v>
      </c>
      <c r="T33">
        <f t="shared" si="1"/>
        <v>29</v>
      </c>
      <c r="U33">
        <f t="shared" si="2"/>
        <v>828621.69892236998</v>
      </c>
      <c r="V33">
        <f t="shared" si="3"/>
        <v>44</v>
      </c>
      <c r="W33">
        <f t="shared" si="4"/>
        <v>21.591858141185011</v>
      </c>
      <c r="X33">
        <f t="shared" si="5"/>
        <v>33</v>
      </c>
      <c r="Y33">
        <f t="shared" si="6"/>
        <v>31</v>
      </c>
      <c r="Z33">
        <v>0.79490000000000005</v>
      </c>
      <c r="AA33">
        <f t="shared" si="7"/>
        <v>50</v>
      </c>
      <c r="AB33">
        <v>0.93710000000000004</v>
      </c>
      <c r="AC33">
        <f t="shared" si="8"/>
        <v>13</v>
      </c>
      <c r="AD33">
        <f t="shared" si="9"/>
        <v>0.8660000000000001</v>
      </c>
      <c r="AE33">
        <f t="shared" si="10"/>
        <v>27</v>
      </c>
      <c r="AF33">
        <v>0.80230000000000001</v>
      </c>
      <c r="AG33">
        <f t="shared" si="11"/>
        <v>41</v>
      </c>
      <c r="AH33">
        <v>0.9194</v>
      </c>
      <c r="AI33">
        <f t="shared" si="12"/>
        <v>16</v>
      </c>
      <c r="AJ33">
        <f t="shared" si="13"/>
        <v>37.6</v>
      </c>
      <c r="AK33">
        <f>IF(C33=1,(AJ33/Z33),REF)</f>
        <v>47.301547364448354</v>
      </c>
      <c r="AL33">
        <f t="shared" si="14"/>
        <v>24</v>
      </c>
      <c r="AM33">
        <f>IF(B33=1,(AJ33/AD33),REF)</f>
        <v>43.418013856812927</v>
      </c>
      <c r="AN33">
        <f t="shared" si="15"/>
        <v>23</v>
      </c>
      <c r="AO33">
        <f t="shared" si="16"/>
        <v>23</v>
      </c>
      <c r="AP33" t="str">
        <f t="shared" si="17"/>
        <v>California</v>
      </c>
      <c r="AQ33">
        <f t="shared" si="18"/>
        <v>0.60311002021133364</v>
      </c>
      <c r="AR33">
        <f t="shared" si="19"/>
        <v>0.61980351753861118</v>
      </c>
      <c r="AS33">
        <f t="shared" si="20"/>
        <v>0.82138412099426994</v>
      </c>
      <c r="AT33" t="str">
        <f t="shared" si="21"/>
        <v>California</v>
      </c>
      <c r="AU33">
        <f t="shared" si="22"/>
        <v>32</v>
      </c>
      <c r="AV33">
        <f t="shared" si="23"/>
        <v>27.333333333333332</v>
      </c>
      <c r="AX33" t="str">
        <f t="shared" si="24"/>
        <v>California</v>
      </c>
      <c r="AY33" t="str">
        <f t="shared" si="25"/>
        <v>y</v>
      </c>
      <c r="AZ33">
        <v>20</v>
      </c>
    </row>
    <row r="34" spans="1:52" x14ac:dyDescent="0.25">
      <c r="A34">
        <v>1</v>
      </c>
      <c r="B34">
        <v>1</v>
      </c>
      <c r="C34">
        <v>1</v>
      </c>
      <c r="D34" t="s">
        <v>363</v>
      </c>
      <c r="E34">
        <v>61.5961</v>
      </c>
      <c r="F34">
        <v>334</v>
      </c>
      <c r="G34">
        <v>58.384300000000003</v>
      </c>
      <c r="H34">
        <v>341</v>
      </c>
      <c r="I34">
        <v>101.81699999999999</v>
      </c>
      <c r="J34">
        <v>137</v>
      </c>
      <c r="K34">
        <v>106.18600000000001</v>
      </c>
      <c r="L34">
        <v>106</v>
      </c>
      <c r="M34">
        <v>86.840900000000005</v>
      </c>
      <c r="N34">
        <v>1</v>
      </c>
      <c r="O34">
        <v>88.822400000000002</v>
      </c>
      <c r="P34">
        <v>5</v>
      </c>
      <c r="Q34">
        <v>17.363299999999999</v>
      </c>
      <c r="R34">
        <v>25</v>
      </c>
      <c r="S34">
        <f t="shared" si="0"/>
        <v>0.28189447059148232</v>
      </c>
      <c r="T34">
        <f t="shared" si="1"/>
        <v>20</v>
      </c>
      <c r="U34">
        <f t="shared" si="2"/>
        <v>694524.76799387578</v>
      </c>
      <c r="V34">
        <f t="shared" si="3"/>
        <v>178</v>
      </c>
      <c r="W34">
        <f t="shared" si="4"/>
        <v>21.285447768255317</v>
      </c>
      <c r="X34">
        <f t="shared" si="5"/>
        <v>22</v>
      </c>
      <c r="Y34">
        <f t="shared" si="6"/>
        <v>21</v>
      </c>
      <c r="Z34">
        <v>0.87429999999999997</v>
      </c>
      <c r="AA34">
        <f t="shared" si="7"/>
        <v>21</v>
      </c>
      <c r="AB34">
        <v>0.88880000000000003</v>
      </c>
      <c r="AC34">
        <f t="shared" si="8"/>
        <v>27</v>
      </c>
      <c r="AD34">
        <f t="shared" si="9"/>
        <v>0.88155000000000006</v>
      </c>
      <c r="AE34">
        <f t="shared" si="10"/>
        <v>24</v>
      </c>
      <c r="AF34">
        <v>0.75570000000000004</v>
      </c>
      <c r="AG34">
        <f t="shared" si="11"/>
        <v>60</v>
      </c>
      <c r="AH34">
        <v>0.88719999999999999</v>
      </c>
      <c r="AI34">
        <f t="shared" si="12"/>
        <v>26</v>
      </c>
      <c r="AJ34">
        <f t="shared" si="13"/>
        <v>65.8</v>
      </c>
      <c r="AK34">
        <f>IF(C34=1,(AJ34/Z34),REF)</f>
        <v>75.260208166533232</v>
      </c>
      <c r="AL34">
        <f t="shared" si="14"/>
        <v>42</v>
      </c>
      <c r="AM34">
        <f>IF(B34=1,(AJ34/AD34),REF)</f>
        <v>74.641256877091479</v>
      </c>
      <c r="AN34">
        <f t="shared" si="15"/>
        <v>43</v>
      </c>
      <c r="AO34">
        <f t="shared" si="16"/>
        <v>24</v>
      </c>
      <c r="AP34" t="str">
        <f t="shared" si="17"/>
        <v>Virginia</v>
      </c>
      <c r="AQ34">
        <f t="shared" si="18"/>
        <v>0.63325046690979447</v>
      </c>
      <c r="AR34">
        <f t="shared" si="19"/>
        <v>0.58961628560216661</v>
      </c>
      <c r="AS34">
        <f t="shared" si="20"/>
        <v>0.82137155131000328</v>
      </c>
      <c r="AT34" t="str">
        <f t="shared" si="21"/>
        <v>Virginia</v>
      </c>
      <c r="AU34">
        <f t="shared" si="22"/>
        <v>33</v>
      </c>
      <c r="AV34">
        <f t="shared" si="23"/>
        <v>27</v>
      </c>
      <c r="AX34" t="str">
        <f t="shared" si="24"/>
        <v>Virginia</v>
      </c>
      <c r="AY34" t="str">
        <f t="shared" si="25"/>
        <v/>
      </c>
      <c r="AZ34">
        <v>34</v>
      </c>
    </row>
    <row r="35" spans="1:52" x14ac:dyDescent="0.25">
      <c r="A35">
        <v>1</v>
      </c>
      <c r="B35">
        <v>1</v>
      </c>
      <c r="C35">
        <v>1</v>
      </c>
      <c r="D35" t="s">
        <v>148</v>
      </c>
      <c r="E35">
        <v>67.572000000000003</v>
      </c>
      <c r="F35">
        <v>135</v>
      </c>
      <c r="G35">
        <v>64.3904</v>
      </c>
      <c r="H35">
        <v>163</v>
      </c>
      <c r="I35">
        <v>109.509</v>
      </c>
      <c r="J35">
        <v>24</v>
      </c>
      <c r="K35">
        <v>111.604</v>
      </c>
      <c r="L35">
        <v>35</v>
      </c>
      <c r="M35">
        <v>93.464100000000002</v>
      </c>
      <c r="N35">
        <v>42</v>
      </c>
      <c r="O35">
        <v>94.589299999999994</v>
      </c>
      <c r="P35">
        <v>34</v>
      </c>
      <c r="Q35">
        <v>17.014900000000001</v>
      </c>
      <c r="R35">
        <v>27</v>
      </c>
      <c r="S35">
        <f t="shared" si="0"/>
        <v>0.25180104185165458</v>
      </c>
      <c r="T35">
        <f t="shared" si="1"/>
        <v>27</v>
      </c>
      <c r="U35">
        <f t="shared" si="2"/>
        <v>841639.85768275196</v>
      </c>
      <c r="V35">
        <f t="shared" si="3"/>
        <v>37</v>
      </c>
      <c r="W35">
        <f t="shared" si="4"/>
        <v>21.457565408363529</v>
      </c>
      <c r="X35">
        <f t="shared" si="5"/>
        <v>28</v>
      </c>
      <c r="Y35">
        <f t="shared" si="6"/>
        <v>27.5</v>
      </c>
      <c r="Z35">
        <v>0.79790000000000005</v>
      </c>
      <c r="AA35">
        <f t="shared" si="7"/>
        <v>48</v>
      </c>
      <c r="AB35">
        <v>0.90469999999999995</v>
      </c>
      <c r="AC35">
        <f t="shared" si="8"/>
        <v>22</v>
      </c>
      <c r="AD35">
        <f t="shared" si="9"/>
        <v>0.85129999999999995</v>
      </c>
      <c r="AE35">
        <f t="shared" si="10"/>
        <v>34</v>
      </c>
      <c r="AF35">
        <v>0.79710000000000003</v>
      </c>
      <c r="AG35">
        <f t="shared" si="11"/>
        <v>44</v>
      </c>
      <c r="AH35">
        <v>0.88790000000000002</v>
      </c>
      <c r="AI35">
        <f t="shared" si="12"/>
        <v>25</v>
      </c>
      <c r="AJ35">
        <f t="shared" si="13"/>
        <v>38.9</v>
      </c>
      <c r="AK35">
        <f>IF(C35=1,(AJ35/Z35),REF)</f>
        <v>48.75297656347913</v>
      </c>
      <c r="AL35">
        <f t="shared" si="14"/>
        <v>26</v>
      </c>
      <c r="AM35">
        <f>IF(B35=1,(AJ35/AD35),REF)</f>
        <v>45.694819687536707</v>
      </c>
      <c r="AN35">
        <f t="shared" si="15"/>
        <v>25</v>
      </c>
      <c r="AO35">
        <f t="shared" si="16"/>
        <v>25</v>
      </c>
      <c r="AP35" t="str">
        <f t="shared" si="17"/>
        <v>Gonzaga</v>
      </c>
      <c r="AQ35">
        <f t="shared" si="18"/>
        <v>0.60355928204763132</v>
      </c>
      <c r="AR35">
        <f t="shared" si="19"/>
        <v>0.60540241789371896</v>
      </c>
      <c r="AS35">
        <f t="shared" si="20"/>
        <v>0.81762284742536961</v>
      </c>
      <c r="AT35" t="str">
        <f t="shared" si="21"/>
        <v>Gonzaga</v>
      </c>
      <c r="AU35">
        <f t="shared" si="22"/>
        <v>34</v>
      </c>
      <c r="AV35">
        <f t="shared" si="23"/>
        <v>31</v>
      </c>
      <c r="AX35" t="str">
        <f t="shared" si="24"/>
        <v>Gonzaga</v>
      </c>
      <c r="AY35" t="str">
        <f t="shared" si="25"/>
        <v/>
      </c>
      <c r="AZ35">
        <v>35</v>
      </c>
    </row>
    <row r="36" spans="1:52" x14ac:dyDescent="0.25">
      <c r="A36">
        <v>1</v>
      </c>
      <c r="B36">
        <v>1</v>
      </c>
      <c r="C36">
        <v>1</v>
      </c>
      <c r="D36" t="s">
        <v>348</v>
      </c>
      <c r="E36">
        <v>69.724900000000005</v>
      </c>
      <c r="F36">
        <v>46</v>
      </c>
      <c r="G36">
        <v>67.7911</v>
      </c>
      <c r="H36">
        <v>33</v>
      </c>
      <c r="I36">
        <v>106.34099999999999</v>
      </c>
      <c r="J36">
        <v>57</v>
      </c>
      <c r="K36">
        <v>109.97499999999999</v>
      </c>
      <c r="L36">
        <v>56</v>
      </c>
      <c r="M36">
        <v>93.653999999999996</v>
      </c>
      <c r="N36">
        <v>45</v>
      </c>
      <c r="O36">
        <v>93.909700000000001</v>
      </c>
      <c r="P36">
        <v>24</v>
      </c>
      <c r="Q36">
        <v>16.0655</v>
      </c>
      <c r="R36">
        <v>32</v>
      </c>
      <c r="S36">
        <f t="shared" si="0"/>
        <v>0.23040979621340429</v>
      </c>
      <c r="T36">
        <f t="shared" si="1"/>
        <v>37</v>
      </c>
      <c r="U36">
        <f t="shared" si="2"/>
        <v>843287.84662806243</v>
      </c>
      <c r="V36">
        <f t="shared" si="3"/>
        <v>36</v>
      </c>
      <c r="W36">
        <f t="shared" si="4"/>
        <v>20.556483548274411</v>
      </c>
      <c r="X36">
        <f t="shared" si="5"/>
        <v>15</v>
      </c>
      <c r="Y36">
        <f t="shared" si="6"/>
        <v>26</v>
      </c>
      <c r="Z36">
        <v>0.79790000000000005</v>
      </c>
      <c r="AA36">
        <f t="shared" si="7"/>
        <v>48</v>
      </c>
      <c r="AB36">
        <v>0.93259999999999998</v>
      </c>
      <c r="AC36">
        <f t="shared" si="8"/>
        <v>14</v>
      </c>
      <c r="AD36">
        <f t="shared" si="9"/>
        <v>0.86525000000000007</v>
      </c>
      <c r="AE36">
        <f t="shared" si="10"/>
        <v>28</v>
      </c>
      <c r="AF36">
        <v>0.71940000000000004</v>
      </c>
      <c r="AG36">
        <f t="shared" si="11"/>
        <v>71</v>
      </c>
      <c r="AH36">
        <v>0.88270000000000004</v>
      </c>
      <c r="AI36">
        <f t="shared" si="12"/>
        <v>28</v>
      </c>
      <c r="AJ36">
        <f t="shared" si="13"/>
        <v>45.2</v>
      </c>
      <c r="AK36">
        <f>IF(C36=1,(AJ36/Z36),REF)</f>
        <v>56.648702844968042</v>
      </c>
      <c r="AL36">
        <f t="shared" si="14"/>
        <v>31</v>
      </c>
      <c r="AM36">
        <f>IF(B36=1,(AJ36/AD36),REF)</f>
        <v>52.239237214677836</v>
      </c>
      <c r="AN36">
        <f t="shared" si="15"/>
        <v>29</v>
      </c>
      <c r="AO36">
        <f t="shared" si="16"/>
        <v>28</v>
      </c>
      <c r="AP36" t="str">
        <f t="shared" si="17"/>
        <v>UNLV</v>
      </c>
      <c r="AQ36">
        <f t="shared" si="18"/>
        <v>0.59456734066651984</v>
      </c>
      <c r="AR36">
        <f t="shared" si="19"/>
        <v>0.60511357141439737</v>
      </c>
      <c r="AS36">
        <f t="shared" si="20"/>
        <v>0.81510639659722695</v>
      </c>
      <c r="AT36" t="str">
        <f t="shared" si="21"/>
        <v>UNLV</v>
      </c>
      <c r="AU36">
        <f t="shared" si="22"/>
        <v>35</v>
      </c>
      <c r="AV36">
        <f t="shared" si="23"/>
        <v>30.333333333333332</v>
      </c>
      <c r="AX36" t="str">
        <f t="shared" si="24"/>
        <v>UNLV</v>
      </c>
      <c r="AY36" t="str">
        <f t="shared" si="25"/>
        <v>y</v>
      </c>
      <c r="AZ36">
        <v>21</v>
      </c>
    </row>
    <row r="37" spans="1:52" x14ac:dyDescent="0.25">
      <c r="A37">
        <v>1</v>
      </c>
      <c r="B37">
        <v>1</v>
      </c>
      <c r="C37">
        <v>1</v>
      </c>
      <c r="D37" t="s">
        <v>106</v>
      </c>
      <c r="E37">
        <v>64.9024</v>
      </c>
      <c r="F37">
        <v>269</v>
      </c>
      <c r="G37">
        <v>62.267200000000003</v>
      </c>
      <c r="H37">
        <v>270</v>
      </c>
      <c r="I37">
        <v>104.789</v>
      </c>
      <c r="J37">
        <v>83</v>
      </c>
      <c r="K37">
        <v>111.126</v>
      </c>
      <c r="L37">
        <v>43</v>
      </c>
      <c r="M37">
        <v>97.908699999999996</v>
      </c>
      <c r="N37">
        <v>120</v>
      </c>
      <c r="O37">
        <v>96.107500000000002</v>
      </c>
      <c r="P37">
        <v>55</v>
      </c>
      <c r="Q37">
        <v>15.0185</v>
      </c>
      <c r="R37">
        <v>39</v>
      </c>
      <c r="S37">
        <f t="shared" si="0"/>
        <v>0.23140130411202056</v>
      </c>
      <c r="T37">
        <f t="shared" si="1"/>
        <v>36</v>
      </c>
      <c r="U37">
        <f t="shared" si="2"/>
        <v>801478.95072330243</v>
      </c>
      <c r="V37">
        <f t="shared" si="3"/>
        <v>62</v>
      </c>
      <c r="W37">
        <f t="shared" si="4"/>
        <v>22.916637327455543</v>
      </c>
      <c r="X37">
        <f t="shared" si="5"/>
        <v>76</v>
      </c>
      <c r="Y37">
        <f t="shared" si="6"/>
        <v>56</v>
      </c>
      <c r="Z37">
        <v>0.81169999999999998</v>
      </c>
      <c r="AA37">
        <f t="shared" si="7"/>
        <v>41</v>
      </c>
      <c r="AB37">
        <v>0.8931</v>
      </c>
      <c r="AC37">
        <f t="shared" si="8"/>
        <v>26</v>
      </c>
      <c r="AD37">
        <f t="shared" si="9"/>
        <v>0.85240000000000005</v>
      </c>
      <c r="AE37">
        <f t="shared" si="10"/>
        <v>33</v>
      </c>
      <c r="AF37">
        <v>0.79139999999999999</v>
      </c>
      <c r="AG37">
        <f t="shared" si="11"/>
        <v>46</v>
      </c>
      <c r="AH37">
        <v>0.90259999999999996</v>
      </c>
      <c r="AI37">
        <f t="shared" si="12"/>
        <v>22</v>
      </c>
      <c r="AJ37">
        <f t="shared" si="13"/>
        <v>51</v>
      </c>
      <c r="AK37">
        <f>IF(C37=1,(AJ37/Z37),REF)</f>
        <v>62.831095232228655</v>
      </c>
      <c r="AL37">
        <f t="shared" si="14"/>
        <v>36</v>
      </c>
      <c r="AM37">
        <f>IF(B37=1,(AJ37/AD37),REF)</f>
        <v>59.831065227592674</v>
      </c>
      <c r="AN37">
        <f t="shared" si="15"/>
        <v>34</v>
      </c>
      <c r="AO37">
        <f t="shared" si="16"/>
        <v>33</v>
      </c>
      <c r="AP37" t="str">
        <f t="shared" si="17"/>
        <v>Connecticut</v>
      </c>
      <c r="AQ37">
        <f t="shared" si="18"/>
        <v>0.59861785272401447</v>
      </c>
      <c r="AR37">
        <f t="shared" si="19"/>
        <v>0.58610103444630679</v>
      </c>
      <c r="AS37">
        <f t="shared" si="20"/>
        <v>0.8110247851988186</v>
      </c>
      <c r="AT37" t="str">
        <f t="shared" si="21"/>
        <v>Connecticut</v>
      </c>
      <c r="AU37">
        <f t="shared" si="22"/>
        <v>36</v>
      </c>
      <c r="AV37">
        <f t="shared" si="23"/>
        <v>34</v>
      </c>
      <c r="AX37" t="str">
        <f t="shared" si="24"/>
        <v>Connecticut</v>
      </c>
      <c r="AY37" t="str">
        <f t="shared" si="25"/>
        <v/>
      </c>
      <c r="AZ37">
        <v>36</v>
      </c>
    </row>
    <row r="38" spans="1:52" x14ac:dyDescent="0.25">
      <c r="A38">
        <v>1</v>
      </c>
      <c r="B38">
        <v>1</v>
      </c>
      <c r="C38">
        <v>1</v>
      </c>
      <c r="D38" t="s">
        <v>371</v>
      </c>
      <c r="E38">
        <v>65.930899999999994</v>
      </c>
      <c r="F38">
        <v>215</v>
      </c>
      <c r="G38">
        <v>63.269100000000002</v>
      </c>
      <c r="H38">
        <v>224</v>
      </c>
      <c r="I38">
        <v>105.41500000000001</v>
      </c>
      <c r="J38">
        <v>68</v>
      </c>
      <c r="K38">
        <v>111.599</v>
      </c>
      <c r="L38">
        <v>36</v>
      </c>
      <c r="M38">
        <v>98.4846</v>
      </c>
      <c r="N38">
        <v>138</v>
      </c>
      <c r="O38">
        <v>97.073800000000006</v>
      </c>
      <c r="P38">
        <v>72</v>
      </c>
      <c r="Q38">
        <v>14.524900000000001</v>
      </c>
      <c r="R38">
        <v>41</v>
      </c>
      <c r="S38">
        <f t="shared" si="0"/>
        <v>0.22030944519185996</v>
      </c>
      <c r="T38">
        <f t="shared" si="1"/>
        <v>42</v>
      </c>
      <c r="U38">
        <f t="shared" si="2"/>
        <v>821125.63419305091</v>
      </c>
      <c r="V38">
        <f t="shared" si="3"/>
        <v>49</v>
      </c>
      <c r="W38">
        <f t="shared" si="4"/>
        <v>22.923147283888238</v>
      </c>
      <c r="X38">
        <f t="shared" si="5"/>
        <v>77</v>
      </c>
      <c r="Y38">
        <f t="shared" si="6"/>
        <v>59.5</v>
      </c>
      <c r="Z38">
        <v>0.81469999999999998</v>
      </c>
      <c r="AA38">
        <f t="shared" si="7"/>
        <v>38</v>
      </c>
      <c r="AB38">
        <v>0.87790000000000001</v>
      </c>
      <c r="AC38">
        <f t="shared" si="8"/>
        <v>32</v>
      </c>
      <c r="AD38">
        <f t="shared" si="9"/>
        <v>0.84630000000000005</v>
      </c>
      <c r="AE38">
        <f t="shared" si="10"/>
        <v>36</v>
      </c>
      <c r="AF38">
        <v>0.79159999999999997</v>
      </c>
      <c r="AG38">
        <f t="shared" si="11"/>
        <v>45</v>
      </c>
      <c r="AH38">
        <v>0.86939999999999995</v>
      </c>
      <c r="AI38">
        <f t="shared" si="12"/>
        <v>33</v>
      </c>
      <c r="AJ38">
        <f t="shared" si="13"/>
        <v>52.9</v>
      </c>
      <c r="AK38">
        <f>IF(C38=1,(AJ38/Z38),REF)</f>
        <v>64.931876764453179</v>
      </c>
      <c r="AL38">
        <f t="shared" si="14"/>
        <v>38</v>
      </c>
      <c r="AM38">
        <f>IF(B38=1,(AJ38/AD38),REF)</f>
        <v>62.507385088030247</v>
      </c>
      <c r="AN38">
        <f t="shared" si="15"/>
        <v>36</v>
      </c>
      <c r="AO38">
        <f t="shared" si="16"/>
        <v>36</v>
      </c>
      <c r="AP38" t="str">
        <f t="shared" si="17"/>
        <v>West Virginia</v>
      </c>
      <c r="AQ38">
        <f t="shared" si="18"/>
        <v>0.5988575132194891</v>
      </c>
      <c r="AR38">
        <f t="shared" si="19"/>
        <v>0.57873242191431673</v>
      </c>
      <c r="AS38">
        <f t="shared" si="20"/>
        <v>0.80906913888844723</v>
      </c>
      <c r="AT38" t="str">
        <f t="shared" si="21"/>
        <v>West Virginia</v>
      </c>
      <c r="AU38">
        <f t="shared" si="22"/>
        <v>37</v>
      </c>
      <c r="AV38">
        <f t="shared" si="23"/>
        <v>36.333333333333336</v>
      </c>
      <c r="AX38" t="str">
        <f t="shared" si="24"/>
        <v>West Virginia</v>
      </c>
      <c r="AY38" t="str">
        <f t="shared" si="25"/>
        <v/>
      </c>
      <c r="AZ38">
        <v>37</v>
      </c>
    </row>
    <row r="39" spans="1:52" x14ac:dyDescent="0.25">
      <c r="A39">
        <v>1</v>
      </c>
      <c r="B39">
        <v>1</v>
      </c>
      <c r="C39">
        <v>1</v>
      </c>
      <c r="D39" t="s">
        <v>225</v>
      </c>
      <c r="E39">
        <v>66.763599999999997</v>
      </c>
      <c r="F39">
        <v>178</v>
      </c>
      <c r="G39">
        <v>64.284599999999998</v>
      </c>
      <c r="H39">
        <v>170</v>
      </c>
      <c r="I39">
        <v>110.289</v>
      </c>
      <c r="J39">
        <v>20</v>
      </c>
      <c r="K39">
        <v>110.21</v>
      </c>
      <c r="L39">
        <v>51</v>
      </c>
      <c r="M39">
        <v>92.469399999999993</v>
      </c>
      <c r="N39">
        <v>31</v>
      </c>
      <c r="O39">
        <v>95.141400000000004</v>
      </c>
      <c r="P39">
        <v>42</v>
      </c>
      <c r="Q39">
        <v>15.069000000000001</v>
      </c>
      <c r="R39">
        <v>38</v>
      </c>
      <c r="S39">
        <f t="shared" si="0"/>
        <v>0.22570083099173788</v>
      </c>
      <c r="T39">
        <f t="shared" si="1"/>
        <v>41</v>
      </c>
      <c r="U39">
        <f t="shared" si="2"/>
        <v>810926.98259475979</v>
      </c>
      <c r="V39">
        <f t="shared" si="3"/>
        <v>57</v>
      </c>
      <c r="W39">
        <f t="shared" si="4"/>
        <v>21.920553394016125</v>
      </c>
      <c r="X39">
        <f t="shared" si="5"/>
        <v>41</v>
      </c>
      <c r="Y39">
        <f t="shared" si="6"/>
        <v>41</v>
      </c>
      <c r="Z39">
        <v>0.83479999999999999</v>
      </c>
      <c r="AA39">
        <f t="shared" si="7"/>
        <v>35</v>
      </c>
      <c r="AB39">
        <v>0.79200000000000004</v>
      </c>
      <c r="AC39">
        <f t="shared" si="8"/>
        <v>80</v>
      </c>
      <c r="AD39">
        <f t="shared" si="9"/>
        <v>0.81340000000000001</v>
      </c>
      <c r="AE39">
        <f t="shared" si="10"/>
        <v>46</v>
      </c>
      <c r="AF39">
        <v>0.75080000000000002</v>
      </c>
      <c r="AG39">
        <f t="shared" si="11"/>
        <v>64</v>
      </c>
      <c r="AH39">
        <v>0.91059999999999997</v>
      </c>
      <c r="AI39">
        <f t="shared" si="12"/>
        <v>19</v>
      </c>
      <c r="AJ39">
        <f t="shared" si="13"/>
        <v>53.6</v>
      </c>
      <c r="AK39">
        <f>IF(C39=1,(AJ39/Z39),REF)</f>
        <v>64.206995687589838</v>
      </c>
      <c r="AL39">
        <f t="shared" si="14"/>
        <v>37</v>
      </c>
      <c r="AM39">
        <f>IF(B39=1,(AJ39/AD39),REF)</f>
        <v>65.896238013277596</v>
      </c>
      <c r="AN39">
        <f t="shared" si="15"/>
        <v>38</v>
      </c>
      <c r="AO39">
        <f t="shared" si="16"/>
        <v>37</v>
      </c>
      <c r="AP39" t="str">
        <f t="shared" si="17"/>
        <v>Murray St.</v>
      </c>
      <c r="AQ39">
        <f t="shared" si="18"/>
        <v>0.61432160222574916</v>
      </c>
      <c r="AR39">
        <f t="shared" si="19"/>
        <v>0.55257531394367332</v>
      </c>
      <c r="AS39">
        <f t="shared" si="20"/>
        <v>0.8061224173862227</v>
      </c>
      <c r="AT39" t="str">
        <f t="shared" si="21"/>
        <v>Murray St.</v>
      </c>
      <c r="AU39">
        <f t="shared" si="22"/>
        <v>38</v>
      </c>
      <c r="AV39">
        <f t="shared" si="23"/>
        <v>40.333333333333336</v>
      </c>
      <c r="AX39" t="str">
        <f t="shared" si="24"/>
        <v>Murray St.</v>
      </c>
      <c r="AY39" t="str">
        <f t="shared" si="25"/>
        <v/>
      </c>
      <c r="AZ39">
        <v>38</v>
      </c>
    </row>
    <row r="40" spans="1:52" x14ac:dyDescent="0.25">
      <c r="A40">
        <v>1</v>
      </c>
      <c r="B40">
        <v>1</v>
      </c>
      <c r="C40">
        <v>1</v>
      </c>
      <c r="D40" t="s">
        <v>313</v>
      </c>
      <c r="E40">
        <v>67.609899999999996</v>
      </c>
      <c r="F40">
        <v>130</v>
      </c>
      <c r="G40">
        <v>65.429900000000004</v>
      </c>
      <c r="H40">
        <v>120</v>
      </c>
      <c r="I40">
        <v>102.73699999999999</v>
      </c>
      <c r="J40">
        <v>118</v>
      </c>
      <c r="K40">
        <v>105.378</v>
      </c>
      <c r="L40">
        <v>122</v>
      </c>
      <c r="M40">
        <v>91.350200000000001</v>
      </c>
      <c r="N40">
        <v>23</v>
      </c>
      <c r="O40">
        <v>93.911500000000004</v>
      </c>
      <c r="P40">
        <v>25</v>
      </c>
      <c r="Q40">
        <v>11.4666</v>
      </c>
      <c r="R40">
        <v>61</v>
      </c>
      <c r="S40">
        <f t="shared" si="0"/>
        <v>0.16959794349644056</v>
      </c>
      <c r="T40">
        <f t="shared" si="1"/>
        <v>63</v>
      </c>
      <c r="U40">
        <f t="shared" si="2"/>
        <v>750775.68173495156</v>
      </c>
      <c r="V40">
        <f t="shared" si="3"/>
        <v>112</v>
      </c>
      <c r="W40">
        <f t="shared" si="4"/>
        <v>21.200189854859271</v>
      </c>
      <c r="X40">
        <f t="shared" si="5"/>
        <v>19</v>
      </c>
      <c r="Y40">
        <f t="shared" si="6"/>
        <v>41</v>
      </c>
      <c r="Z40">
        <v>0.83930000000000005</v>
      </c>
      <c r="AA40">
        <f t="shared" si="7"/>
        <v>34</v>
      </c>
      <c r="AB40">
        <v>0.8145</v>
      </c>
      <c r="AC40">
        <f t="shared" si="8"/>
        <v>65</v>
      </c>
      <c r="AD40">
        <f t="shared" si="9"/>
        <v>0.82689999999999997</v>
      </c>
      <c r="AE40">
        <f t="shared" si="10"/>
        <v>42</v>
      </c>
      <c r="AF40">
        <v>0.86050000000000004</v>
      </c>
      <c r="AG40">
        <f t="shared" si="11"/>
        <v>30</v>
      </c>
      <c r="AH40">
        <v>0.89370000000000005</v>
      </c>
      <c r="AI40">
        <f t="shared" si="12"/>
        <v>23</v>
      </c>
      <c r="AJ40">
        <f t="shared" si="13"/>
        <v>62.2</v>
      </c>
      <c r="AK40">
        <f>IF(C40=1,(AJ40/Z40),REF)</f>
        <v>74.109376861670441</v>
      </c>
      <c r="AL40">
        <f t="shared" si="14"/>
        <v>41</v>
      </c>
      <c r="AM40">
        <f>IF(B40=1,(AJ40/AD40),REF)</f>
        <v>75.220703833595365</v>
      </c>
      <c r="AN40">
        <f t="shared" si="15"/>
        <v>45</v>
      </c>
      <c r="AO40">
        <f t="shared" si="16"/>
        <v>41</v>
      </c>
      <c r="AP40" t="str">
        <f t="shared" si="17"/>
        <v>Stanford</v>
      </c>
      <c r="AQ40">
        <f t="shared" si="18"/>
        <v>0.60883763286134784</v>
      </c>
      <c r="AR40">
        <f t="shared" si="19"/>
        <v>0.55252980057818102</v>
      </c>
      <c r="AS40">
        <f t="shared" si="20"/>
        <v>0.80459227616353113</v>
      </c>
      <c r="AT40" t="str">
        <f t="shared" si="21"/>
        <v>Stanford</v>
      </c>
      <c r="AU40">
        <f t="shared" si="22"/>
        <v>39</v>
      </c>
      <c r="AV40">
        <f t="shared" si="23"/>
        <v>40.666666666666664</v>
      </c>
      <c r="AX40" t="str">
        <f t="shared" si="24"/>
        <v>Stanford</v>
      </c>
      <c r="AY40" t="str">
        <f t="shared" si="25"/>
        <v/>
      </c>
      <c r="AZ40">
        <v>39</v>
      </c>
    </row>
    <row r="41" spans="1:52" x14ac:dyDescent="0.25">
      <c r="A41">
        <v>1</v>
      </c>
      <c r="B41">
        <v>1</v>
      </c>
      <c r="C41">
        <v>1</v>
      </c>
      <c r="D41" t="s">
        <v>152</v>
      </c>
      <c r="E41">
        <v>61.5334</v>
      </c>
      <c r="F41">
        <v>335</v>
      </c>
      <c r="G41">
        <v>59.747999999999998</v>
      </c>
      <c r="H41">
        <v>325</v>
      </c>
      <c r="I41">
        <v>105.29600000000001</v>
      </c>
      <c r="J41">
        <v>70</v>
      </c>
      <c r="K41">
        <v>108.398</v>
      </c>
      <c r="L41">
        <v>73</v>
      </c>
      <c r="M41">
        <v>88.912199999999999</v>
      </c>
      <c r="N41">
        <v>7</v>
      </c>
      <c r="O41">
        <v>93.642399999999995</v>
      </c>
      <c r="P41">
        <v>21</v>
      </c>
      <c r="Q41">
        <v>14.756</v>
      </c>
      <c r="R41">
        <v>40</v>
      </c>
      <c r="S41">
        <f t="shared" si="0"/>
        <v>0.23979822340387499</v>
      </c>
      <c r="T41">
        <f t="shared" si="1"/>
        <v>33</v>
      </c>
      <c r="U41">
        <f t="shared" si="2"/>
        <v>723025.22806789353</v>
      </c>
      <c r="V41">
        <f t="shared" si="3"/>
        <v>146</v>
      </c>
      <c r="W41">
        <f t="shared" si="4"/>
        <v>23.187031120928189</v>
      </c>
      <c r="X41">
        <f t="shared" si="5"/>
        <v>86</v>
      </c>
      <c r="Y41">
        <f t="shared" si="6"/>
        <v>59.5</v>
      </c>
      <c r="Z41">
        <v>0.85819999999999996</v>
      </c>
      <c r="AA41">
        <f t="shared" si="7"/>
        <v>30</v>
      </c>
      <c r="AB41">
        <v>0.80530000000000002</v>
      </c>
      <c r="AC41">
        <f t="shared" si="8"/>
        <v>72</v>
      </c>
      <c r="AD41">
        <f t="shared" si="9"/>
        <v>0.83174999999999999</v>
      </c>
      <c r="AE41">
        <f t="shared" si="10"/>
        <v>39</v>
      </c>
      <c r="AF41">
        <v>0.74690000000000001</v>
      </c>
      <c r="AG41">
        <f t="shared" si="11"/>
        <v>65</v>
      </c>
      <c r="AH41">
        <v>0.86470000000000002</v>
      </c>
      <c r="AI41">
        <f t="shared" si="12"/>
        <v>34</v>
      </c>
      <c r="AJ41">
        <f t="shared" si="13"/>
        <v>75.3</v>
      </c>
      <c r="AK41">
        <f>IF(C41=1,(AJ41/Z41),REF)</f>
        <v>87.741785131670937</v>
      </c>
      <c r="AL41">
        <f t="shared" si="14"/>
        <v>47</v>
      </c>
      <c r="AM41">
        <f>IF(B41=1,(AJ41/AD41),REF)</f>
        <v>90.532010820559066</v>
      </c>
      <c r="AN41">
        <f t="shared" si="15"/>
        <v>48</v>
      </c>
      <c r="AO41">
        <f t="shared" si="16"/>
        <v>39</v>
      </c>
      <c r="AP41" t="str">
        <f t="shared" si="17"/>
        <v>Harvard</v>
      </c>
      <c r="AQ41">
        <f t="shared" si="18"/>
        <v>0.61212405337526221</v>
      </c>
      <c r="AR41">
        <f t="shared" si="19"/>
        <v>0.54304701077241058</v>
      </c>
      <c r="AS41">
        <f t="shared" si="20"/>
        <v>0.80287238855522847</v>
      </c>
      <c r="AT41" t="str">
        <f t="shared" si="21"/>
        <v>Harvard</v>
      </c>
      <c r="AU41">
        <f t="shared" si="22"/>
        <v>40</v>
      </c>
      <c r="AV41">
        <f t="shared" si="23"/>
        <v>39.333333333333336</v>
      </c>
      <c r="AX41" t="str">
        <f t="shared" si="24"/>
        <v>Harvard</v>
      </c>
      <c r="AY41" t="str">
        <f t="shared" si="25"/>
        <v/>
      </c>
      <c r="AZ41">
        <v>40</v>
      </c>
    </row>
    <row r="42" spans="1:52" x14ac:dyDescent="0.25">
      <c r="A42">
        <v>1</v>
      </c>
      <c r="B42">
        <v>1</v>
      </c>
      <c r="C42">
        <v>1</v>
      </c>
      <c r="D42" t="s">
        <v>285</v>
      </c>
      <c r="E42">
        <v>64.957700000000003</v>
      </c>
      <c r="F42">
        <v>267</v>
      </c>
      <c r="G42">
        <v>62.372799999999998</v>
      </c>
      <c r="H42">
        <v>266</v>
      </c>
      <c r="I42">
        <v>112.819</v>
      </c>
      <c r="J42">
        <v>9</v>
      </c>
      <c r="K42">
        <v>114.42400000000001</v>
      </c>
      <c r="L42">
        <v>20</v>
      </c>
      <c r="M42">
        <v>96.519400000000005</v>
      </c>
      <c r="N42">
        <v>87</v>
      </c>
      <c r="O42">
        <v>98.898099999999999</v>
      </c>
      <c r="P42">
        <v>97</v>
      </c>
      <c r="Q42">
        <v>15.526199999999999</v>
      </c>
      <c r="R42">
        <v>36</v>
      </c>
      <c r="S42">
        <f t="shared" si="0"/>
        <v>0.23901554396168592</v>
      </c>
      <c r="T42">
        <f t="shared" si="1"/>
        <v>34</v>
      </c>
      <c r="U42">
        <f t="shared" si="2"/>
        <v>850481.53780987533</v>
      </c>
      <c r="V42">
        <f t="shared" si="3"/>
        <v>29</v>
      </c>
      <c r="W42">
        <f t="shared" si="4"/>
        <v>23.970112806017848</v>
      </c>
      <c r="X42">
        <f t="shared" si="5"/>
        <v>129</v>
      </c>
      <c r="Y42">
        <f t="shared" si="6"/>
        <v>81.5</v>
      </c>
      <c r="Z42">
        <v>0.81359999999999999</v>
      </c>
      <c r="AA42">
        <f t="shared" si="7"/>
        <v>39</v>
      </c>
      <c r="AB42">
        <v>0.84230000000000005</v>
      </c>
      <c r="AC42">
        <f t="shared" si="8"/>
        <v>48</v>
      </c>
      <c r="AD42">
        <f t="shared" si="9"/>
        <v>0.82794999999999996</v>
      </c>
      <c r="AE42">
        <f t="shared" si="10"/>
        <v>40</v>
      </c>
      <c r="AF42">
        <v>0.76959999999999995</v>
      </c>
      <c r="AG42">
        <f t="shared" si="11"/>
        <v>57</v>
      </c>
      <c r="AH42">
        <v>0.82679999999999998</v>
      </c>
      <c r="AI42">
        <f t="shared" si="12"/>
        <v>52</v>
      </c>
      <c r="AJ42">
        <f t="shared" si="13"/>
        <v>58.7</v>
      </c>
      <c r="AK42">
        <f>IF(C42=1,(AJ42/Z42),REF)</f>
        <v>72.148475909537865</v>
      </c>
      <c r="AL42">
        <f t="shared" si="14"/>
        <v>40</v>
      </c>
      <c r="AM42">
        <f>IF(B42=1,(AJ42/AD42),REF)</f>
        <v>70.898001087022166</v>
      </c>
      <c r="AN42">
        <f t="shared" si="15"/>
        <v>40</v>
      </c>
      <c r="AO42">
        <f t="shared" si="16"/>
        <v>40</v>
      </c>
      <c r="AP42" t="str">
        <f t="shared" si="17"/>
        <v>Saint Mary's</v>
      </c>
      <c r="AQ42">
        <f t="shared" si="18"/>
        <v>0.5917793487834786</v>
      </c>
      <c r="AR42">
        <f t="shared" si="19"/>
        <v>0.55733940596070786</v>
      </c>
      <c r="AS42">
        <f t="shared" si="20"/>
        <v>0.80118713469355651</v>
      </c>
      <c r="AT42" t="str">
        <f t="shared" si="21"/>
        <v>Saint Mary's</v>
      </c>
      <c r="AU42">
        <f t="shared" si="22"/>
        <v>41</v>
      </c>
      <c r="AV42">
        <f t="shared" si="23"/>
        <v>40.333333333333336</v>
      </c>
      <c r="AX42" t="str">
        <f t="shared" si="24"/>
        <v>Saint Mary's</v>
      </c>
      <c r="AY42" t="str">
        <f t="shared" si="25"/>
        <v/>
      </c>
      <c r="AZ42">
        <v>41</v>
      </c>
    </row>
    <row r="43" spans="1:52" x14ac:dyDescent="0.25">
      <c r="A43">
        <v>1</v>
      </c>
      <c r="B43">
        <v>1</v>
      </c>
      <c r="C43">
        <v>1</v>
      </c>
      <c r="D43" t="s">
        <v>187</v>
      </c>
      <c r="E43">
        <v>67.963999999999999</v>
      </c>
      <c r="F43">
        <v>116</v>
      </c>
      <c r="G43">
        <v>65.561800000000005</v>
      </c>
      <c r="H43">
        <v>109</v>
      </c>
      <c r="I43">
        <v>108.67400000000001</v>
      </c>
      <c r="J43">
        <v>32</v>
      </c>
      <c r="K43">
        <v>111.581</v>
      </c>
      <c r="L43">
        <v>38</v>
      </c>
      <c r="M43">
        <v>94.627600000000001</v>
      </c>
      <c r="N43">
        <v>56</v>
      </c>
      <c r="O43">
        <v>95.944699999999997</v>
      </c>
      <c r="P43">
        <v>52</v>
      </c>
      <c r="Q43">
        <v>15.6363</v>
      </c>
      <c r="R43">
        <v>34</v>
      </c>
      <c r="S43">
        <f t="shared" si="0"/>
        <v>0.23006738861750348</v>
      </c>
      <c r="T43">
        <f t="shared" si="1"/>
        <v>38</v>
      </c>
      <c r="U43">
        <f t="shared" si="2"/>
        <v>846173.51864380401</v>
      </c>
      <c r="V43">
        <f t="shared" si="3"/>
        <v>33</v>
      </c>
      <c r="W43">
        <f t="shared" si="4"/>
        <v>21.825020060927301</v>
      </c>
      <c r="X43">
        <f t="shared" si="5"/>
        <v>37</v>
      </c>
      <c r="Y43">
        <f t="shared" si="6"/>
        <v>37.5</v>
      </c>
      <c r="Z43">
        <v>0.81299999999999994</v>
      </c>
      <c r="AA43">
        <f t="shared" si="7"/>
        <v>40</v>
      </c>
      <c r="AB43">
        <v>0.77710000000000001</v>
      </c>
      <c r="AC43">
        <f t="shared" si="8"/>
        <v>86</v>
      </c>
      <c r="AD43">
        <f t="shared" si="9"/>
        <v>0.79505000000000003</v>
      </c>
      <c r="AE43">
        <f t="shared" si="10"/>
        <v>50</v>
      </c>
      <c r="AF43">
        <v>0.77090000000000003</v>
      </c>
      <c r="AG43">
        <f t="shared" si="11"/>
        <v>56</v>
      </c>
      <c r="AH43">
        <v>0.84970000000000001</v>
      </c>
      <c r="AI43">
        <f t="shared" si="12"/>
        <v>39</v>
      </c>
      <c r="AJ43">
        <f t="shared" si="13"/>
        <v>50.7</v>
      </c>
      <c r="AK43">
        <f>IF(C43=1,(AJ43/Z43),REF)</f>
        <v>62.361623616236173</v>
      </c>
      <c r="AL43">
        <f t="shared" si="14"/>
        <v>35</v>
      </c>
      <c r="AM43">
        <f>IF(B43=1,(AJ43/AD43),REF)</f>
        <v>63.7695742406138</v>
      </c>
      <c r="AN43">
        <f t="shared" si="15"/>
        <v>37</v>
      </c>
      <c r="AO43">
        <f t="shared" si="16"/>
        <v>35</v>
      </c>
      <c r="AP43" t="str">
        <f t="shared" si="17"/>
        <v>Long Beach St.</v>
      </c>
      <c r="AQ43">
        <f t="shared" si="18"/>
        <v>0.60002643745774165</v>
      </c>
      <c r="AR43">
        <f t="shared" si="19"/>
        <v>0.54232876630229565</v>
      </c>
      <c r="AS43">
        <f t="shared" si="20"/>
        <v>0.79929752369407103</v>
      </c>
      <c r="AT43" t="str">
        <f t="shared" si="21"/>
        <v>Long Beach St.</v>
      </c>
      <c r="AU43">
        <f t="shared" si="22"/>
        <v>42</v>
      </c>
      <c r="AV43">
        <f t="shared" si="23"/>
        <v>42.333333333333336</v>
      </c>
      <c r="AX43" t="str">
        <f t="shared" si="24"/>
        <v>Long Beach St.</v>
      </c>
      <c r="AY43" t="str">
        <f t="shared" si="25"/>
        <v/>
      </c>
      <c r="AZ43">
        <v>42</v>
      </c>
    </row>
    <row r="44" spans="1:52" x14ac:dyDescent="0.25">
      <c r="A44">
        <v>1</v>
      </c>
      <c r="B44">
        <v>1</v>
      </c>
      <c r="C44">
        <v>1</v>
      </c>
      <c r="D44" t="s">
        <v>324</v>
      </c>
      <c r="E44">
        <v>67.622600000000006</v>
      </c>
      <c r="F44">
        <v>128</v>
      </c>
      <c r="G44">
        <v>64.153499999999994</v>
      </c>
      <c r="H44">
        <v>176</v>
      </c>
      <c r="I44">
        <v>107.09699999999999</v>
      </c>
      <c r="J44">
        <v>45</v>
      </c>
      <c r="K44">
        <v>113.26</v>
      </c>
      <c r="L44">
        <v>26</v>
      </c>
      <c r="M44">
        <v>98.052099999999996</v>
      </c>
      <c r="N44">
        <v>124</v>
      </c>
      <c r="O44">
        <v>96.748000000000005</v>
      </c>
      <c r="P44">
        <v>63</v>
      </c>
      <c r="Q44">
        <v>16.5122</v>
      </c>
      <c r="R44">
        <v>30</v>
      </c>
      <c r="S44">
        <f t="shared" si="0"/>
        <v>0.2441787213150633</v>
      </c>
      <c r="T44">
        <f t="shared" si="1"/>
        <v>30</v>
      </c>
      <c r="U44">
        <f t="shared" si="2"/>
        <v>867451.05466376012</v>
      </c>
      <c r="V44">
        <f t="shared" si="3"/>
        <v>24</v>
      </c>
      <c r="W44">
        <f t="shared" si="4"/>
        <v>22.22978839584302</v>
      </c>
      <c r="X44">
        <f t="shared" si="5"/>
        <v>53</v>
      </c>
      <c r="Y44">
        <f t="shared" si="6"/>
        <v>41.5</v>
      </c>
      <c r="Z44">
        <v>0.76729999999999998</v>
      </c>
      <c r="AA44">
        <f t="shared" si="7"/>
        <v>56</v>
      </c>
      <c r="AB44">
        <v>0.8871</v>
      </c>
      <c r="AC44">
        <f t="shared" si="8"/>
        <v>29</v>
      </c>
      <c r="AD44">
        <f t="shared" si="9"/>
        <v>0.82719999999999994</v>
      </c>
      <c r="AE44">
        <f t="shared" si="10"/>
        <v>41</v>
      </c>
      <c r="AF44">
        <v>0.75360000000000005</v>
      </c>
      <c r="AG44">
        <f t="shared" si="11"/>
        <v>62</v>
      </c>
      <c r="AH44">
        <v>0.87280000000000002</v>
      </c>
      <c r="AI44">
        <f t="shared" si="12"/>
        <v>32</v>
      </c>
      <c r="AJ44">
        <f t="shared" si="13"/>
        <v>46.1</v>
      </c>
      <c r="AK44">
        <f>IF(C44=1,(AJ44/Z44),REF)</f>
        <v>60.080802815065816</v>
      </c>
      <c r="AL44">
        <f t="shared" si="14"/>
        <v>33</v>
      </c>
      <c r="AM44">
        <f>IF(B44=1,(AJ44/AD44),REF)</f>
        <v>55.730174081237919</v>
      </c>
      <c r="AN44">
        <f t="shared" si="15"/>
        <v>32</v>
      </c>
      <c r="AO44">
        <f t="shared" si="16"/>
        <v>32</v>
      </c>
      <c r="AP44" t="str">
        <f t="shared" si="17"/>
        <v>Texas</v>
      </c>
      <c r="AQ44">
        <f t="shared" si="18"/>
        <v>0.56841195989325599</v>
      </c>
      <c r="AR44">
        <f t="shared" si="19"/>
        <v>0.5738443560011548</v>
      </c>
      <c r="AS44">
        <f t="shared" si="20"/>
        <v>0.79926984653075039</v>
      </c>
      <c r="AT44" t="str">
        <f t="shared" si="21"/>
        <v>Texas</v>
      </c>
      <c r="AU44">
        <f t="shared" si="22"/>
        <v>43</v>
      </c>
      <c r="AV44">
        <f t="shared" si="23"/>
        <v>38.666666666666664</v>
      </c>
      <c r="AX44" t="str">
        <f t="shared" si="24"/>
        <v>Texas</v>
      </c>
      <c r="AY44" t="str">
        <f t="shared" si="25"/>
        <v/>
      </c>
      <c r="AZ44">
        <v>43</v>
      </c>
    </row>
    <row r="45" spans="1:52" x14ac:dyDescent="0.25">
      <c r="A45">
        <v>1</v>
      </c>
      <c r="B45">
        <v>1</v>
      </c>
      <c r="C45">
        <v>1</v>
      </c>
      <c r="D45" t="s">
        <v>207</v>
      </c>
      <c r="E45">
        <v>66.153099999999995</v>
      </c>
      <c r="F45">
        <v>205</v>
      </c>
      <c r="G45">
        <v>62.937899999999999</v>
      </c>
      <c r="H45">
        <v>245</v>
      </c>
      <c r="I45">
        <v>105.133</v>
      </c>
      <c r="J45">
        <v>74</v>
      </c>
      <c r="K45">
        <v>111.32599999999999</v>
      </c>
      <c r="L45">
        <v>40</v>
      </c>
      <c r="M45">
        <v>97.407600000000002</v>
      </c>
      <c r="N45">
        <v>111</v>
      </c>
      <c r="O45">
        <v>96.903400000000005</v>
      </c>
      <c r="P45">
        <v>65</v>
      </c>
      <c r="Q45">
        <v>14.423</v>
      </c>
      <c r="R45">
        <v>42</v>
      </c>
      <c r="S45">
        <f t="shared" si="0"/>
        <v>0.21801850555756253</v>
      </c>
      <c r="T45">
        <f t="shared" si="1"/>
        <v>43</v>
      </c>
      <c r="U45">
        <f t="shared" si="2"/>
        <v>819867.00774005544</v>
      </c>
      <c r="V45">
        <f t="shared" si="3"/>
        <v>51</v>
      </c>
      <c r="W45">
        <f t="shared" si="4"/>
        <v>22.78201973993664</v>
      </c>
      <c r="X45">
        <f t="shared" si="5"/>
        <v>70</v>
      </c>
      <c r="Y45">
        <f t="shared" si="6"/>
        <v>56.5</v>
      </c>
      <c r="Z45">
        <v>0.80049999999999999</v>
      </c>
      <c r="AA45">
        <f t="shared" si="7"/>
        <v>46</v>
      </c>
      <c r="AB45">
        <v>0.83740000000000003</v>
      </c>
      <c r="AC45">
        <f t="shared" si="8"/>
        <v>51</v>
      </c>
      <c r="AD45">
        <f t="shared" si="9"/>
        <v>0.81895000000000007</v>
      </c>
      <c r="AE45">
        <f t="shared" si="10"/>
        <v>45</v>
      </c>
      <c r="AF45">
        <v>0.83960000000000001</v>
      </c>
      <c r="AG45">
        <f t="shared" si="11"/>
        <v>34</v>
      </c>
      <c r="AH45">
        <v>0.753</v>
      </c>
      <c r="AI45">
        <f t="shared" si="12"/>
        <v>74</v>
      </c>
      <c r="AJ45">
        <f t="shared" si="13"/>
        <v>60.7</v>
      </c>
      <c r="AK45">
        <f>IF(C45=1,(AJ45/Z45),REF)</f>
        <v>75.827607745159284</v>
      </c>
      <c r="AL45">
        <f t="shared" si="14"/>
        <v>43</v>
      </c>
      <c r="AM45">
        <f>IF(B45=1,(AJ45/AD45),REF)</f>
        <v>74.119299102509302</v>
      </c>
      <c r="AN45">
        <f t="shared" si="15"/>
        <v>42</v>
      </c>
      <c r="AO45">
        <f t="shared" si="16"/>
        <v>42</v>
      </c>
      <c r="AP45" t="str">
        <f t="shared" si="17"/>
        <v>Miami FL</v>
      </c>
      <c r="AQ45">
        <f t="shared" si="18"/>
        <v>0.57936223464721159</v>
      </c>
      <c r="AR45">
        <f t="shared" si="19"/>
        <v>0.54822755847476201</v>
      </c>
      <c r="AS45">
        <f t="shared" si="20"/>
        <v>0.79514888838006725</v>
      </c>
      <c r="AT45" t="str">
        <f t="shared" si="21"/>
        <v>Miami FL</v>
      </c>
      <c r="AU45">
        <f t="shared" si="22"/>
        <v>44</v>
      </c>
      <c r="AV45">
        <f t="shared" si="23"/>
        <v>43.666666666666664</v>
      </c>
      <c r="AX45" t="str">
        <f t="shared" si="24"/>
        <v>Miami FL</v>
      </c>
      <c r="AY45" t="str">
        <f t="shared" si="25"/>
        <v/>
      </c>
      <c r="AZ45">
        <v>44</v>
      </c>
    </row>
    <row r="46" spans="1:52" x14ac:dyDescent="0.25">
      <c r="A46">
        <v>1</v>
      </c>
      <c r="B46">
        <v>1</v>
      </c>
      <c r="C46">
        <v>1</v>
      </c>
      <c r="D46" t="s">
        <v>360</v>
      </c>
      <c r="E46">
        <v>65.754300000000001</v>
      </c>
      <c r="F46">
        <v>221</v>
      </c>
      <c r="G46">
        <v>64.298000000000002</v>
      </c>
      <c r="H46">
        <v>169</v>
      </c>
      <c r="I46">
        <v>103.22199999999999</v>
      </c>
      <c r="J46">
        <v>109</v>
      </c>
      <c r="K46">
        <v>107.166</v>
      </c>
      <c r="L46">
        <v>91</v>
      </c>
      <c r="M46">
        <v>90.017899999999997</v>
      </c>
      <c r="N46">
        <v>12</v>
      </c>
      <c r="O46">
        <v>94.532700000000006</v>
      </c>
      <c r="P46">
        <v>31</v>
      </c>
      <c r="Q46">
        <v>12.633100000000001</v>
      </c>
      <c r="R46">
        <v>50</v>
      </c>
      <c r="S46">
        <f t="shared" si="0"/>
        <v>0.19212887978428775</v>
      </c>
      <c r="T46">
        <f t="shared" si="1"/>
        <v>48</v>
      </c>
      <c r="U46">
        <f t="shared" si="2"/>
        <v>755158.6483786907</v>
      </c>
      <c r="V46">
        <f t="shared" si="3"/>
        <v>105</v>
      </c>
      <c r="W46">
        <f t="shared" si="4"/>
        <v>22.029626842534281</v>
      </c>
      <c r="X46">
        <f t="shared" si="5"/>
        <v>45</v>
      </c>
      <c r="Y46">
        <f t="shared" si="6"/>
        <v>46.5</v>
      </c>
      <c r="Z46">
        <v>0.80900000000000005</v>
      </c>
      <c r="AA46">
        <f t="shared" si="7"/>
        <v>42</v>
      </c>
      <c r="AB46">
        <v>0.83789999999999998</v>
      </c>
      <c r="AC46">
        <f t="shared" si="8"/>
        <v>50</v>
      </c>
      <c r="AD46">
        <f t="shared" si="9"/>
        <v>0.82345000000000002</v>
      </c>
      <c r="AE46">
        <f t="shared" si="10"/>
        <v>43</v>
      </c>
      <c r="AF46">
        <v>0.83679999999999999</v>
      </c>
      <c r="AG46">
        <f t="shared" si="11"/>
        <v>35</v>
      </c>
      <c r="AH46">
        <v>0.80220000000000002</v>
      </c>
      <c r="AI46">
        <f t="shared" si="12"/>
        <v>60</v>
      </c>
      <c r="AJ46">
        <f t="shared" si="13"/>
        <v>67.5</v>
      </c>
      <c r="AK46">
        <f>IF(C46=1,(AJ46/Z46),REF)</f>
        <v>83.436341161928297</v>
      </c>
      <c r="AL46">
        <f t="shared" si="14"/>
        <v>46</v>
      </c>
      <c r="AM46">
        <f>IF(B46=1,(AJ46/AD46),REF)</f>
        <v>81.972190175481202</v>
      </c>
      <c r="AN46">
        <f t="shared" si="15"/>
        <v>46</v>
      </c>
      <c r="AO46">
        <f t="shared" si="16"/>
        <v>43</v>
      </c>
      <c r="AP46" t="str">
        <f t="shared" si="17"/>
        <v>VCU</v>
      </c>
      <c r="AQ46">
        <f t="shared" si="18"/>
        <v>0.57994202184553312</v>
      </c>
      <c r="AR46">
        <f t="shared" si="19"/>
        <v>0.54434445743345783</v>
      </c>
      <c r="AS46">
        <f t="shared" si="20"/>
        <v>0.79421630158367429</v>
      </c>
      <c r="AT46" t="str">
        <f t="shared" si="21"/>
        <v>VCU</v>
      </c>
      <c r="AU46">
        <f t="shared" si="22"/>
        <v>45</v>
      </c>
      <c r="AV46">
        <f t="shared" si="23"/>
        <v>43.666666666666664</v>
      </c>
      <c r="AX46" t="str">
        <f t="shared" si="24"/>
        <v>VCU</v>
      </c>
      <c r="AY46" t="str">
        <f t="shared" si="25"/>
        <v/>
      </c>
      <c r="AZ46">
        <v>45</v>
      </c>
    </row>
    <row r="47" spans="1:52" x14ac:dyDescent="0.25">
      <c r="A47">
        <v>1</v>
      </c>
      <c r="B47">
        <v>1</v>
      </c>
      <c r="C47">
        <v>1</v>
      </c>
      <c r="D47" t="s">
        <v>180</v>
      </c>
      <c r="E47">
        <v>69.344800000000006</v>
      </c>
      <c r="F47">
        <v>57</v>
      </c>
      <c r="G47">
        <v>66.980599999999995</v>
      </c>
      <c r="H47">
        <v>51</v>
      </c>
      <c r="I47">
        <v>105.20099999999999</v>
      </c>
      <c r="J47">
        <v>72</v>
      </c>
      <c r="K47">
        <v>107.349</v>
      </c>
      <c r="L47">
        <v>89</v>
      </c>
      <c r="M47">
        <v>94.502300000000005</v>
      </c>
      <c r="N47">
        <v>54</v>
      </c>
      <c r="O47">
        <v>95.418400000000005</v>
      </c>
      <c r="P47">
        <v>45</v>
      </c>
      <c r="Q47">
        <v>11.9305</v>
      </c>
      <c r="R47">
        <v>53</v>
      </c>
      <c r="S47">
        <f t="shared" si="0"/>
        <v>0.17204750752760117</v>
      </c>
      <c r="T47">
        <f t="shared" si="1"/>
        <v>61</v>
      </c>
      <c r="U47">
        <f t="shared" si="2"/>
        <v>799116.14719878498</v>
      </c>
      <c r="V47">
        <f t="shared" si="3"/>
        <v>68</v>
      </c>
      <c r="W47">
        <f t="shared" si="4"/>
        <v>21.203009500732509</v>
      </c>
      <c r="X47">
        <f t="shared" si="5"/>
        <v>20</v>
      </c>
      <c r="Y47">
        <f t="shared" si="6"/>
        <v>40.5</v>
      </c>
      <c r="Z47">
        <v>0.78580000000000005</v>
      </c>
      <c r="AA47">
        <f t="shared" si="7"/>
        <v>51</v>
      </c>
      <c r="AB47">
        <v>0.88270000000000004</v>
      </c>
      <c r="AC47">
        <f t="shared" si="8"/>
        <v>31</v>
      </c>
      <c r="AD47">
        <f t="shared" si="9"/>
        <v>0.83425000000000005</v>
      </c>
      <c r="AE47">
        <f t="shared" si="10"/>
        <v>37</v>
      </c>
      <c r="AF47">
        <v>0.70040000000000002</v>
      </c>
      <c r="AG47">
        <f t="shared" si="11"/>
        <v>79</v>
      </c>
      <c r="AH47">
        <v>0.88560000000000005</v>
      </c>
      <c r="AI47">
        <f t="shared" si="12"/>
        <v>27</v>
      </c>
      <c r="AJ47">
        <f t="shared" si="13"/>
        <v>62.5</v>
      </c>
      <c r="AK47">
        <f>IF(C47=1,(AJ47/Z47),REF)</f>
        <v>79.536777806057515</v>
      </c>
      <c r="AL47">
        <f t="shared" si="14"/>
        <v>45</v>
      </c>
      <c r="AM47">
        <f>IF(B47=1,(AJ47/AD47),REF)</f>
        <v>74.91759065028468</v>
      </c>
      <c r="AN47">
        <f t="shared" si="15"/>
        <v>44</v>
      </c>
      <c r="AO47">
        <f t="shared" si="16"/>
        <v>37</v>
      </c>
      <c r="AP47" t="str">
        <f t="shared" si="17"/>
        <v>La Salle</v>
      </c>
      <c r="AQ47">
        <f t="shared" si="18"/>
        <v>0.56601352257592041</v>
      </c>
      <c r="AR47">
        <f t="shared" si="19"/>
        <v>0.55772245296960843</v>
      </c>
      <c r="AS47">
        <f t="shared" si="20"/>
        <v>0.79406072441043274</v>
      </c>
      <c r="AT47" t="str">
        <f t="shared" si="21"/>
        <v>La Salle</v>
      </c>
      <c r="AU47">
        <f t="shared" si="22"/>
        <v>46</v>
      </c>
      <c r="AV47">
        <f t="shared" si="23"/>
        <v>40</v>
      </c>
      <c r="AX47" t="str">
        <f t="shared" si="24"/>
        <v>La Salle</v>
      </c>
      <c r="AY47" t="str">
        <f t="shared" si="25"/>
        <v/>
      </c>
      <c r="AZ47">
        <v>46</v>
      </c>
    </row>
    <row r="48" spans="1:52" x14ac:dyDescent="0.25">
      <c r="A48">
        <v>1</v>
      </c>
      <c r="B48">
        <v>1</v>
      </c>
      <c r="C48">
        <v>1</v>
      </c>
      <c r="D48" t="s">
        <v>83</v>
      </c>
      <c r="E48">
        <v>73.256900000000002</v>
      </c>
      <c r="F48">
        <v>9</v>
      </c>
      <c r="G48">
        <v>71.658100000000005</v>
      </c>
      <c r="H48">
        <v>5</v>
      </c>
      <c r="I48">
        <v>106.886</v>
      </c>
      <c r="J48">
        <v>47</v>
      </c>
      <c r="K48">
        <v>106.89400000000001</v>
      </c>
      <c r="L48">
        <v>97</v>
      </c>
      <c r="M48">
        <v>92.2898</v>
      </c>
      <c r="N48">
        <v>30</v>
      </c>
      <c r="O48">
        <v>93.960099999999997</v>
      </c>
      <c r="P48">
        <v>26</v>
      </c>
      <c r="Q48">
        <v>12.9336</v>
      </c>
      <c r="R48">
        <v>49</v>
      </c>
      <c r="S48">
        <f t="shared" si="0"/>
        <v>0.17655538249639294</v>
      </c>
      <c r="T48">
        <f t="shared" si="1"/>
        <v>56</v>
      </c>
      <c r="U48">
        <f t="shared" si="2"/>
        <v>837057.31169492844</v>
      </c>
      <c r="V48">
        <f t="shared" si="3"/>
        <v>40</v>
      </c>
      <c r="W48">
        <f t="shared" si="4"/>
        <v>19.582178983657936</v>
      </c>
      <c r="X48">
        <f t="shared" si="5"/>
        <v>7</v>
      </c>
      <c r="Y48">
        <f t="shared" si="6"/>
        <v>31.5</v>
      </c>
      <c r="Z48">
        <v>0.77769999999999995</v>
      </c>
      <c r="AA48">
        <f t="shared" si="7"/>
        <v>53</v>
      </c>
      <c r="AB48">
        <v>0.86240000000000006</v>
      </c>
      <c r="AC48">
        <f t="shared" si="8"/>
        <v>39</v>
      </c>
      <c r="AD48">
        <f t="shared" si="9"/>
        <v>0.82004999999999995</v>
      </c>
      <c r="AE48">
        <f t="shared" si="10"/>
        <v>44</v>
      </c>
      <c r="AF48">
        <v>0.64090000000000003</v>
      </c>
      <c r="AG48">
        <f t="shared" si="11"/>
        <v>100</v>
      </c>
      <c r="AH48">
        <v>0.87919999999999998</v>
      </c>
      <c r="AI48">
        <f t="shared" si="12"/>
        <v>29</v>
      </c>
      <c r="AJ48">
        <f t="shared" si="13"/>
        <v>60.1</v>
      </c>
      <c r="AK48">
        <f>IF(C48=1,(AJ48/Z48),REF)</f>
        <v>77.279156487077287</v>
      </c>
      <c r="AL48">
        <f t="shared" si="14"/>
        <v>44</v>
      </c>
      <c r="AM48">
        <f>IF(B48=1,(AJ48/AD48),REF)</f>
        <v>73.288214133284569</v>
      </c>
      <c r="AN48">
        <f t="shared" si="15"/>
        <v>41</v>
      </c>
      <c r="AO48">
        <f t="shared" si="16"/>
        <v>41</v>
      </c>
      <c r="AP48" t="str">
        <f t="shared" si="17"/>
        <v>BYU</v>
      </c>
      <c r="AQ48">
        <f t="shared" si="18"/>
        <v>0.56179444870120254</v>
      </c>
      <c r="AR48">
        <f t="shared" si="19"/>
        <v>0.54973824834917562</v>
      </c>
      <c r="AS48">
        <f t="shared" si="20"/>
        <v>0.79060016152837187</v>
      </c>
      <c r="AT48" t="str">
        <f t="shared" si="21"/>
        <v>BYU</v>
      </c>
      <c r="AU48">
        <f t="shared" si="22"/>
        <v>47</v>
      </c>
      <c r="AV48">
        <f t="shared" si="23"/>
        <v>44</v>
      </c>
      <c r="AX48" t="str">
        <f t="shared" si="24"/>
        <v>BYU</v>
      </c>
      <c r="AY48" t="str">
        <f t="shared" si="25"/>
        <v/>
      </c>
      <c r="AZ48">
        <v>47</v>
      </c>
    </row>
    <row r="49" spans="1:53" x14ac:dyDescent="0.25">
      <c r="A49">
        <v>1</v>
      </c>
      <c r="B49">
        <v>1</v>
      </c>
      <c r="C49">
        <v>1</v>
      </c>
      <c r="D49" t="s">
        <v>211</v>
      </c>
      <c r="E49">
        <v>66.941900000000004</v>
      </c>
      <c r="F49">
        <v>169</v>
      </c>
      <c r="G49">
        <v>63.879800000000003</v>
      </c>
      <c r="H49">
        <v>194</v>
      </c>
      <c r="I49">
        <v>105.776</v>
      </c>
      <c r="J49">
        <v>64</v>
      </c>
      <c r="K49">
        <v>107.919</v>
      </c>
      <c r="L49">
        <v>78</v>
      </c>
      <c r="M49">
        <v>91.990600000000001</v>
      </c>
      <c r="N49">
        <v>27</v>
      </c>
      <c r="O49">
        <v>94.897499999999994</v>
      </c>
      <c r="P49">
        <v>38</v>
      </c>
      <c r="Q49">
        <v>13.021699999999999</v>
      </c>
      <c r="R49">
        <v>47</v>
      </c>
      <c r="S49">
        <f t="shared" si="0"/>
        <v>0.19451942654749868</v>
      </c>
      <c r="T49">
        <f t="shared" si="1"/>
        <v>47</v>
      </c>
      <c r="U49">
        <f t="shared" si="2"/>
        <v>779639.54532340588</v>
      </c>
      <c r="V49">
        <f t="shared" si="3"/>
        <v>80</v>
      </c>
      <c r="W49">
        <f t="shared" si="4"/>
        <v>21.772565191464437</v>
      </c>
      <c r="X49">
        <f t="shared" si="5"/>
        <v>36</v>
      </c>
      <c r="Y49">
        <f t="shared" si="6"/>
        <v>41.5</v>
      </c>
      <c r="Z49">
        <v>0.82069999999999999</v>
      </c>
      <c r="AA49">
        <f t="shared" si="7"/>
        <v>37</v>
      </c>
      <c r="AB49">
        <v>0.77880000000000005</v>
      </c>
      <c r="AC49">
        <f t="shared" si="8"/>
        <v>84</v>
      </c>
      <c r="AD49">
        <f t="shared" si="9"/>
        <v>0.79974999999999996</v>
      </c>
      <c r="AE49">
        <f t="shared" si="10"/>
        <v>48</v>
      </c>
      <c r="AF49">
        <v>0.63319999999999999</v>
      </c>
      <c r="AG49">
        <f t="shared" si="11"/>
        <v>105</v>
      </c>
      <c r="AH49">
        <v>0.83830000000000005</v>
      </c>
      <c r="AI49">
        <f t="shared" si="12"/>
        <v>46</v>
      </c>
      <c r="AJ49">
        <f t="shared" si="13"/>
        <v>73.5</v>
      </c>
      <c r="AK49">
        <f>IF(C49=1,(AJ49/Z49),REF)</f>
        <v>89.557694650907763</v>
      </c>
      <c r="AL49">
        <f t="shared" si="14"/>
        <v>48</v>
      </c>
      <c r="AM49">
        <f>IF(B49=1,(AJ49/AD49),REF)</f>
        <v>91.903719912472653</v>
      </c>
      <c r="AN49">
        <f t="shared" si="15"/>
        <v>50</v>
      </c>
      <c r="AO49">
        <f t="shared" si="16"/>
        <v>48</v>
      </c>
      <c r="AP49" t="str">
        <f t="shared" si="17"/>
        <v>Middle Tennessee</v>
      </c>
      <c r="AQ49">
        <f t="shared" si="18"/>
        <v>0.58417870907633496</v>
      </c>
      <c r="AR49">
        <f t="shared" si="19"/>
        <v>0.52117371130357115</v>
      </c>
      <c r="AS49">
        <f t="shared" si="20"/>
        <v>0.78883888099427191</v>
      </c>
      <c r="AT49" t="str">
        <f t="shared" si="21"/>
        <v>Middle Tennessee</v>
      </c>
      <c r="AU49">
        <f t="shared" si="22"/>
        <v>48</v>
      </c>
      <c r="AV49">
        <f t="shared" si="23"/>
        <v>48</v>
      </c>
      <c r="AX49" t="str">
        <f t="shared" si="24"/>
        <v>Middle Tennessee</v>
      </c>
      <c r="AY49" t="str">
        <f t="shared" si="25"/>
        <v/>
      </c>
      <c r="AZ49">
        <v>48</v>
      </c>
    </row>
    <row r="50" spans="1:53" x14ac:dyDescent="0.25">
      <c r="A50">
        <v>1</v>
      </c>
      <c r="B50">
        <v>1</v>
      </c>
      <c r="C50">
        <v>1</v>
      </c>
      <c r="D50" t="s">
        <v>265</v>
      </c>
      <c r="E50">
        <v>64.242800000000003</v>
      </c>
      <c r="F50">
        <v>283</v>
      </c>
      <c r="G50">
        <v>61.858499999999999</v>
      </c>
      <c r="H50">
        <v>281</v>
      </c>
      <c r="I50">
        <v>106.627</v>
      </c>
      <c r="J50">
        <v>52</v>
      </c>
      <c r="K50">
        <v>111.57599999999999</v>
      </c>
      <c r="L50">
        <v>39</v>
      </c>
      <c r="M50">
        <v>103.045</v>
      </c>
      <c r="N50">
        <v>238</v>
      </c>
      <c r="O50">
        <v>101.837</v>
      </c>
      <c r="P50">
        <v>155</v>
      </c>
      <c r="Q50">
        <v>9.7389799999999997</v>
      </c>
      <c r="R50">
        <v>74</v>
      </c>
      <c r="S50">
        <f t="shared" si="0"/>
        <v>0.15159675481143395</v>
      </c>
      <c r="T50">
        <f t="shared" si="1"/>
        <v>73</v>
      </c>
      <c r="U50">
        <f t="shared" si="2"/>
        <v>799771.70834081271</v>
      </c>
      <c r="V50">
        <f t="shared" si="3"/>
        <v>66</v>
      </c>
      <c r="W50">
        <f t="shared" si="4"/>
        <v>25.399460613450053</v>
      </c>
      <c r="X50">
        <f t="shared" si="5"/>
        <v>211</v>
      </c>
      <c r="Y50">
        <f t="shared" si="6"/>
        <v>142</v>
      </c>
      <c r="Z50">
        <v>0.82589999999999997</v>
      </c>
      <c r="AA50">
        <f t="shared" si="7"/>
        <v>36</v>
      </c>
      <c r="AB50">
        <v>0.75490000000000002</v>
      </c>
      <c r="AC50">
        <f t="shared" si="8"/>
        <v>99</v>
      </c>
      <c r="AD50">
        <f t="shared" si="9"/>
        <v>0.79039999999999999</v>
      </c>
      <c r="AE50">
        <f t="shared" si="10"/>
        <v>54</v>
      </c>
      <c r="AF50">
        <v>0.73509999999999998</v>
      </c>
      <c r="AG50">
        <f t="shared" si="11"/>
        <v>67</v>
      </c>
      <c r="AH50">
        <v>0.84689999999999999</v>
      </c>
      <c r="AI50">
        <f t="shared" si="12"/>
        <v>41</v>
      </c>
      <c r="AJ50">
        <f t="shared" si="13"/>
        <v>88.6</v>
      </c>
      <c r="AK50">
        <f>IF(C50=1,(AJ50/Z50),REF)</f>
        <v>107.2769100375348</v>
      </c>
      <c r="AL50">
        <f t="shared" si="14"/>
        <v>58</v>
      </c>
      <c r="AM50">
        <f>IF(B50=1,(AJ50/AD50),REF)</f>
        <v>112.09514170040485</v>
      </c>
      <c r="AN50">
        <f t="shared" si="15"/>
        <v>62</v>
      </c>
      <c r="AO50">
        <f t="shared" si="16"/>
        <v>54</v>
      </c>
      <c r="AP50" t="str">
        <f t="shared" si="17"/>
        <v>Pittsburgh</v>
      </c>
      <c r="AQ50">
        <f t="shared" si="18"/>
        <v>0.57736229997895716</v>
      </c>
      <c r="AR50">
        <f t="shared" si="19"/>
        <v>0.50245071841654287</v>
      </c>
      <c r="AS50">
        <f t="shared" si="20"/>
        <v>0.78149719825671771</v>
      </c>
      <c r="AT50" t="str">
        <f t="shared" si="21"/>
        <v>Pittsburgh</v>
      </c>
      <c r="AU50">
        <f t="shared" si="22"/>
        <v>49</v>
      </c>
      <c r="AV50">
        <f t="shared" si="23"/>
        <v>52.333333333333336</v>
      </c>
      <c r="AX50" t="str">
        <f t="shared" si="24"/>
        <v>Pittsburgh</v>
      </c>
      <c r="AY50" t="str">
        <f t="shared" si="25"/>
        <v/>
      </c>
      <c r="AZ50">
        <v>49</v>
      </c>
    </row>
    <row r="51" spans="1:53" x14ac:dyDescent="0.25">
      <c r="A51">
        <v>1</v>
      </c>
      <c r="B51">
        <v>1</v>
      </c>
      <c r="C51">
        <v>1</v>
      </c>
      <c r="D51" t="s">
        <v>60</v>
      </c>
      <c r="E51">
        <v>65.940700000000007</v>
      </c>
      <c r="F51">
        <v>214</v>
      </c>
      <c r="G51">
        <v>63.562100000000001</v>
      </c>
      <c r="H51">
        <v>208</v>
      </c>
      <c r="I51">
        <v>104.465</v>
      </c>
      <c r="J51">
        <v>89</v>
      </c>
      <c r="K51">
        <v>107.729</v>
      </c>
      <c r="L51">
        <v>81</v>
      </c>
      <c r="M51">
        <v>94.215999999999994</v>
      </c>
      <c r="N51">
        <v>52</v>
      </c>
      <c r="O51">
        <v>94.783699999999996</v>
      </c>
      <c r="P51">
        <v>37</v>
      </c>
      <c r="Q51">
        <v>12.945499999999999</v>
      </c>
      <c r="R51">
        <v>48</v>
      </c>
      <c r="S51">
        <f t="shared" si="0"/>
        <v>0.19631729720794597</v>
      </c>
      <c r="T51">
        <f t="shared" si="1"/>
        <v>46</v>
      </c>
      <c r="U51">
        <f t="shared" si="2"/>
        <v>765277.26273574878</v>
      </c>
      <c r="V51">
        <f t="shared" si="3"/>
        <v>91</v>
      </c>
      <c r="W51">
        <f t="shared" si="4"/>
        <v>22.060751344514198</v>
      </c>
      <c r="X51">
        <f t="shared" si="5"/>
        <v>46</v>
      </c>
      <c r="Y51">
        <f t="shared" si="6"/>
        <v>46</v>
      </c>
      <c r="Z51">
        <v>0.80079999999999996</v>
      </c>
      <c r="AA51">
        <f t="shared" si="7"/>
        <v>45</v>
      </c>
      <c r="AB51">
        <v>0.76319999999999999</v>
      </c>
      <c r="AC51">
        <f t="shared" si="8"/>
        <v>92</v>
      </c>
      <c r="AD51">
        <f t="shared" si="9"/>
        <v>0.78200000000000003</v>
      </c>
      <c r="AE51">
        <f t="shared" si="10"/>
        <v>59</v>
      </c>
      <c r="AF51">
        <v>0.81589999999999996</v>
      </c>
      <c r="AG51">
        <f t="shared" si="11"/>
        <v>40</v>
      </c>
      <c r="AH51">
        <v>0.73819999999999997</v>
      </c>
      <c r="AI51">
        <f t="shared" si="12"/>
        <v>78</v>
      </c>
      <c r="AJ51">
        <f t="shared" si="13"/>
        <v>72</v>
      </c>
      <c r="AK51">
        <f>IF(C51=1,(AJ51/Z51),REF)</f>
        <v>89.910089910089908</v>
      </c>
      <c r="AL51">
        <f t="shared" si="14"/>
        <v>49</v>
      </c>
      <c r="AM51">
        <f>IF(B51=1,(AJ51/AD51),REF)</f>
        <v>92.071611253196934</v>
      </c>
      <c r="AN51">
        <f t="shared" si="15"/>
        <v>51</v>
      </c>
      <c r="AO51">
        <f t="shared" si="16"/>
        <v>49</v>
      </c>
      <c r="AP51" t="str">
        <f t="shared" si="17"/>
        <v>Arizona</v>
      </c>
      <c r="AQ51">
        <f t="shared" si="18"/>
        <v>0.56978997392605091</v>
      </c>
      <c r="AR51">
        <f t="shared" si="19"/>
        <v>0.50949030448969412</v>
      </c>
      <c r="AS51">
        <f t="shared" si="20"/>
        <v>0.78134295064829606</v>
      </c>
      <c r="AT51" t="str">
        <f t="shared" si="21"/>
        <v>Arizona</v>
      </c>
      <c r="AU51">
        <f t="shared" si="22"/>
        <v>50</v>
      </c>
      <c r="AV51">
        <f t="shared" si="23"/>
        <v>52.666666666666664</v>
      </c>
      <c r="AX51" t="str">
        <f t="shared" si="24"/>
        <v>Arizona</v>
      </c>
      <c r="AY51" t="str">
        <f t="shared" si="25"/>
        <v/>
      </c>
      <c r="AZ51">
        <v>50</v>
      </c>
    </row>
    <row r="52" spans="1:53" x14ac:dyDescent="0.25">
      <c r="A52">
        <v>1</v>
      </c>
      <c r="B52">
        <v>1</v>
      </c>
      <c r="C52">
        <v>1</v>
      </c>
      <c r="D52" t="s">
        <v>290</v>
      </c>
      <c r="E52">
        <v>67.440200000000004</v>
      </c>
      <c r="F52">
        <v>141</v>
      </c>
      <c r="G52">
        <v>65.109700000000004</v>
      </c>
      <c r="H52">
        <v>128</v>
      </c>
      <c r="I52">
        <v>102.874</v>
      </c>
      <c r="J52">
        <v>115</v>
      </c>
      <c r="K52">
        <v>107.254</v>
      </c>
      <c r="L52">
        <v>90</v>
      </c>
      <c r="M52">
        <v>93.988500000000002</v>
      </c>
      <c r="N52">
        <v>50</v>
      </c>
      <c r="O52">
        <v>94.760800000000003</v>
      </c>
      <c r="P52">
        <v>36</v>
      </c>
      <c r="Q52">
        <v>12.493499999999999</v>
      </c>
      <c r="R52">
        <v>51</v>
      </c>
      <c r="S52">
        <f t="shared" si="0"/>
        <v>0.18524856094732817</v>
      </c>
      <c r="T52">
        <f t="shared" si="1"/>
        <v>51</v>
      </c>
      <c r="U52">
        <f t="shared" si="2"/>
        <v>775792.98028314335</v>
      </c>
      <c r="V52">
        <f t="shared" si="3"/>
        <v>85</v>
      </c>
      <c r="W52">
        <f t="shared" si="4"/>
        <v>21.561903601083312</v>
      </c>
      <c r="X52">
        <f t="shared" si="5"/>
        <v>31</v>
      </c>
      <c r="Y52">
        <f t="shared" si="6"/>
        <v>41</v>
      </c>
      <c r="Z52">
        <v>0.80769999999999997</v>
      </c>
      <c r="AA52">
        <f t="shared" si="7"/>
        <v>43</v>
      </c>
      <c r="AB52">
        <v>0.7419</v>
      </c>
      <c r="AC52">
        <f t="shared" si="8"/>
        <v>104</v>
      </c>
      <c r="AD52">
        <f t="shared" si="9"/>
        <v>0.77479999999999993</v>
      </c>
      <c r="AE52">
        <f t="shared" si="10"/>
        <v>66</v>
      </c>
      <c r="AF52">
        <v>0.77459999999999996</v>
      </c>
      <c r="AG52">
        <f t="shared" si="11"/>
        <v>53</v>
      </c>
      <c r="AH52">
        <v>0.75670000000000004</v>
      </c>
      <c r="AI52">
        <f t="shared" si="12"/>
        <v>73</v>
      </c>
      <c r="AJ52">
        <f t="shared" si="13"/>
        <v>73.8</v>
      </c>
      <c r="AK52">
        <f>IF(C52=1,(AJ52/Z52),REF)</f>
        <v>91.370558375634516</v>
      </c>
      <c r="AL52">
        <f t="shared" si="14"/>
        <v>50</v>
      </c>
      <c r="AM52">
        <f>IF(B52=1,(AJ52/AD52),REF)</f>
        <v>95.250387196695925</v>
      </c>
      <c r="AN52">
        <f t="shared" si="15"/>
        <v>54</v>
      </c>
      <c r="AO52">
        <f t="shared" si="16"/>
        <v>50</v>
      </c>
      <c r="AP52" t="str">
        <f t="shared" si="17"/>
        <v>San Diego St.</v>
      </c>
      <c r="AQ52">
        <f t="shared" si="18"/>
        <v>0.57377422732889594</v>
      </c>
      <c r="AR52">
        <f t="shared" si="19"/>
        <v>0.50266211826178908</v>
      </c>
      <c r="AS52">
        <f t="shared" si="20"/>
        <v>0.7805187547614445</v>
      </c>
      <c r="AT52" t="str">
        <f t="shared" si="21"/>
        <v>San Diego St.</v>
      </c>
      <c r="AU52">
        <f t="shared" si="22"/>
        <v>51</v>
      </c>
      <c r="AV52">
        <f t="shared" si="23"/>
        <v>55.666666666666664</v>
      </c>
      <c r="AX52" t="str">
        <f t="shared" si="24"/>
        <v>San Diego St.</v>
      </c>
      <c r="AY52" t="str">
        <f t="shared" si="25"/>
        <v/>
      </c>
      <c r="AZ52">
        <v>51</v>
      </c>
    </row>
    <row r="53" spans="1:53" x14ac:dyDescent="0.25">
      <c r="A53">
        <v>1</v>
      </c>
      <c r="B53">
        <v>1</v>
      </c>
      <c r="C53">
        <v>1</v>
      </c>
      <c r="D53" t="s">
        <v>167</v>
      </c>
      <c r="E53">
        <v>71.688500000000005</v>
      </c>
      <c r="F53">
        <v>18</v>
      </c>
      <c r="G53">
        <v>69.072299999999998</v>
      </c>
      <c r="H53">
        <v>18</v>
      </c>
      <c r="I53">
        <v>114.896</v>
      </c>
      <c r="J53">
        <v>5</v>
      </c>
      <c r="K53">
        <v>115.979</v>
      </c>
      <c r="L53">
        <v>14</v>
      </c>
      <c r="M53">
        <v>99.934899999999999</v>
      </c>
      <c r="N53">
        <v>172</v>
      </c>
      <c r="O53">
        <v>103.63</v>
      </c>
      <c r="P53">
        <v>193</v>
      </c>
      <c r="Q53">
        <v>12.3492</v>
      </c>
      <c r="R53">
        <v>52</v>
      </c>
      <c r="S53">
        <f t="shared" si="0"/>
        <v>0.17225914895694572</v>
      </c>
      <c r="T53">
        <f t="shared" si="1"/>
        <v>59</v>
      </c>
      <c r="U53">
        <f t="shared" si="2"/>
        <v>964291.22124262853</v>
      </c>
      <c r="V53">
        <f t="shared" si="3"/>
        <v>6</v>
      </c>
      <c r="W53">
        <f t="shared" si="4"/>
        <v>23.406005550397108</v>
      </c>
      <c r="X53">
        <f t="shared" si="5"/>
        <v>100</v>
      </c>
      <c r="Y53">
        <f t="shared" si="6"/>
        <v>79.5</v>
      </c>
      <c r="Z53">
        <v>0.80730000000000002</v>
      </c>
      <c r="AA53">
        <f t="shared" si="7"/>
        <v>44</v>
      </c>
      <c r="AB53">
        <v>0.70079999999999998</v>
      </c>
      <c r="AC53">
        <f t="shared" si="8"/>
        <v>118</v>
      </c>
      <c r="AD53">
        <f t="shared" si="9"/>
        <v>0.75405</v>
      </c>
      <c r="AE53">
        <f t="shared" si="10"/>
        <v>73</v>
      </c>
      <c r="AF53">
        <v>0.68159999999999998</v>
      </c>
      <c r="AG53">
        <f t="shared" si="11"/>
        <v>85</v>
      </c>
      <c r="AH53">
        <v>0.76880000000000004</v>
      </c>
      <c r="AI53">
        <f t="shared" si="12"/>
        <v>71</v>
      </c>
      <c r="AJ53">
        <f t="shared" si="13"/>
        <v>74.7</v>
      </c>
      <c r="AK53">
        <f>IF(C53=1,(AJ53/Z53),REF)</f>
        <v>92.530657748049052</v>
      </c>
      <c r="AL53">
        <f t="shared" si="14"/>
        <v>52</v>
      </c>
      <c r="AM53">
        <f>IF(B53=1,(AJ53/AD53),REF)</f>
        <v>99.065048736821169</v>
      </c>
      <c r="AN53">
        <f t="shared" si="15"/>
        <v>57</v>
      </c>
      <c r="AO53">
        <f t="shared" si="16"/>
        <v>52</v>
      </c>
      <c r="AP53" t="str">
        <f t="shared" si="17"/>
        <v>Iona</v>
      </c>
      <c r="AQ53">
        <f t="shared" si="18"/>
        <v>0.57276697525894882</v>
      </c>
      <c r="AR53">
        <f t="shared" si="19"/>
        <v>0.4868049390059499</v>
      </c>
      <c r="AS53">
        <f t="shared" si="20"/>
        <v>0.77560424426850894</v>
      </c>
      <c r="AT53" t="str">
        <f t="shared" si="21"/>
        <v>Iona</v>
      </c>
      <c r="AU53">
        <f t="shared" si="22"/>
        <v>52</v>
      </c>
      <c r="AV53">
        <f t="shared" si="23"/>
        <v>59</v>
      </c>
      <c r="AX53" t="str">
        <f t="shared" si="24"/>
        <v>Iona</v>
      </c>
      <c r="AY53" t="str">
        <f t="shared" si="25"/>
        <v/>
      </c>
      <c r="AZ53">
        <v>52</v>
      </c>
    </row>
    <row r="54" spans="1:53" x14ac:dyDescent="0.25">
      <c r="A54">
        <v>1</v>
      </c>
      <c r="B54">
        <v>1</v>
      </c>
      <c r="C54">
        <v>1</v>
      </c>
      <c r="D54" t="s">
        <v>311</v>
      </c>
      <c r="E54">
        <v>65.537800000000004</v>
      </c>
      <c r="F54">
        <v>233</v>
      </c>
      <c r="G54">
        <v>62.408999999999999</v>
      </c>
      <c r="H54">
        <v>261</v>
      </c>
      <c r="I54">
        <v>106.56699999999999</v>
      </c>
      <c r="J54">
        <v>53</v>
      </c>
      <c r="K54">
        <v>110.13800000000001</v>
      </c>
      <c r="L54">
        <v>53</v>
      </c>
      <c r="M54">
        <v>97.953299999999999</v>
      </c>
      <c r="N54">
        <v>122</v>
      </c>
      <c r="O54">
        <v>98.549700000000001</v>
      </c>
      <c r="P54">
        <v>91</v>
      </c>
      <c r="Q54">
        <v>11.588699999999999</v>
      </c>
      <c r="R54">
        <v>58</v>
      </c>
      <c r="S54">
        <f t="shared" si="0"/>
        <v>0.1768185688259295</v>
      </c>
      <c r="T54">
        <f t="shared" si="1"/>
        <v>55</v>
      </c>
      <c r="U54">
        <f t="shared" si="2"/>
        <v>794998.35570986336</v>
      </c>
      <c r="V54">
        <f t="shared" si="3"/>
        <v>71</v>
      </c>
      <c r="W54">
        <f t="shared" si="4"/>
        <v>23.624173950407148</v>
      </c>
      <c r="X54">
        <f t="shared" si="5"/>
        <v>110</v>
      </c>
      <c r="Y54">
        <f t="shared" si="6"/>
        <v>82.5</v>
      </c>
      <c r="Z54">
        <v>0.74970000000000003</v>
      </c>
      <c r="AA54">
        <f t="shared" si="7"/>
        <v>61</v>
      </c>
      <c r="AB54">
        <v>0.87419999999999998</v>
      </c>
      <c r="AC54">
        <f t="shared" si="8"/>
        <v>35</v>
      </c>
      <c r="AD54">
        <f t="shared" si="9"/>
        <v>0.81194999999999995</v>
      </c>
      <c r="AE54">
        <f t="shared" si="10"/>
        <v>47</v>
      </c>
      <c r="AF54">
        <v>0.86209999999999998</v>
      </c>
      <c r="AG54">
        <f t="shared" si="11"/>
        <v>29</v>
      </c>
      <c r="AH54">
        <v>0.72419999999999995</v>
      </c>
      <c r="AI54">
        <f t="shared" si="12"/>
        <v>86</v>
      </c>
      <c r="AJ54">
        <f t="shared" si="13"/>
        <v>74.099999999999994</v>
      </c>
      <c r="AK54">
        <f>IF(C54=1,(AJ54/Z54),REF)</f>
        <v>98.839535814325714</v>
      </c>
      <c r="AL54">
        <f t="shared" si="14"/>
        <v>54</v>
      </c>
      <c r="AM54">
        <f>IF(B54=1,(AJ54/AD54),REF)</f>
        <v>91.261777203029737</v>
      </c>
      <c r="AN54">
        <f t="shared" si="15"/>
        <v>49</v>
      </c>
      <c r="AO54">
        <f t="shared" si="16"/>
        <v>47</v>
      </c>
      <c r="AP54" t="str">
        <f t="shared" si="17"/>
        <v>St. Bonaventure</v>
      </c>
      <c r="AQ54">
        <f t="shared" si="18"/>
        <v>0.52840391044588819</v>
      </c>
      <c r="AR54">
        <f t="shared" si="19"/>
        <v>0.52958790713188308</v>
      </c>
      <c r="AS54">
        <f t="shared" si="20"/>
        <v>0.77514138624378637</v>
      </c>
      <c r="AT54" t="str">
        <f t="shared" si="21"/>
        <v>St. Bonaventure</v>
      </c>
      <c r="AU54">
        <f t="shared" si="22"/>
        <v>53</v>
      </c>
      <c r="AV54">
        <f t="shared" si="23"/>
        <v>49</v>
      </c>
      <c r="AX54" t="str">
        <f t="shared" si="24"/>
        <v>St. Bonaventure</v>
      </c>
      <c r="AY54" t="str">
        <f t="shared" si="25"/>
        <v/>
      </c>
      <c r="AZ54">
        <v>53</v>
      </c>
    </row>
    <row r="55" spans="1:53" x14ac:dyDescent="0.25">
      <c r="A55">
        <v>1</v>
      </c>
      <c r="B55">
        <v>1</v>
      </c>
      <c r="C55">
        <v>1</v>
      </c>
      <c r="D55" t="s">
        <v>249</v>
      </c>
      <c r="E55">
        <v>63.748899999999999</v>
      </c>
      <c r="F55">
        <v>303</v>
      </c>
      <c r="G55">
        <v>61.801400000000001</v>
      </c>
      <c r="H55">
        <v>284</v>
      </c>
      <c r="I55">
        <v>107.938</v>
      </c>
      <c r="J55">
        <v>38</v>
      </c>
      <c r="K55">
        <v>115.102</v>
      </c>
      <c r="L55">
        <v>16</v>
      </c>
      <c r="M55">
        <v>105.35299999999999</v>
      </c>
      <c r="N55">
        <v>284</v>
      </c>
      <c r="O55">
        <v>103.705</v>
      </c>
      <c r="P55">
        <v>196</v>
      </c>
      <c r="Q55">
        <v>11.3973</v>
      </c>
      <c r="R55">
        <v>62</v>
      </c>
      <c r="S55">
        <f t="shared" si="0"/>
        <v>0.1787795554119366</v>
      </c>
      <c r="T55">
        <f t="shared" si="1"/>
        <v>53</v>
      </c>
      <c r="U55">
        <f t="shared" si="2"/>
        <v>844575.41493755567</v>
      </c>
      <c r="V55">
        <f t="shared" si="3"/>
        <v>35</v>
      </c>
      <c r="W55">
        <f t="shared" si="4"/>
        <v>26.351589589409837</v>
      </c>
      <c r="X55">
        <f t="shared" si="5"/>
        <v>269</v>
      </c>
      <c r="Y55">
        <f t="shared" si="6"/>
        <v>161</v>
      </c>
      <c r="Z55">
        <v>0.7712</v>
      </c>
      <c r="AA55">
        <f t="shared" si="7"/>
        <v>55</v>
      </c>
      <c r="AB55">
        <v>0.8125</v>
      </c>
      <c r="AC55">
        <f t="shared" si="8"/>
        <v>69</v>
      </c>
      <c r="AD55">
        <f t="shared" si="9"/>
        <v>0.79184999999999994</v>
      </c>
      <c r="AE55">
        <f t="shared" si="10"/>
        <v>52</v>
      </c>
      <c r="AF55">
        <v>0.82189999999999996</v>
      </c>
      <c r="AG55">
        <f t="shared" si="11"/>
        <v>38</v>
      </c>
      <c r="AH55">
        <v>0.77359999999999995</v>
      </c>
      <c r="AI55">
        <f t="shared" si="12"/>
        <v>67</v>
      </c>
      <c r="AJ55">
        <f t="shared" si="13"/>
        <v>81.2</v>
      </c>
      <c r="AK55">
        <f>IF(C55=1,(AJ55/Z55),REF)</f>
        <v>105.29045643153528</v>
      </c>
      <c r="AL55">
        <f t="shared" si="14"/>
        <v>57</v>
      </c>
      <c r="AM55">
        <f>IF(B55=1,(AJ55/AD55),REF)</f>
        <v>102.54467386499969</v>
      </c>
      <c r="AN55">
        <f t="shared" si="15"/>
        <v>58</v>
      </c>
      <c r="AO55">
        <f t="shared" si="16"/>
        <v>52</v>
      </c>
      <c r="AP55" t="str">
        <f t="shared" si="17"/>
        <v>Northwestern</v>
      </c>
      <c r="AQ55">
        <f t="shared" si="18"/>
        <v>0.54013174398302077</v>
      </c>
      <c r="AR55">
        <f t="shared" si="19"/>
        <v>0.5090069019686394</v>
      </c>
      <c r="AS55">
        <f t="shared" si="20"/>
        <v>0.77254032100547054</v>
      </c>
      <c r="AT55" t="str">
        <f t="shared" si="21"/>
        <v>Northwestern</v>
      </c>
      <c r="AU55">
        <f t="shared" si="22"/>
        <v>54</v>
      </c>
      <c r="AV55">
        <f t="shared" si="23"/>
        <v>52.666666666666664</v>
      </c>
      <c r="AX55" t="str">
        <f t="shared" si="24"/>
        <v>Northwestern</v>
      </c>
      <c r="AY55" t="str">
        <f t="shared" si="25"/>
        <v/>
      </c>
      <c r="AZ55">
        <v>54</v>
      </c>
    </row>
    <row r="56" spans="1:53" x14ac:dyDescent="0.25">
      <c r="A56">
        <v>1</v>
      </c>
      <c r="B56">
        <v>1</v>
      </c>
      <c r="C56">
        <v>1</v>
      </c>
      <c r="D56" t="s">
        <v>295</v>
      </c>
      <c r="E56">
        <v>66.666200000000003</v>
      </c>
      <c r="F56">
        <v>184</v>
      </c>
      <c r="G56">
        <v>63.956600000000002</v>
      </c>
      <c r="H56">
        <v>188</v>
      </c>
      <c r="I56">
        <v>102</v>
      </c>
      <c r="J56">
        <v>128</v>
      </c>
      <c r="K56">
        <v>106.878</v>
      </c>
      <c r="L56">
        <v>98</v>
      </c>
      <c r="M56">
        <v>94.304400000000001</v>
      </c>
      <c r="N56">
        <v>53</v>
      </c>
      <c r="O56">
        <v>93.778400000000005</v>
      </c>
      <c r="P56">
        <v>23</v>
      </c>
      <c r="Q56">
        <v>13.100099999999999</v>
      </c>
      <c r="R56">
        <v>46</v>
      </c>
      <c r="S56">
        <f t="shared" si="0"/>
        <v>0.19649537546762819</v>
      </c>
      <c r="T56">
        <f t="shared" si="1"/>
        <v>45</v>
      </c>
      <c r="U56">
        <f t="shared" si="2"/>
        <v>761521.79491012089</v>
      </c>
      <c r="V56">
        <f t="shared" si="3"/>
        <v>95</v>
      </c>
      <c r="W56">
        <f t="shared" si="4"/>
        <v>21.451556478435506</v>
      </c>
      <c r="X56">
        <f t="shared" si="5"/>
        <v>27</v>
      </c>
      <c r="Y56">
        <f t="shared" si="6"/>
        <v>36</v>
      </c>
      <c r="Z56">
        <v>0.74719999999999998</v>
      </c>
      <c r="AA56">
        <f t="shared" si="7"/>
        <v>63</v>
      </c>
      <c r="AB56">
        <v>0.84319999999999995</v>
      </c>
      <c r="AC56">
        <f t="shared" si="8"/>
        <v>47</v>
      </c>
      <c r="AD56">
        <f t="shared" si="9"/>
        <v>0.79519999999999991</v>
      </c>
      <c r="AE56">
        <f t="shared" si="10"/>
        <v>49</v>
      </c>
      <c r="AF56">
        <v>0.67030000000000001</v>
      </c>
      <c r="AG56">
        <f t="shared" si="11"/>
        <v>88</v>
      </c>
      <c r="AH56">
        <v>0.79420000000000002</v>
      </c>
      <c r="AI56">
        <f t="shared" si="12"/>
        <v>62</v>
      </c>
      <c r="AJ56">
        <f t="shared" si="13"/>
        <v>75</v>
      </c>
      <c r="AK56">
        <f>IF(C56=1,(AJ56/Z56),REF)</f>
        <v>100.37473233404711</v>
      </c>
      <c r="AL56">
        <f t="shared" si="14"/>
        <v>55</v>
      </c>
      <c r="AM56">
        <f>IF(B56=1,(AJ56/AD56),REF)</f>
        <v>94.315895372233413</v>
      </c>
      <c r="AN56">
        <f t="shared" si="15"/>
        <v>52</v>
      </c>
      <c r="AO56">
        <f t="shared" si="16"/>
        <v>49</v>
      </c>
      <c r="AP56" t="str">
        <f t="shared" si="17"/>
        <v>Seton Hall</v>
      </c>
      <c r="AQ56">
        <f t="shared" si="18"/>
        <v>0.52583078080640488</v>
      </c>
      <c r="AR56">
        <f t="shared" si="19"/>
        <v>0.51653309026718297</v>
      </c>
      <c r="AS56">
        <f t="shared" si="20"/>
        <v>0.77054098147412386</v>
      </c>
      <c r="AT56" t="str">
        <f t="shared" si="21"/>
        <v>Seton Hall</v>
      </c>
      <c r="AU56">
        <f t="shared" si="22"/>
        <v>55</v>
      </c>
      <c r="AV56">
        <f t="shared" si="23"/>
        <v>51</v>
      </c>
      <c r="AX56" t="str">
        <f t="shared" si="24"/>
        <v>Seton Hall</v>
      </c>
      <c r="AY56" t="str">
        <f t="shared" si="25"/>
        <v/>
      </c>
      <c r="AZ56">
        <v>55</v>
      </c>
    </row>
    <row r="57" spans="1:53" x14ac:dyDescent="0.25">
      <c r="A57">
        <v>1</v>
      </c>
      <c r="B57">
        <v>1</v>
      </c>
      <c r="C57">
        <v>1</v>
      </c>
      <c r="D57" t="s">
        <v>118</v>
      </c>
      <c r="E57">
        <v>61.389000000000003</v>
      </c>
      <c r="F57">
        <v>337</v>
      </c>
      <c r="G57">
        <v>59.767600000000002</v>
      </c>
      <c r="H57">
        <v>324</v>
      </c>
      <c r="I57">
        <v>105.884</v>
      </c>
      <c r="J57">
        <v>63</v>
      </c>
      <c r="K57">
        <v>108.551</v>
      </c>
      <c r="L57">
        <v>68</v>
      </c>
      <c r="M57">
        <v>90.119600000000005</v>
      </c>
      <c r="N57">
        <v>13</v>
      </c>
      <c r="O57">
        <v>95.214399999999998</v>
      </c>
      <c r="P57">
        <v>43</v>
      </c>
      <c r="Q57">
        <v>13.3367</v>
      </c>
      <c r="R57">
        <v>44</v>
      </c>
      <c r="S57">
        <f t="shared" si="0"/>
        <v>0.21724738959748496</v>
      </c>
      <c r="T57">
        <f t="shared" si="1"/>
        <v>44</v>
      </c>
      <c r="U57">
        <f t="shared" si="2"/>
        <v>723366.20698578912</v>
      </c>
      <c r="V57">
        <f t="shared" si="3"/>
        <v>145</v>
      </c>
      <c r="W57">
        <f t="shared" si="4"/>
        <v>23.86896881490426</v>
      </c>
      <c r="X57">
        <f t="shared" si="5"/>
        <v>119</v>
      </c>
      <c r="Y57">
        <f t="shared" si="6"/>
        <v>81.5</v>
      </c>
      <c r="Z57">
        <v>0.76160000000000005</v>
      </c>
      <c r="AA57">
        <f t="shared" si="7"/>
        <v>58</v>
      </c>
      <c r="AB57">
        <v>0.82709999999999995</v>
      </c>
      <c r="AC57">
        <f t="shared" si="8"/>
        <v>58</v>
      </c>
      <c r="AD57">
        <f t="shared" si="9"/>
        <v>0.79435</v>
      </c>
      <c r="AE57">
        <f t="shared" si="10"/>
        <v>51</v>
      </c>
      <c r="AF57">
        <v>0.86870000000000003</v>
      </c>
      <c r="AG57">
        <f t="shared" si="11"/>
        <v>28</v>
      </c>
      <c r="AH57">
        <v>0.79330000000000001</v>
      </c>
      <c r="AI57">
        <f t="shared" si="12"/>
        <v>63</v>
      </c>
      <c r="AJ57">
        <f t="shared" si="13"/>
        <v>82.5</v>
      </c>
      <c r="AK57">
        <f>IF(C57=1,(AJ57/Z57),REF)</f>
        <v>108.32457983193277</v>
      </c>
      <c r="AL57">
        <f t="shared" si="14"/>
        <v>59</v>
      </c>
      <c r="AM57">
        <f>IF(B57=1,(AJ57/AD57),REF)</f>
        <v>103.85850066091773</v>
      </c>
      <c r="AN57">
        <f t="shared" si="15"/>
        <v>59</v>
      </c>
      <c r="AO57">
        <f t="shared" si="16"/>
        <v>51</v>
      </c>
      <c r="AP57" t="str">
        <f t="shared" si="17"/>
        <v>Drexel</v>
      </c>
      <c r="AQ57">
        <f t="shared" si="18"/>
        <v>0.53189488738828938</v>
      </c>
      <c r="AR57">
        <f t="shared" si="19"/>
        <v>0.50980199720229835</v>
      </c>
      <c r="AS57">
        <f t="shared" si="20"/>
        <v>0.77034372248422467</v>
      </c>
      <c r="AT57" t="str">
        <f t="shared" si="21"/>
        <v>Drexel</v>
      </c>
      <c r="AU57">
        <f t="shared" si="22"/>
        <v>56</v>
      </c>
      <c r="AV57">
        <f t="shared" si="23"/>
        <v>52.666666666666664</v>
      </c>
      <c r="AX57" t="str">
        <f t="shared" si="24"/>
        <v>Drexel</v>
      </c>
      <c r="AY57" t="str">
        <f t="shared" si="25"/>
        <v/>
      </c>
      <c r="AZ57">
        <v>56</v>
      </c>
    </row>
    <row r="58" spans="1:53" x14ac:dyDescent="0.25">
      <c r="A58">
        <v>1</v>
      </c>
      <c r="B58">
        <v>1</v>
      </c>
      <c r="C58">
        <v>1</v>
      </c>
      <c r="D58" t="s">
        <v>259</v>
      </c>
      <c r="E58">
        <v>67.941100000000006</v>
      </c>
      <c r="F58">
        <v>117</v>
      </c>
      <c r="G58">
        <v>65.511700000000005</v>
      </c>
      <c r="H58">
        <v>112</v>
      </c>
      <c r="I58">
        <v>106.526</v>
      </c>
      <c r="J58">
        <v>55</v>
      </c>
      <c r="K58">
        <v>111.15300000000001</v>
      </c>
      <c r="L58">
        <v>42</v>
      </c>
      <c r="M58">
        <v>98.699200000000005</v>
      </c>
      <c r="N58">
        <v>142</v>
      </c>
      <c r="O58">
        <v>100.827</v>
      </c>
      <c r="P58">
        <v>135</v>
      </c>
      <c r="Q58">
        <v>10.3255</v>
      </c>
      <c r="R58">
        <v>71</v>
      </c>
      <c r="S58">
        <f t="shared" si="0"/>
        <v>0.15198458664931841</v>
      </c>
      <c r="T58">
        <f t="shared" si="1"/>
        <v>72</v>
      </c>
      <c r="U58">
        <f t="shared" si="2"/>
        <v>839411.5709358101</v>
      </c>
      <c r="V58">
        <f t="shared" si="3"/>
        <v>38</v>
      </c>
      <c r="W58">
        <f t="shared" si="4"/>
        <v>23.636892422842799</v>
      </c>
      <c r="X58">
        <f t="shared" si="5"/>
        <v>111</v>
      </c>
      <c r="Y58">
        <f t="shared" si="6"/>
        <v>91.5</v>
      </c>
      <c r="Z58">
        <v>0.78420000000000001</v>
      </c>
      <c r="AA58">
        <f t="shared" si="7"/>
        <v>52</v>
      </c>
      <c r="AB58">
        <v>0.76259999999999994</v>
      </c>
      <c r="AC58">
        <f t="shared" si="8"/>
        <v>93</v>
      </c>
      <c r="AD58">
        <f t="shared" si="9"/>
        <v>0.77339999999999998</v>
      </c>
      <c r="AE58">
        <f t="shared" si="10"/>
        <v>67</v>
      </c>
      <c r="AF58">
        <v>0.78359999999999996</v>
      </c>
      <c r="AG58">
        <f t="shared" si="11"/>
        <v>49</v>
      </c>
      <c r="AH58">
        <v>0.61260000000000003</v>
      </c>
      <c r="AI58">
        <f t="shared" si="12"/>
        <v>124</v>
      </c>
      <c r="AJ58">
        <f t="shared" si="13"/>
        <v>88.3</v>
      </c>
      <c r="AK58">
        <f>IF(C58=1,(AJ58/Z58),REF)</f>
        <v>112.59882682989033</v>
      </c>
      <c r="AL58">
        <f t="shared" si="14"/>
        <v>61</v>
      </c>
      <c r="AM58">
        <f>IF(B58=1,(AJ58/AD58),REF)</f>
        <v>114.17119213860875</v>
      </c>
      <c r="AN58">
        <f t="shared" si="15"/>
        <v>65</v>
      </c>
      <c r="AO58">
        <f t="shared" si="16"/>
        <v>61</v>
      </c>
      <c r="AP58" t="str">
        <f t="shared" si="17"/>
        <v>Oregon</v>
      </c>
      <c r="AQ58">
        <f t="shared" si="18"/>
        <v>0.54556315621366924</v>
      </c>
      <c r="AR58">
        <f t="shared" si="19"/>
        <v>0.49051748119076755</v>
      </c>
      <c r="AS58">
        <f t="shared" si="20"/>
        <v>0.76867972262204987</v>
      </c>
      <c r="AT58" t="str">
        <f t="shared" si="21"/>
        <v>Oregon</v>
      </c>
      <c r="AU58">
        <f t="shared" si="22"/>
        <v>57</v>
      </c>
      <c r="AV58">
        <f t="shared" si="23"/>
        <v>61.666666666666664</v>
      </c>
      <c r="AX58" t="str">
        <f t="shared" si="24"/>
        <v>Oregon</v>
      </c>
      <c r="AY58" t="str">
        <f t="shared" si="25"/>
        <v/>
      </c>
      <c r="AZ58">
        <v>57</v>
      </c>
    </row>
    <row r="59" spans="1:53" x14ac:dyDescent="0.25">
      <c r="A59">
        <v>1</v>
      </c>
      <c r="B59">
        <v>1</v>
      </c>
      <c r="C59">
        <v>1</v>
      </c>
      <c r="D59" t="s">
        <v>253</v>
      </c>
      <c r="E59">
        <v>67.651399999999995</v>
      </c>
      <c r="F59">
        <v>125</v>
      </c>
      <c r="G59">
        <v>65.588099999999997</v>
      </c>
      <c r="H59">
        <v>108</v>
      </c>
      <c r="I59">
        <v>103.565</v>
      </c>
      <c r="J59">
        <v>103</v>
      </c>
      <c r="K59">
        <v>105.736</v>
      </c>
      <c r="L59">
        <v>115</v>
      </c>
      <c r="M59">
        <v>92.509799999999998</v>
      </c>
      <c r="N59">
        <v>32</v>
      </c>
      <c r="O59">
        <v>94.952699999999993</v>
      </c>
      <c r="P59">
        <v>39</v>
      </c>
      <c r="Q59">
        <v>10.7829</v>
      </c>
      <c r="R59">
        <v>67</v>
      </c>
      <c r="S59">
        <f t="shared" si="0"/>
        <v>0.15939507534212169</v>
      </c>
      <c r="T59">
        <f t="shared" si="1"/>
        <v>69</v>
      </c>
      <c r="U59">
        <f t="shared" si="2"/>
        <v>756349.5318767745</v>
      </c>
      <c r="V59">
        <f t="shared" si="3"/>
        <v>102</v>
      </c>
      <c r="W59">
        <f t="shared" si="4"/>
        <v>21.564277958565189</v>
      </c>
      <c r="X59">
        <f t="shared" si="5"/>
        <v>32</v>
      </c>
      <c r="Y59">
        <f t="shared" si="6"/>
        <v>50.5</v>
      </c>
      <c r="Z59">
        <v>0.7722</v>
      </c>
      <c r="AA59">
        <f t="shared" si="7"/>
        <v>54</v>
      </c>
      <c r="AB59">
        <v>0.78810000000000002</v>
      </c>
      <c r="AC59">
        <f t="shared" si="8"/>
        <v>82</v>
      </c>
      <c r="AD59">
        <f t="shared" si="9"/>
        <v>0.78015000000000001</v>
      </c>
      <c r="AE59">
        <f t="shared" si="10"/>
        <v>60</v>
      </c>
      <c r="AF59">
        <v>0.62580000000000002</v>
      </c>
      <c r="AG59">
        <f t="shared" si="11"/>
        <v>107</v>
      </c>
      <c r="AH59">
        <v>0.82850000000000001</v>
      </c>
      <c r="AI59">
        <f t="shared" si="12"/>
        <v>51</v>
      </c>
      <c r="AJ59">
        <f t="shared" si="13"/>
        <v>87.9</v>
      </c>
      <c r="AK59">
        <f>IF(C59=1,(AJ59/Z59),REF)</f>
        <v>113.83061383061384</v>
      </c>
      <c r="AL59">
        <f t="shared" si="14"/>
        <v>62</v>
      </c>
      <c r="AM59">
        <f>IF(B59=1,(AJ59/AD59),REF)</f>
        <v>112.67064026148819</v>
      </c>
      <c r="AN59">
        <f t="shared" si="15"/>
        <v>63</v>
      </c>
      <c r="AO59">
        <f t="shared" si="16"/>
        <v>60</v>
      </c>
      <c r="AP59" t="str">
        <f t="shared" si="17"/>
        <v>Ohio</v>
      </c>
      <c r="AQ59">
        <f t="shared" si="18"/>
        <v>0.53663064662947391</v>
      </c>
      <c r="AR59">
        <f t="shared" si="19"/>
        <v>0.49561752692692457</v>
      </c>
      <c r="AS59">
        <f t="shared" si="20"/>
        <v>0.76754111903698252</v>
      </c>
      <c r="AT59" s="419" t="str">
        <f t="shared" si="21"/>
        <v>Ohio</v>
      </c>
      <c r="AU59">
        <f t="shared" si="22"/>
        <v>58</v>
      </c>
      <c r="AV59">
        <f t="shared" si="23"/>
        <v>59.333333333333336</v>
      </c>
      <c r="AX59" t="str">
        <f t="shared" si="24"/>
        <v>Ohio</v>
      </c>
      <c r="AY59" t="str">
        <f t="shared" si="25"/>
        <v/>
      </c>
      <c r="AZ59">
        <v>58</v>
      </c>
      <c r="BA59">
        <v>2</v>
      </c>
    </row>
    <row r="60" spans="1:53" x14ac:dyDescent="0.25">
      <c r="A60">
        <v>1</v>
      </c>
      <c r="B60">
        <v>1</v>
      </c>
      <c r="C60">
        <v>1</v>
      </c>
      <c r="D60" t="s">
        <v>283</v>
      </c>
      <c r="E60">
        <v>66.992599999999996</v>
      </c>
      <c r="F60">
        <v>164</v>
      </c>
      <c r="G60">
        <v>64.131</v>
      </c>
      <c r="H60">
        <v>178</v>
      </c>
      <c r="I60">
        <v>105.61499999999999</v>
      </c>
      <c r="J60">
        <v>66</v>
      </c>
      <c r="K60">
        <v>110.465</v>
      </c>
      <c r="L60">
        <v>48</v>
      </c>
      <c r="M60">
        <v>99.5304</v>
      </c>
      <c r="N60">
        <v>161</v>
      </c>
      <c r="O60">
        <v>99.167000000000002</v>
      </c>
      <c r="P60">
        <v>104</v>
      </c>
      <c r="Q60">
        <v>11.298299999999999</v>
      </c>
      <c r="R60">
        <v>63</v>
      </c>
      <c r="S60">
        <f t="shared" si="0"/>
        <v>0.16864549218868954</v>
      </c>
      <c r="T60">
        <f t="shared" si="1"/>
        <v>64</v>
      </c>
      <c r="U60">
        <f t="shared" si="2"/>
        <v>817478.28845493507</v>
      </c>
      <c r="V60">
        <f t="shared" si="3"/>
        <v>55</v>
      </c>
      <c r="W60">
        <f t="shared" si="4"/>
        <v>23.343213762574749</v>
      </c>
      <c r="X60">
        <f t="shared" si="5"/>
        <v>93</v>
      </c>
      <c r="Y60">
        <f t="shared" si="6"/>
        <v>78.5</v>
      </c>
      <c r="Z60">
        <v>0.7177</v>
      </c>
      <c r="AA60">
        <f t="shared" si="7"/>
        <v>70</v>
      </c>
      <c r="AB60">
        <v>0.8649</v>
      </c>
      <c r="AC60">
        <f t="shared" si="8"/>
        <v>38</v>
      </c>
      <c r="AD60">
        <f t="shared" si="9"/>
        <v>0.7913</v>
      </c>
      <c r="AE60">
        <f t="shared" si="10"/>
        <v>53</v>
      </c>
      <c r="AF60">
        <v>0.84840000000000004</v>
      </c>
      <c r="AG60">
        <f t="shared" si="11"/>
        <v>32</v>
      </c>
      <c r="AH60">
        <v>0.83320000000000005</v>
      </c>
      <c r="AI60">
        <f t="shared" si="12"/>
        <v>48</v>
      </c>
      <c r="AJ60">
        <f t="shared" si="13"/>
        <v>66.099999999999994</v>
      </c>
      <c r="AK60">
        <f>IF(C60=1,(AJ60/Z60),REF)</f>
        <v>92.099763132227949</v>
      </c>
      <c r="AL60">
        <f t="shared" si="14"/>
        <v>51</v>
      </c>
      <c r="AM60">
        <f>IF(B60=1,(AJ60/AD60),REF)</f>
        <v>83.533426007835203</v>
      </c>
      <c r="AN60">
        <f t="shared" si="15"/>
        <v>47</v>
      </c>
      <c r="AO60">
        <f t="shared" si="16"/>
        <v>47</v>
      </c>
      <c r="AP60" t="str">
        <f t="shared" si="17"/>
        <v>Saint Joseph's</v>
      </c>
      <c r="AQ60">
        <f t="shared" si="18"/>
        <v>0.50943487975128332</v>
      </c>
      <c r="AR60">
        <f t="shared" si="19"/>
        <v>0.5218594085723024</v>
      </c>
      <c r="AS60">
        <f t="shared" si="20"/>
        <v>0.76725733099937798</v>
      </c>
      <c r="AT60" t="str">
        <f t="shared" si="21"/>
        <v>Saint Joseph's</v>
      </c>
      <c r="AU60">
        <f t="shared" si="22"/>
        <v>59</v>
      </c>
      <c r="AV60">
        <f t="shared" si="23"/>
        <v>53</v>
      </c>
      <c r="AX60" t="str">
        <f t="shared" si="24"/>
        <v>Saint Joseph's</v>
      </c>
      <c r="AY60" t="str">
        <f t="shared" si="25"/>
        <v/>
      </c>
      <c r="AZ60">
        <v>59</v>
      </c>
    </row>
    <row r="61" spans="1:53" x14ac:dyDescent="0.25">
      <c r="A61">
        <v>1</v>
      </c>
      <c r="B61">
        <v>1</v>
      </c>
      <c r="C61">
        <v>1</v>
      </c>
      <c r="D61" t="s">
        <v>309</v>
      </c>
      <c r="E61">
        <v>65.043700000000001</v>
      </c>
      <c r="F61">
        <v>263</v>
      </c>
      <c r="G61">
        <v>63.0961</v>
      </c>
      <c r="H61">
        <v>237</v>
      </c>
      <c r="I61">
        <v>106.074</v>
      </c>
      <c r="J61">
        <v>60</v>
      </c>
      <c r="K61">
        <v>111.22499999999999</v>
      </c>
      <c r="L61">
        <v>41</v>
      </c>
      <c r="M61">
        <v>99.083200000000005</v>
      </c>
      <c r="N61">
        <v>152</v>
      </c>
      <c r="O61">
        <v>99.959900000000005</v>
      </c>
      <c r="P61">
        <v>122</v>
      </c>
      <c r="Q61">
        <v>11.2651</v>
      </c>
      <c r="R61">
        <v>64</v>
      </c>
      <c r="S61">
        <f t="shared" si="0"/>
        <v>0.17319279192296855</v>
      </c>
      <c r="T61">
        <f t="shared" si="1"/>
        <v>58</v>
      </c>
      <c r="U61">
        <f t="shared" si="2"/>
        <v>804655.65335231239</v>
      </c>
      <c r="V61">
        <f t="shared" si="3"/>
        <v>59</v>
      </c>
      <c r="W61">
        <f t="shared" si="4"/>
        <v>24.350958622042235</v>
      </c>
      <c r="X61">
        <f t="shared" si="5"/>
        <v>151</v>
      </c>
      <c r="Y61">
        <f t="shared" si="6"/>
        <v>104.5</v>
      </c>
      <c r="Z61">
        <v>0.75849999999999995</v>
      </c>
      <c r="AA61">
        <f t="shared" si="7"/>
        <v>59</v>
      </c>
      <c r="AB61">
        <v>0.81240000000000001</v>
      </c>
      <c r="AC61">
        <f t="shared" si="8"/>
        <v>70</v>
      </c>
      <c r="AD61">
        <f t="shared" si="9"/>
        <v>0.78544999999999998</v>
      </c>
      <c r="AE61">
        <f t="shared" si="10"/>
        <v>57</v>
      </c>
      <c r="AF61">
        <v>0.51319999999999999</v>
      </c>
      <c r="AG61">
        <f t="shared" si="11"/>
        <v>144</v>
      </c>
      <c r="AH61">
        <v>0.8448</v>
      </c>
      <c r="AI61">
        <f t="shared" si="12"/>
        <v>43</v>
      </c>
      <c r="AJ61">
        <f t="shared" si="13"/>
        <v>93.1</v>
      </c>
      <c r="AK61">
        <f>IF(C61=1,(AJ61/Z61),REF)</f>
        <v>122.74225444957152</v>
      </c>
      <c r="AL61">
        <f t="shared" si="14"/>
        <v>65</v>
      </c>
      <c r="AM61">
        <f>IF(B61=1,(AJ61/AD61),REF)</f>
        <v>118.530778534598</v>
      </c>
      <c r="AN61">
        <f t="shared" si="15"/>
        <v>68</v>
      </c>
      <c r="AO61">
        <f t="shared" si="16"/>
        <v>57</v>
      </c>
      <c r="AP61" t="str">
        <f t="shared" si="17"/>
        <v>Southern Miss</v>
      </c>
      <c r="AQ61">
        <f t="shared" si="18"/>
        <v>0.52315184025880235</v>
      </c>
      <c r="AR61">
        <f t="shared" si="19"/>
        <v>0.49583198724014976</v>
      </c>
      <c r="AS61">
        <f t="shared" si="20"/>
        <v>0.76358065686056353</v>
      </c>
      <c r="AT61" t="str">
        <f t="shared" si="21"/>
        <v>Southern Miss</v>
      </c>
      <c r="AU61">
        <f t="shared" si="22"/>
        <v>60</v>
      </c>
      <c r="AV61">
        <f t="shared" si="23"/>
        <v>58</v>
      </c>
      <c r="AX61" t="str">
        <f t="shared" si="24"/>
        <v>Southern Miss</v>
      </c>
      <c r="AY61" t="str">
        <f t="shared" si="25"/>
        <v/>
      </c>
      <c r="AZ61">
        <v>60</v>
      </c>
    </row>
    <row r="62" spans="1:53" x14ac:dyDescent="0.25">
      <c r="A62">
        <v>1</v>
      </c>
      <c r="B62">
        <v>1</v>
      </c>
      <c r="C62">
        <v>1</v>
      </c>
      <c r="D62" t="s">
        <v>383</v>
      </c>
      <c r="E62">
        <v>68.281700000000001</v>
      </c>
      <c r="F62">
        <v>99</v>
      </c>
      <c r="G62">
        <v>65.938400000000001</v>
      </c>
      <c r="H62">
        <v>93</v>
      </c>
      <c r="I62">
        <v>102.486</v>
      </c>
      <c r="J62">
        <v>123</v>
      </c>
      <c r="K62">
        <v>107.58799999999999</v>
      </c>
      <c r="L62">
        <v>85</v>
      </c>
      <c r="M62">
        <v>97.775700000000001</v>
      </c>
      <c r="N62">
        <v>119</v>
      </c>
      <c r="O62">
        <v>95.982399999999998</v>
      </c>
      <c r="P62">
        <v>53</v>
      </c>
      <c r="Q62">
        <v>11.6059</v>
      </c>
      <c r="R62">
        <v>57</v>
      </c>
      <c r="S62">
        <f t="shared" si="0"/>
        <v>0.16996647710880067</v>
      </c>
      <c r="T62">
        <f t="shared" si="1"/>
        <v>62</v>
      </c>
      <c r="U62">
        <f t="shared" si="2"/>
        <v>790372.81416248472</v>
      </c>
      <c r="V62">
        <f t="shared" si="3"/>
        <v>76</v>
      </c>
      <c r="W62">
        <f t="shared" si="4"/>
        <v>21.737132016484615</v>
      </c>
      <c r="X62">
        <f t="shared" si="5"/>
        <v>34</v>
      </c>
      <c r="Y62">
        <f t="shared" si="6"/>
        <v>48</v>
      </c>
      <c r="Z62">
        <v>0.7218</v>
      </c>
      <c r="AA62">
        <f t="shared" si="7"/>
        <v>68</v>
      </c>
      <c r="AB62">
        <v>0.85499999999999998</v>
      </c>
      <c r="AC62">
        <f t="shared" si="8"/>
        <v>44</v>
      </c>
      <c r="AD62">
        <f t="shared" si="9"/>
        <v>0.78839999999999999</v>
      </c>
      <c r="AE62">
        <f t="shared" si="10"/>
        <v>56</v>
      </c>
      <c r="AF62">
        <v>0.72470000000000001</v>
      </c>
      <c r="AG62">
        <f t="shared" si="11"/>
        <v>69</v>
      </c>
      <c r="AH62">
        <v>0.79910000000000003</v>
      </c>
      <c r="AI62">
        <f t="shared" si="12"/>
        <v>61</v>
      </c>
      <c r="AJ62">
        <f t="shared" si="13"/>
        <v>74.400000000000006</v>
      </c>
      <c r="AK62">
        <f>IF(C62=1,(AJ62/Z62),REF)</f>
        <v>103.0756442227764</v>
      </c>
      <c r="AL62">
        <f t="shared" si="14"/>
        <v>56</v>
      </c>
      <c r="AM62">
        <f>IF(B62=1,(AJ62/AD62),REF)</f>
        <v>94.368340943683421</v>
      </c>
      <c r="AN62">
        <f t="shared" si="15"/>
        <v>53</v>
      </c>
      <c r="AO62">
        <f t="shared" si="16"/>
        <v>53</v>
      </c>
      <c r="AP62" t="str">
        <f t="shared" si="17"/>
        <v>Xavier</v>
      </c>
      <c r="AQ62">
        <f t="shared" si="18"/>
        <v>0.5066089450696758</v>
      </c>
      <c r="AR62">
        <f t="shared" si="19"/>
        <v>0.51208047183541516</v>
      </c>
      <c r="AS62">
        <f t="shared" si="20"/>
        <v>0.76349240198653268</v>
      </c>
      <c r="AT62" s="419" t="str">
        <f t="shared" si="21"/>
        <v>Xavier</v>
      </c>
      <c r="AU62">
        <f t="shared" si="22"/>
        <v>61</v>
      </c>
      <c r="AV62">
        <f t="shared" si="23"/>
        <v>56.666666666666664</v>
      </c>
      <c r="AX62" t="str">
        <f t="shared" si="24"/>
        <v>Xavier</v>
      </c>
      <c r="AY62" t="str">
        <f t="shared" si="25"/>
        <v/>
      </c>
      <c r="AZ62">
        <v>61</v>
      </c>
      <c r="BA62">
        <v>2</v>
      </c>
    </row>
    <row r="63" spans="1:53" x14ac:dyDescent="0.25">
      <c r="A63">
        <v>1</v>
      </c>
      <c r="B63">
        <v>1</v>
      </c>
      <c r="C63">
        <v>1</v>
      </c>
      <c r="D63" t="s">
        <v>213</v>
      </c>
      <c r="E63">
        <v>63.8489</v>
      </c>
      <c r="F63">
        <v>298</v>
      </c>
      <c r="G63">
        <v>62.659399999999998</v>
      </c>
      <c r="H63">
        <v>255</v>
      </c>
      <c r="I63">
        <v>103.19199999999999</v>
      </c>
      <c r="J63">
        <v>110</v>
      </c>
      <c r="K63">
        <v>108.52200000000001</v>
      </c>
      <c r="L63">
        <v>69</v>
      </c>
      <c r="M63">
        <v>98.811700000000002</v>
      </c>
      <c r="N63">
        <v>146</v>
      </c>
      <c r="O63">
        <v>97.016400000000004</v>
      </c>
      <c r="P63">
        <v>69</v>
      </c>
      <c r="Q63">
        <v>11.505599999999999</v>
      </c>
      <c r="R63">
        <v>59</v>
      </c>
      <c r="S63">
        <f t="shared" si="0"/>
        <v>0.1802004419809895</v>
      </c>
      <c r="T63">
        <f t="shared" si="1"/>
        <v>52</v>
      </c>
      <c r="U63">
        <f t="shared" si="2"/>
        <v>751950.05857646768</v>
      </c>
      <c r="V63">
        <f t="shared" si="3"/>
        <v>110</v>
      </c>
      <c r="W63">
        <f t="shared" si="4"/>
        <v>23.648240240909196</v>
      </c>
      <c r="X63">
        <f t="shared" si="5"/>
        <v>113</v>
      </c>
      <c r="Y63">
        <f t="shared" si="6"/>
        <v>82.5</v>
      </c>
      <c r="Z63">
        <v>0.75</v>
      </c>
      <c r="AA63">
        <f t="shared" si="7"/>
        <v>60</v>
      </c>
      <c r="AB63">
        <v>0.80400000000000005</v>
      </c>
      <c r="AC63">
        <f t="shared" si="8"/>
        <v>73</v>
      </c>
      <c r="AD63">
        <f t="shared" si="9"/>
        <v>0.77700000000000002</v>
      </c>
      <c r="AE63">
        <f t="shared" si="10"/>
        <v>64</v>
      </c>
      <c r="AF63">
        <v>0.77800000000000002</v>
      </c>
      <c r="AG63">
        <f t="shared" si="11"/>
        <v>51</v>
      </c>
      <c r="AH63">
        <v>0.77159999999999995</v>
      </c>
      <c r="AI63">
        <f t="shared" si="12"/>
        <v>68</v>
      </c>
      <c r="AJ63">
        <f t="shared" si="13"/>
        <v>85.5</v>
      </c>
      <c r="AK63">
        <f>IF(C63=1,(AJ63/Z63),REF)</f>
        <v>114</v>
      </c>
      <c r="AL63">
        <f t="shared" si="14"/>
        <v>63</v>
      </c>
      <c r="AM63">
        <f>IF(B63=1,(AJ63/AD63),REF)</f>
        <v>110.03861003861003</v>
      </c>
      <c r="AN63">
        <f t="shared" si="15"/>
        <v>61</v>
      </c>
      <c r="AO63">
        <f t="shared" si="16"/>
        <v>61</v>
      </c>
      <c r="AP63" t="str">
        <f t="shared" si="17"/>
        <v>Minnesota</v>
      </c>
      <c r="AQ63">
        <f t="shared" si="18"/>
        <v>0.52112554229352392</v>
      </c>
      <c r="AR63">
        <f t="shared" si="19"/>
        <v>0.49507702273810617</v>
      </c>
      <c r="AS63">
        <f t="shared" si="20"/>
        <v>0.76274631202672283</v>
      </c>
      <c r="AT63" t="str">
        <f t="shared" si="21"/>
        <v>Minnesota</v>
      </c>
      <c r="AU63">
        <f t="shared" si="22"/>
        <v>62</v>
      </c>
      <c r="AV63">
        <f t="shared" si="23"/>
        <v>62.333333333333336</v>
      </c>
      <c r="AX63" t="str">
        <f t="shared" si="24"/>
        <v>Minnesota</v>
      </c>
      <c r="AY63" t="str">
        <f t="shared" si="25"/>
        <v/>
      </c>
      <c r="AZ63">
        <v>62</v>
      </c>
    </row>
    <row r="64" spans="1:53" x14ac:dyDescent="0.25">
      <c r="A64">
        <v>1</v>
      </c>
      <c r="B64">
        <v>1</v>
      </c>
      <c r="C64">
        <v>1</v>
      </c>
      <c r="D64" t="s">
        <v>215</v>
      </c>
      <c r="E64">
        <v>65.7346</v>
      </c>
      <c r="F64">
        <v>223</v>
      </c>
      <c r="G64">
        <v>63.192900000000002</v>
      </c>
      <c r="H64">
        <v>229</v>
      </c>
      <c r="I64">
        <v>106.566</v>
      </c>
      <c r="J64">
        <v>54</v>
      </c>
      <c r="K64">
        <v>111.587</v>
      </c>
      <c r="L64">
        <v>37</v>
      </c>
      <c r="M64">
        <v>100.31399999999999</v>
      </c>
      <c r="N64">
        <v>178</v>
      </c>
      <c r="O64">
        <v>101.85899999999999</v>
      </c>
      <c r="P64">
        <v>157</v>
      </c>
      <c r="Q64">
        <v>9.7286800000000007</v>
      </c>
      <c r="R64">
        <v>75</v>
      </c>
      <c r="S64">
        <f t="shared" si="0"/>
        <v>0.14798903469405775</v>
      </c>
      <c r="T64">
        <f t="shared" si="1"/>
        <v>74</v>
      </c>
      <c r="U64">
        <f t="shared" si="2"/>
        <v>818504.79536978749</v>
      </c>
      <c r="V64">
        <f t="shared" si="3"/>
        <v>53</v>
      </c>
      <c r="W64">
        <f t="shared" si="4"/>
        <v>24.831618566685091</v>
      </c>
      <c r="X64">
        <f t="shared" si="5"/>
        <v>180</v>
      </c>
      <c r="Y64">
        <f t="shared" si="6"/>
        <v>127</v>
      </c>
      <c r="Z64">
        <v>0.74950000000000006</v>
      </c>
      <c r="AA64">
        <f t="shared" si="7"/>
        <v>62</v>
      </c>
      <c r="AB64">
        <v>0.82830000000000004</v>
      </c>
      <c r="AC64">
        <f t="shared" si="8"/>
        <v>55</v>
      </c>
      <c r="AD64">
        <f t="shared" si="9"/>
        <v>0.78890000000000005</v>
      </c>
      <c r="AE64">
        <f t="shared" si="10"/>
        <v>55</v>
      </c>
      <c r="AF64">
        <v>0.53820000000000001</v>
      </c>
      <c r="AG64">
        <f t="shared" si="11"/>
        <v>134</v>
      </c>
      <c r="AH64">
        <v>0.8327</v>
      </c>
      <c r="AI64">
        <f t="shared" si="12"/>
        <v>49</v>
      </c>
      <c r="AJ64">
        <f t="shared" si="13"/>
        <v>98.4</v>
      </c>
      <c r="AK64">
        <f>IF(C64=1,(AJ64/Z64),REF)</f>
        <v>131.28752501667779</v>
      </c>
      <c r="AL64">
        <f t="shared" si="14"/>
        <v>70</v>
      </c>
      <c r="AM64">
        <f>IF(B64=1,(AJ64/AD64),REF)</f>
        <v>124.73063759665357</v>
      </c>
      <c r="AN64">
        <f t="shared" si="15"/>
        <v>73</v>
      </c>
      <c r="AO64">
        <f t="shared" si="16"/>
        <v>55</v>
      </c>
      <c r="AP64" t="str">
        <f t="shared" si="17"/>
        <v>Mississippi St.</v>
      </c>
      <c r="AQ64">
        <f t="shared" si="18"/>
        <v>0.5134768554100928</v>
      </c>
      <c r="AR64">
        <f t="shared" si="19"/>
        <v>0.49484615715733193</v>
      </c>
      <c r="AS64">
        <f t="shared" si="20"/>
        <v>0.76037507682379657</v>
      </c>
      <c r="AT64" t="str">
        <f t="shared" si="21"/>
        <v>Mississippi St.</v>
      </c>
      <c r="AU64">
        <f t="shared" si="22"/>
        <v>63</v>
      </c>
      <c r="AV64">
        <f t="shared" si="23"/>
        <v>57.666666666666664</v>
      </c>
      <c r="AX64" t="str">
        <f t="shared" si="24"/>
        <v>Mississippi St.</v>
      </c>
      <c r="AY64" t="str">
        <f t="shared" si="25"/>
        <v/>
      </c>
      <c r="AZ64">
        <v>63</v>
      </c>
    </row>
    <row r="65" spans="1:52" x14ac:dyDescent="0.25">
      <c r="A65">
        <v>1</v>
      </c>
      <c r="B65">
        <v>1</v>
      </c>
      <c r="C65">
        <v>1</v>
      </c>
      <c r="D65" t="s">
        <v>111</v>
      </c>
      <c r="E65">
        <v>69.027699999999996</v>
      </c>
      <c r="F65">
        <v>71</v>
      </c>
      <c r="G65">
        <v>66.700199999999995</v>
      </c>
      <c r="H65">
        <v>65</v>
      </c>
      <c r="I65">
        <v>111.51300000000001</v>
      </c>
      <c r="J65">
        <v>12</v>
      </c>
      <c r="K65">
        <v>111.768</v>
      </c>
      <c r="L65">
        <v>33</v>
      </c>
      <c r="M65">
        <v>97.34</v>
      </c>
      <c r="N65">
        <v>106</v>
      </c>
      <c r="O65">
        <v>101.075</v>
      </c>
      <c r="P65">
        <v>141</v>
      </c>
      <c r="Q65">
        <v>10.6934</v>
      </c>
      <c r="R65">
        <v>68</v>
      </c>
      <c r="S65">
        <f t="shared" si="0"/>
        <v>0.15490882645662535</v>
      </c>
      <c r="T65">
        <f t="shared" si="1"/>
        <v>71</v>
      </c>
      <c r="U65">
        <f t="shared" si="2"/>
        <v>862299.95263332478</v>
      </c>
      <c r="V65">
        <f t="shared" si="3"/>
        <v>27</v>
      </c>
      <c r="W65">
        <f t="shared" si="4"/>
        <v>23.356437254296587</v>
      </c>
      <c r="X65">
        <f t="shared" si="5"/>
        <v>95</v>
      </c>
      <c r="Y65">
        <f t="shared" si="6"/>
        <v>83</v>
      </c>
      <c r="Z65">
        <v>0.69259999999999999</v>
      </c>
      <c r="AA65">
        <f t="shared" si="7"/>
        <v>78</v>
      </c>
      <c r="AB65">
        <v>0.87749999999999995</v>
      </c>
      <c r="AC65">
        <f t="shared" si="8"/>
        <v>34</v>
      </c>
      <c r="AD65">
        <f t="shared" si="9"/>
        <v>0.78505000000000003</v>
      </c>
      <c r="AE65">
        <f t="shared" si="10"/>
        <v>58</v>
      </c>
      <c r="AF65">
        <v>0.75570000000000004</v>
      </c>
      <c r="AG65">
        <f t="shared" si="11"/>
        <v>60</v>
      </c>
      <c r="AH65">
        <v>0.73360000000000003</v>
      </c>
      <c r="AI65">
        <f t="shared" si="12"/>
        <v>82</v>
      </c>
      <c r="AJ65">
        <f t="shared" si="13"/>
        <v>76.2</v>
      </c>
      <c r="AK65">
        <f>IF(C65=1,(AJ65/Z65),REF)</f>
        <v>110.02021368755415</v>
      </c>
      <c r="AL65">
        <f t="shared" si="14"/>
        <v>60</v>
      </c>
      <c r="AM65">
        <f>IF(B65=1,(AJ65/AD65),REF)</f>
        <v>97.063881281447038</v>
      </c>
      <c r="AN65">
        <f t="shared" si="15"/>
        <v>55</v>
      </c>
      <c r="AO65">
        <f t="shared" si="16"/>
        <v>55</v>
      </c>
      <c r="AP65" t="str">
        <f t="shared" si="17"/>
        <v>Davidson</v>
      </c>
      <c r="AQ65">
        <f t="shared" si="18"/>
        <v>0.48295517121611736</v>
      </c>
      <c r="AR65">
        <f t="shared" si="19"/>
        <v>0.50811264149337521</v>
      </c>
      <c r="AS65">
        <f t="shared" si="20"/>
        <v>0.75514325984446284</v>
      </c>
      <c r="AT65" t="str">
        <f t="shared" si="21"/>
        <v>Davidson</v>
      </c>
      <c r="AU65">
        <f t="shared" si="22"/>
        <v>64</v>
      </c>
      <c r="AV65">
        <f t="shared" si="23"/>
        <v>59</v>
      </c>
      <c r="AX65" t="str">
        <f t="shared" si="24"/>
        <v>Davidson</v>
      </c>
      <c r="AY65" t="str">
        <f t="shared" si="25"/>
        <v/>
      </c>
      <c r="AZ65">
        <v>64</v>
      </c>
    </row>
    <row r="66" spans="1:52" x14ac:dyDescent="0.25">
      <c r="A66">
        <v>1</v>
      </c>
      <c r="B66">
        <v>1</v>
      </c>
      <c r="C66">
        <v>1</v>
      </c>
      <c r="D66" t="s">
        <v>232</v>
      </c>
      <c r="E66">
        <v>71.312399999999997</v>
      </c>
      <c r="F66">
        <v>25</v>
      </c>
      <c r="G66">
        <v>69.101299999999995</v>
      </c>
      <c r="H66">
        <v>17</v>
      </c>
      <c r="I66">
        <v>108.125</v>
      </c>
      <c r="J66">
        <v>36</v>
      </c>
      <c r="K66">
        <v>109.14100000000001</v>
      </c>
      <c r="L66">
        <v>62</v>
      </c>
      <c r="M66">
        <v>95.185000000000002</v>
      </c>
      <c r="N66">
        <v>65</v>
      </c>
      <c r="O66">
        <v>97.488699999999994</v>
      </c>
      <c r="P66">
        <v>76</v>
      </c>
      <c r="Q66">
        <v>11.6518</v>
      </c>
      <c r="R66">
        <v>56</v>
      </c>
      <c r="S66">
        <f t="shared" ref="S66:S129" si="26">(K66-O66)/E66</f>
        <v>0.16339795042657393</v>
      </c>
      <c r="T66">
        <f t="shared" ref="T66:T129" si="27">RANK(S66,S:S,0)</f>
        <v>68</v>
      </c>
      <c r="U66">
        <f t="shared" ref="U66:U129" si="28">(K66^2)*E66</f>
        <v>849456.04271302442</v>
      </c>
      <c r="V66">
        <f t="shared" ref="V66:V129" si="29">RANK(U66,U:U,0)</f>
        <v>30</v>
      </c>
      <c r="W66">
        <f t="shared" ref="W66:W129" si="30">O66^1.6/E66</f>
        <v>21.338397147622281</v>
      </c>
      <c r="X66">
        <f t="shared" ref="X66:X129" si="31">RANK(W66,W:W,1)</f>
        <v>25</v>
      </c>
      <c r="Y66">
        <f t="shared" ref="Y66:Y129" si="32">AVERAGE(X66,T66)</f>
        <v>46.5</v>
      </c>
      <c r="Z66">
        <v>0.73860000000000003</v>
      </c>
      <c r="AA66">
        <f t="shared" ref="AA66:AA129" si="33">RANK(Z66,Z:Z,0)</f>
        <v>64</v>
      </c>
      <c r="AB66">
        <v>0.71150000000000002</v>
      </c>
      <c r="AC66">
        <f t="shared" ref="AC66:AC129" si="34">RANK(AB66,AB:AB,0)</f>
        <v>113</v>
      </c>
      <c r="AD66">
        <f t="shared" ref="AD66:AD129" si="35">(Z66+AB66)/2</f>
        <v>0.72504999999999997</v>
      </c>
      <c r="AE66">
        <f t="shared" ref="AE66:AE129" si="36">RANK(AD66,AD:AD,0)</f>
        <v>83</v>
      </c>
      <c r="AF66">
        <v>0.80059999999999998</v>
      </c>
      <c r="AG66">
        <f t="shared" ref="AG66:AG129" si="37">RANK(AF66,AF:AF,0)</f>
        <v>42</v>
      </c>
      <c r="AH66">
        <v>0.71740000000000004</v>
      </c>
      <c r="AI66">
        <f t="shared" ref="AI66:AI129" si="38">RANK(AH66,AH:AH,0)</f>
        <v>89</v>
      </c>
      <c r="AJ66">
        <f t="shared" ref="AJ66:AJ129" si="39">(T66+Y66+V66+(AE66)+AG66+AI66)/5</f>
        <v>71.7</v>
      </c>
      <c r="AK66">
        <f>IF(C66=1,(AJ66/Z66),REF)</f>
        <v>97.075548334687241</v>
      </c>
      <c r="AL66">
        <f t="shared" ref="AL66:AL129" si="40">RANK(AK66,AK:AK,1)</f>
        <v>53</v>
      </c>
      <c r="AM66">
        <f>IF(B66=1,(AJ66/AD66),REF)</f>
        <v>98.889731742638446</v>
      </c>
      <c r="AN66">
        <f t="shared" ref="AN66:AN129" si="41">RANK(AM66,AM:AM,1)</f>
        <v>56</v>
      </c>
      <c r="AO66">
        <f t="shared" ref="AO66:AO129" si="42">MIN(AL66,AN66,AE66)</f>
        <v>53</v>
      </c>
      <c r="AP66" t="str">
        <f t="shared" ref="AP66:AP129" si="43">D66</f>
        <v>New Mexico St.</v>
      </c>
      <c r="AQ66">
        <f t="shared" ref="AQ66:AQ129" si="44">(Z66*(($BE$2)/((AK66)))^(1/10))</f>
        <v>0.52151871733126554</v>
      </c>
      <c r="AR66">
        <f t="shared" ref="AR66:AR129" si="45">(AD66*(($BD$2)/((AM66)))^(1/8))</f>
        <v>0.4681865635644808</v>
      </c>
      <c r="AS66">
        <f t="shared" ref="AS66:AS129" si="46">((AQ66+AR66)/2)^(1/2.5)</f>
        <v>0.75472781646928</v>
      </c>
      <c r="AT66" t="str">
        <f t="shared" ref="AT66:AT129" si="47">AP66</f>
        <v>New Mexico St.</v>
      </c>
      <c r="AU66">
        <f t="shared" ref="AU66:AU129" si="48">RANK(AS66,AS:AS,0)</f>
        <v>65</v>
      </c>
      <c r="AV66">
        <f t="shared" ref="AV66:AV129" si="49">(AU66+AO66+AE66)/3</f>
        <v>67</v>
      </c>
      <c r="AX66" t="str">
        <f t="shared" ref="AX66:AX129" si="50">AT66</f>
        <v>New Mexico St.</v>
      </c>
      <c r="AY66" t="str">
        <f t="shared" ref="AY66:AY129" si="51">IF(OR(((RANK(AB66,AB:AB,0))&lt;17),(RANK(Z66,Z:Z,0)&lt;17)),"y","")</f>
        <v/>
      </c>
      <c r="AZ66">
        <v>65</v>
      </c>
    </row>
    <row r="67" spans="1:52" x14ac:dyDescent="0.25">
      <c r="A67">
        <v>1</v>
      </c>
      <c r="B67">
        <v>1</v>
      </c>
      <c r="C67">
        <v>1</v>
      </c>
      <c r="D67" t="s">
        <v>342</v>
      </c>
      <c r="E67">
        <v>65.5441</v>
      </c>
      <c r="F67">
        <v>232</v>
      </c>
      <c r="G67">
        <v>64.021799999999999</v>
      </c>
      <c r="H67">
        <v>186</v>
      </c>
      <c r="I67">
        <v>103.858</v>
      </c>
      <c r="J67">
        <v>99</v>
      </c>
      <c r="K67">
        <v>107.983</v>
      </c>
      <c r="L67">
        <v>77</v>
      </c>
      <c r="M67">
        <v>95.518100000000004</v>
      </c>
      <c r="N67">
        <v>68</v>
      </c>
      <c r="O67">
        <v>96.943299999999994</v>
      </c>
      <c r="P67">
        <v>66</v>
      </c>
      <c r="Q67">
        <v>11.04</v>
      </c>
      <c r="R67">
        <v>65</v>
      </c>
      <c r="S67">
        <f t="shared" si="26"/>
        <v>0.16843163610454656</v>
      </c>
      <c r="T67">
        <f t="shared" si="27"/>
        <v>65</v>
      </c>
      <c r="U67">
        <f t="shared" si="28"/>
        <v>764265.72340704501</v>
      </c>
      <c r="V67">
        <f t="shared" si="29"/>
        <v>93</v>
      </c>
      <c r="W67">
        <f t="shared" si="30"/>
        <v>23.008847960539917</v>
      </c>
      <c r="X67">
        <f t="shared" si="31"/>
        <v>80</v>
      </c>
      <c r="Y67">
        <f t="shared" si="32"/>
        <v>72.5</v>
      </c>
      <c r="Z67">
        <v>0.72450000000000003</v>
      </c>
      <c r="AA67">
        <f t="shared" si="33"/>
        <v>67</v>
      </c>
      <c r="AB67">
        <v>0.83250000000000002</v>
      </c>
      <c r="AC67">
        <f t="shared" si="34"/>
        <v>53</v>
      </c>
      <c r="AD67">
        <f t="shared" si="35"/>
        <v>0.77849999999999997</v>
      </c>
      <c r="AE67">
        <f t="shared" si="36"/>
        <v>62</v>
      </c>
      <c r="AF67">
        <v>0.73219999999999996</v>
      </c>
      <c r="AG67">
        <f t="shared" si="37"/>
        <v>68</v>
      </c>
      <c r="AH67">
        <v>0.64849999999999997</v>
      </c>
      <c r="AI67">
        <f t="shared" si="38"/>
        <v>108</v>
      </c>
      <c r="AJ67">
        <f t="shared" si="39"/>
        <v>93.7</v>
      </c>
      <c r="AK67">
        <f>IF(C67=1,(AJ67/Z67),REF)</f>
        <v>129.33057280883367</v>
      </c>
      <c r="AL67">
        <f t="shared" si="40"/>
        <v>69</v>
      </c>
      <c r="AM67">
        <f>IF(B67=1,(AJ67/AD67),REF)</f>
        <v>120.35966602440591</v>
      </c>
      <c r="AN67">
        <f t="shared" si="41"/>
        <v>70</v>
      </c>
      <c r="AO67">
        <f t="shared" si="42"/>
        <v>62</v>
      </c>
      <c r="AP67" t="str">
        <f t="shared" si="43"/>
        <v>UCLA</v>
      </c>
      <c r="AQ67">
        <f t="shared" si="44"/>
        <v>0.49709552271197793</v>
      </c>
      <c r="AR67">
        <f t="shared" si="45"/>
        <v>0.49050493803881134</v>
      </c>
      <c r="AS67">
        <f t="shared" si="46"/>
        <v>0.7540853702696575</v>
      </c>
      <c r="AT67" t="str">
        <f t="shared" si="47"/>
        <v>UCLA</v>
      </c>
      <c r="AU67">
        <f t="shared" si="48"/>
        <v>66</v>
      </c>
      <c r="AV67">
        <f t="shared" si="49"/>
        <v>63.333333333333336</v>
      </c>
      <c r="AX67" t="str">
        <f t="shared" si="50"/>
        <v>UCLA</v>
      </c>
      <c r="AY67" t="str">
        <f t="shared" si="51"/>
        <v/>
      </c>
      <c r="AZ67">
        <v>66</v>
      </c>
    </row>
    <row r="68" spans="1:52" x14ac:dyDescent="0.25">
      <c r="A68">
        <v>1</v>
      </c>
      <c r="B68">
        <v>1</v>
      </c>
      <c r="C68">
        <v>1</v>
      </c>
      <c r="D68" t="s">
        <v>112</v>
      </c>
      <c r="E68">
        <v>65.771100000000004</v>
      </c>
      <c r="F68">
        <v>220</v>
      </c>
      <c r="G68">
        <v>63.4086</v>
      </c>
      <c r="H68">
        <v>217</v>
      </c>
      <c r="I68">
        <v>107.41200000000001</v>
      </c>
      <c r="J68">
        <v>44</v>
      </c>
      <c r="K68">
        <v>112.845</v>
      </c>
      <c r="L68">
        <v>27</v>
      </c>
      <c r="M68">
        <v>100.295</v>
      </c>
      <c r="N68">
        <v>177</v>
      </c>
      <c r="O68">
        <v>101.846</v>
      </c>
      <c r="P68">
        <v>156</v>
      </c>
      <c r="Q68">
        <v>10.9992</v>
      </c>
      <c r="R68">
        <v>66</v>
      </c>
      <c r="S68">
        <f t="shared" si="26"/>
        <v>0.16723150441455281</v>
      </c>
      <c r="T68">
        <f t="shared" si="27"/>
        <v>66</v>
      </c>
      <c r="U68">
        <f t="shared" si="28"/>
        <v>837528.79441767756</v>
      </c>
      <c r="V68">
        <f t="shared" si="29"/>
        <v>39</v>
      </c>
      <c r="W68">
        <f t="shared" si="30"/>
        <v>24.812770432043266</v>
      </c>
      <c r="X68">
        <f t="shared" si="31"/>
        <v>179</v>
      </c>
      <c r="Y68">
        <f t="shared" si="32"/>
        <v>122.5</v>
      </c>
      <c r="Z68">
        <v>0.72489999999999999</v>
      </c>
      <c r="AA68">
        <f t="shared" si="33"/>
        <v>66</v>
      </c>
      <c r="AB68">
        <v>0.80569999999999997</v>
      </c>
      <c r="AC68">
        <f t="shared" si="34"/>
        <v>71</v>
      </c>
      <c r="AD68">
        <f t="shared" si="35"/>
        <v>0.76529999999999998</v>
      </c>
      <c r="AE68">
        <f t="shared" si="36"/>
        <v>69</v>
      </c>
      <c r="AF68">
        <v>0.67679999999999996</v>
      </c>
      <c r="AG68">
        <f t="shared" si="37"/>
        <v>86</v>
      </c>
      <c r="AH68">
        <v>0.73909999999999998</v>
      </c>
      <c r="AI68">
        <f t="shared" si="38"/>
        <v>77</v>
      </c>
      <c r="AJ68">
        <f t="shared" si="39"/>
        <v>91.9</v>
      </c>
      <c r="AK68">
        <f>IF(C68=1,(AJ68/Z68),REF)</f>
        <v>126.77610704924818</v>
      </c>
      <c r="AL68">
        <f t="shared" si="40"/>
        <v>67</v>
      </c>
      <c r="AM68">
        <f>IF(B68=1,(AJ68/AD68),REF)</f>
        <v>120.08362733568536</v>
      </c>
      <c r="AN68">
        <f t="shared" si="41"/>
        <v>69</v>
      </c>
      <c r="AO68">
        <f t="shared" si="42"/>
        <v>67</v>
      </c>
      <c r="AP68" t="str">
        <f t="shared" si="43"/>
        <v>Dayton</v>
      </c>
      <c r="AQ68">
        <f t="shared" si="44"/>
        <v>0.49836317087682208</v>
      </c>
      <c r="AR68">
        <f t="shared" si="45"/>
        <v>0.48232650411742883</v>
      </c>
      <c r="AS68">
        <f t="shared" si="46"/>
        <v>0.75197022204579078</v>
      </c>
      <c r="AT68" t="str">
        <f t="shared" si="47"/>
        <v>Dayton</v>
      </c>
      <c r="AU68">
        <f t="shared" si="48"/>
        <v>67</v>
      </c>
      <c r="AV68">
        <f t="shared" si="49"/>
        <v>67.666666666666671</v>
      </c>
      <c r="AX68" t="str">
        <f t="shared" si="50"/>
        <v>Dayton</v>
      </c>
      <c r="AY68" t="str">
        <f t="shared" si="51"/>
        <v/>
      </c>
      <c r="AZ68">
        <v>67</v>
      </c>
    </row>
    <row r="69" spans="1:52" x14ac:dyDescent="0.25">
      <c r="A69">
        <v>1</v>
      </c>
      <c r="B69">
        <v>1</v>
      </c>
      <c r="C69">
        <v>1</v>
      </c>
      <c r="D69" t="s">
        <v>100</v>
      </c>
      <c r="E69">
        <v>64.262100000000004</v>
      </c>
      <c r="F69">
        <v>281</v>
      </c>
      <c r="G69">
        <v>62.713900000000002</v>
      </c>
      <c r="H69">
        <v>253</v>
      </c>
      <c r="I69">
        <v>101.761</v>
      </c>
      <c r="J69">
        <v>139</v>
      </c>
      <c r="K69">
        <v>105.42400000000001</v>
      </c>
      <c r="L69">
        <v>118</v>
      </c>
      <c r="M69">
        <v>92.958699999999993</v>
      </c>
      <c r="N69">
        <v>37</v>
      </c>
      <c r="O69">
        <v>96.210300000000004</v>
      </c>
      <c r="P69">
        <v>56</v>
      </c>
      <c r="Q69">
        <v>9.2136300000000002</v>
      </c>
      <c r="R69">
        <v>79</v>
      </c>
      <c r="S69">
        <f t="shared" si="26"/>
        <v>0.14337688933290388</v>
      </c>
      <c r="T69">
        <f t="shared" si="27"/>
        <v>79</v>
      </c>
      <c r="U69">
        <f t="shared" si="28"/>
        <v>714223.10266728979</v>
      </c>
      <c r="V69">
        <f t="shared" si="29"/>
        <v>161</v>
      </c>
      <c r="W69">
        <f t="shared" si="30"/>
        <v>23.184599416275244</v>
      </c>
      <c r="X69">
        <f t="shared" si="31"/>
        <v>85</v>
      </c>
      <c r="Y69">
        <f t="shared" si="32"/>
        <v>82</v>
      </c>
      <c r="Z69">
        <v>0.80049999999999999</v>
      </c>
      <c r="AA69">
        <f t="shared" si="33"/>
        <v>46</v>
      </c>
      <c r="AB69">
        <v>0.62649999999999995</v>
      </c>
      <c r="AC69">
        <f t="shared" si="34"/>
        <v>148</v>
      </c>
      <c r="AD69">
        <f t="shared" si="35"/>
        <v>0.71350000000000002</v>
      </c>
      <c r="AE69">
        <f t="shared" si="36"/>
        <v>90</v>
      </c>
      <c r="AF69">
        <v>0.71199999999999997</v>
      </c>
      <c r="AG69">
        <f t="shared" si="37"/>
        <v>74</v>
      </c>
      <c r="AH69">
        <v>0.74319999999999997</v>
      </c>
      <c r="AI69">
        <f t="shared" si="38"/>
        <v>75</v>
      </c>
      <c r="AJ69">
        <f t="shared" si="39"/>
        <v>112.2</v>
      </c>
      <c r="AK69">
        <f>IF(C69=1,(AJ69/Z69),REF)</f>
        <v>140.16239850093692</v>
      </c>
      <c r="AL69">
        <f t="shared" si="40"/>
        <v>74</v>
      </c>
      <c r="AM69">
        <f>IF(B69=1,(AJ69/AD69),REF)</f>
        <v>157.2529782761037</v>
      </c>
      <c r="AN69">
        <f t="shared" si="41"/>
        <v>86</v>
      </c>
      <c r="AO69">
        <f t="shared" si="42"/>
        <v>74</v>
      </c>
      <c r="AP69" t="str">
        <f t="shared" si="43"/>
        <v>Cleveland St.</v>
      </c>
      <c r="AQ69">
        <f t="shared" si="44"/>
        <v>0.54484098072626586</v>
      </c>
      <c r="AR69">
        <f t="shared" si="45"/>
        <v>0.43477444187356701</v>
      </c>
      <c r="AS69">
        <f t="shared" si="46"/>
        <v>0.75164062892383643</v>
      </c>
      <c r="AT69" t="str">
        <f t="shared" si="47"/>
        <v>Cleveland St.</v>
      </c>
      <c r="AU69">
        <f t="shared" si="48"/>
        <v>68</v>
      </c>
      <c r="AV69">
        <f t="shared" si="49"/>
        <v>77.333333333333329</v>
      </c>
      <c r="AX69" t="str">
        <f t="shared" si="50"/>
        <v>Cleveland St.</v>
      </c>
      <c r="AY69" t="str">
        <f t="shared" si="51"/>
        <v/>
      </c>
      <c r="AZ69">
        <v>68</v>
      </c>
    </row>
    <row r="70" spans="1:52" x14ac:dyDescent="0.25">
      <c r="A70">
        <v>1</v>
      </c>
      <c r="B70">
        <v>1</v>
      </c>
      <c r="C70">
        <v>1</v>
      </c>
      <c r="D70" t="s">
        <v>304</v>
      </c>
      <c r="E70">
        <v>60.3688</v>
      </c>
      <c r="F70">
        <v>342</v>
      </c>
      <c r="G70">
        <v>57.927700000000002</v>
      </c>
      <c r="H70">
        <v>342</v>
      </c>
      <c r="I70">
        <v>96.7684</v>
      </c>
      <c r="J70">
        <v>238</v>
      </c>
      <c r="K70">
        <v>102.792</v>
      </c>
      <c r="L70">
        <v>165</v>
      </c>
      <c r="M70">
        <v>94.159700000000001</v>
      </c>
      <c r="N70">
        <v>51</v>
      </c>
      <c r="O70">
        <v>91.314400000000006</v>
      </c>
      <c r="P70">
        <v>15</v>
      </c>
      <c r="Q70">
        <v>11.4773</v>
      </c>
      <c r="R70">
        <v>60</v>
      </c>
      <c r="S70">
        <f t="shared" si="26"/>
        <v>0.19012470017624991</v>
      </c>
      <c r="T70">
        <f t="shared" si="27"/>
        <v>50</v>
      </c>
      <c r="U70">
        <f t="shared" si="28"/>
        <v>637868.52865336323</v>
      </c>
      <c r="V70">
        <f t="shared" si="29"/>
        <v>261</v>
      </c>
      <c r="W70">
        <f t="shared" si="30"/>
        <v>22.701277034886868</v>
      </c>
      <c r="X70">
        <f t="shared" si="31"/>
        <v>68</v>
      </c>
      <c r="Y70">
        <f t="shared" si="32"/>
        <v>59</v>
      </c>
      <c r="Z70">
        <v>0.73799999999999999</v>
      </c>
      <c r="AA70">
        <f t="shared" si="33"/>
        <v>65</v>
      </c>
      <c r="AB70">
        <v>0.81799999999999995</v>
      </c>
      <c r="AC70">
        <f t="shared" si="34"/>
        <v>63</v>
      </c>
      <c r="AD70">
        <f t="shared" si="35"/>
        <v>0.77800000000000002</v>
      </c>
      <c r="AE70">
        <f t="shared" si="36"/>
        <v>63</v>
      </c>
      <c r="AF70">
        <v>0.88160000000000005</v>
      </c>
      <c r="AG70">
        <f t="shared" si="37"/>
        <v>23</v>
      </c>
      <c r="AH70">
        <v>0.65600000000000003</v>
      </c>
      <c r="AI70">
        <f t="shared" si="38"/>
        <v>106</v>
      </c>
      <c r="AJ70">
        <f t="shared" si="39"/>
        <v>112.4</v>
      </c>
      <c r="AK70">
        <f>IF(C70=1,(AJ70/Z70),REF)</f>
        <v>152.30352303523037</v>
      </c>
      <c r="AL70">
        <f t="shared" si="40"/>
        <v>78</v>
      </c>
      <c r="AM70">
        <f>IF(B70=1,(AJ70/AD70),REF)</f>
        <v>144.47300771208228</v>
      </c>
      <c r="AN70">
        <f t="shared" si="41"/>
        <v>80</v>
      </c>
      <c r="AO70">
        <f t="shared" si="42"/>
        <v>63</v>
      </c>
      <c r="AP70" t="str">
        <f t="shared" si="43"/>
        <v>South Florida</v>
      </c>
      <c r="AQ70">
        <f t="shared" si="44"/>
        <v>0.49814634561280746</v>
      </c>
      <c r="AR70">
        <f t="shared" si="45"/>
        <v>0.4791275530731951</v>
      </c>
      <c r="AS70">
        <f t="shared" si="46"/>
        <v>0.75092146990782105</v>
      </c>
      <c r="AT70" t="str">
        <f t="shared" si="47"/>
        <v>South Florida</v>
      </c>
      <c r="AU70">
        <f t="shared" si="48"/>
        <v>69</v>
      </c>
      <c r="AV70">
        <f t="shared" si="49"/>
        <v>65</v>
      </c>
      <c r="AX70" t="str">
        <f t="shared" si="50"/>
        <v>South Florida</v>
      </c>
      <c r="AY70" t="str">
        <f t="shared" si="51"/>
        <v/>
      </c>
      <c r="AZ70">
        <v>69</v>
      </c>
    </row>
    <row r="71" spans="1:52" x14ac:dyDescent="0.25">
      <c r="A71">
        <v>1</v>
      </c>
      <c r="B71">
        <v>1</v>
      </c>
      <c r="C71">
        <v>1</v>
      </c>
      <c r="D71" t="s">
        <v>362</v>
      </c>
      <c r="E71">
        <v>68.453900000000004</v>
      </c>
      <c r="F71">
        <v>91</v>
      </c>
      <c r="G71">
        <v>66.657600000000002</v>
      </c>
      <c r="H71">
        <v>66</v>
      </c>
      <c r="I71">
        <v>101.82299999999999</v>
      </c>
      <c r="J71">
        <v>136</v>
      </c>
      <c r="K71">
        <v>108.577</v>
      </c>
      <c r="L71">
        <v>67</v>
      </c>
      <c r="M71">
        <v>101.767</v>
      </c>
      <c r="N71">
        <v>212</v>
      </c>
      <c r="O71">
        <v>100.39</v>
      </c>
      <c r="P71">
        <v>132</v>
      </c>
      <c r="Q71">
        <v>8.1866500000000002</v>
      </c>
      <c r="R71">
        <v>89</v>
      </c>
      <c r="S71">
        <f t="shared" si="26"/>
        <v>0.1195987372523698</v>
      </c>
      <c r="T71">
        <f t="shared" si="27"/>
        <v>90</v>
      </c>
      <c r="U71">
        <f t="shared" si="28"/>
        <v>807000.62635327317</v>
      </c>
      <c r="V71">
        <f t="shared" si="29"/>
        <v>58</v>
      </c>
      <c r="W71">
        <f t="shared" si="30"/>
        <v>23.297350347629195</v>
      </c>
      <c r="X71">
        <f t="shared" si="31"/>
        <v>89</v>
      </c>
      <c r="Y71">
        <f t="shared" si="32"/>
        <v>89.5</v>
      </c>
      <c r="Z71">
        <v>0.71109999999999995</v>
      </c>
      <c r="AA71">
        <f t="shared" si="33"/>
        <v>71</v>
      </c>
      <c r="AB71">
        <v>0.82279999999999998</v>
      </c>
      <c r="AC71">
        <f t="shared" si="34"/>
        <v>60</v>
      </c>
      <c r="AD71">
        <f t="shared" si="35"/>
        <v>0.76695000000000002</v>
      </c>
      <c r="AE71">
        <f t="shared" si="36"/>
        <v>68</v>
      </c>
      <c r="AF71">
        <v>0.66559999999999997</v>
      </c>
      <c r="AG71">
        <f t="shared" si="37"/>
        <v>90</v>
      </c>
      <c r="AH71">
        <v>0.82550000000000001</v>
      </c>
      <c r="AI71">
        <f t="shared" si="38"/>
        <v>54</v>
      </c>
      <c r="AJ71">
        <f t="shared" si="39"/>
        <v>89.9</v>
      </c>
      <c r="AK71">
        <f>IF(C71=1,(AJ71/Z71),REF)</f>
        <v>126.42385037266209</v>
      </c>
      <c r="AL71">
        <f t="shared" si="40"/>
        <v>66</v>
      </c>
      <c r="AM71">
        <f>IF(B71=1,(AJ71/AD71),REF)</f>
        <v>117.21755003585632</v>
      </c>
      <c r="AN71">
        <f t="shared" si="41"/>
        <v>67</v>
      </c>
      <c r="AO71">
        <f t="shared" si="42"/>
        <v>66</v>
      </c>
      <c r="AP71" t="str">
        <f t="shared" si="43"/>
        <v>Villanova</v>
      </c>
      <c r="AQ71">
        <f t="shared" si="44"/>
        <v>0.48901182278780708</v>
      </c>
      <c r="AR71">
        <f t="shared" si="45"/>
        <v>0.48482818651588738</v>
      </c>
      <c r="AS71">
        <f t="shared" si="46"/>
        <v>0.74986493723545888</v>
      </c>
      <c r="AT71" t="str">
        <f t="shared" si="47"/>
        <v>Villanova</v>
      </c>
      <c r="AU71">
        <f t="shared" si="48"/>
        <v>70</v>
      </c>
      <c r="AV71">
        <f t="shared" si="49"/>
        <v>68</v>
      </c>
      <c r="AX71" t="str">
        <f t="shared" si="50"/>
        <v>Villanova</v>
      </c>
      <c r="AY71" t="str">
        <f t="shared" si="51"/>
        <v/>
      </c>
      <c r="AZ71">
        <v>70</v>
      </c>
    </row>
    <row r="72" spans="1:52" x14ac:dyDescent="0.25">
      <c r="A72">
        <v>1</v>
      </c>
      <c r="B72">
        <v>1</v>
      </c>
      <c r="C72">
        <v>1</v>
      </c>
      <c r="D72" t="s">
        <v>368</v>
      </c>
      <c r="E72">
        <v>71.918599999999998</v>
      </c>
      <c r="F72">
        <v>17</v>
      </c>
      <c r="G72">
        <v>68.682599999999994</v>
      </c>
      <c r="H72">
        <v>24</v>
      </c>
      <c r="I72">
        <v>104.172</v>
      </c>
      <c r="J72">
        <v>96</v>
      </c>
      <c r="K72">
        <v>108.38200000000001</v>
      </c>
      <c r="L72">
        <v>74</v>
      </c>
      <c r="M72">
        <v>97.351900000000001</v>
      </c>
      <c r="N72">
        <v>109</v>
      </c>
      <c r="O72">
        <v>98.170599999999993</v>
      </c>
      <c r="P72">
        <v>88</v>
      </c>
      <c r="Q72">
        <v>10.2113</v>
      </c>
      <c r="R72">
        <v>72</v>
      </c>
      <c r="S72">
        <f t="shared" si="26"/>
        <v>0.14198552252129507</v>
      </c>
      <c r="T72">
        <f t="shared" si="27"/>
        <v>80</v>
      </c>
      <c r="U72">
        <f t="shared" si="28"/>
        <v>844803.19257298647</v>
      </c>
      <c r="V72">
        <f t="shared" si="29"/>
        <v>34</v>
      </c>
      <c r="W72">
        <f t="shared" si="30"/>
        <v>21.395827503631288</v>
      </c>
      <c r="X72">
        <f t="shared" si="31"/>
        <v>26</v>
      </c>
      <c r="Y72">
        <f t="shared" si="32"/>
        <v>53</v>
      </c>
      <c r="Z72">
        <v>0.68779999999999997</v>
      </c>
      <c r="AA72">
        <f t="shared" si="33"/>
        <v>79</v>
      </c>
      <c r="AB72">
        <v>0.82950000000000002</v>
      </c>
      <c r="AC72">
        <f t="shared" si="34"/>
        <v>54</v>
      </c>
      <c r="AD72">
        <f t="shared" si="35"/>
        <v>0.75865000000000005</v>
      </c>
      <c r="AE72">
        <f t="shared" si="36"/>
        <v>72</v>
      </c>
      <c r="AF72">
        <v>0.73609999999999998</v>
      </c>
      <c r="AG72">
        <f t="shared" si="37"/>
        <v>66</v>
      </c>
      <c r="AH72">
        <v>0.6996</v>
      </c>
      <c r="AI72">
        <f t="shared" si="38"/>
        <v>93</v>
      </c>
      <c r="AJ72">
        <f t="shared" si="39"/>
        <v>79.599999999999994</v>
      </c>
      <c r="AK72">
        <f>IF(C72=1,(AJ72/Z72),REF)</f>
        <v>115.73131724338471</v>
      </c>
      <c r="AL72">
        <f t="shared" si="40"/>
        <v>64</v>
      </c>
      <c r="AM72">
        <f>IF(B72=1,(AJ72/AD72),REF)</f>
        <v>104.92321887563433</v>
      </c>
      <c r="AN72">
        <f t="shared" si="41"/>
        <v>60</v>
      </c>
      <c r="AO72">
        <f t="shared" si="42"/>
        <v>60</v>
      </c>
      <c r="AP72" t="str">
        <f t="shared" si="43"/>
        <v>Washington</v>
      </c>
      <c r="AQ72">
        <f t="shared" si="44"/>
        <v>0.47718706591805338</v>
      </c>
      <c r="AR72">
        <f t="shared" si="45"/>
        <v>0.48626991402920466</v>
      </c>
      <c r="AS72">
        <f t="shared" si="46"/>
        <v>0.74665664185262548</v>
      </c>
      <c r="AT72" t="str">
        <f t="shared" si="47"/>
        <v>Washington</v>
      </c>
      <c r="AU72">
        <f t="shared" si="48"/>
        <v>71</v>
      </c>
      <c r="AV72">
        <f t="shared" si="49"/>
        <v>67.666666666666671</v>
      </c>
      <c r="AX72" t="str">
        <f t="shared" si="50"/>
        <v>Washington</v>
      </c>
      <c r="AY72" t="str">
        <f t="shared" si="51"/>
        <v/>
      </c>
      <c r="AZ72">
        <v>71</v>
      </c>
    </row>
    <row r="73" spans="1:52" x14ac:dyDescent="0.25">
      <c r="A73">
        <v>1</v>
      </c>
      <c r="B73">
        <v>1</v>
      </c>
      <c r="C73">
        <v>1</v>
      </c>
      <c r="D73" t="s">
        <v>364</v>
      </c>
      <c r="E73">
        <v>63.8386</v>
      </c>
      <c r="F73">
        <v>300</v>
      </c>
      <c r="G73">
        <v>61.193800000000003</v>
      </c>
      <c r="H73">
        <v>303</v>
      </c>
      <c r="I73">
        <v>101.158</v>
      </c>
      <c r="J73">
        <v>147</v>
      </c>
      <c r="K73">
        <v>106.636</v>
      </c>
      <c r="L73">
        <v>99</v>
      </c>
      <c r="M73">
        <v>97.350399999999993</v>
      </c>
      <c r="N73">
        <v>107</v>
      </c>
      <c r="O73">
        <v>97.671099999999996</v>
      </c>
      <c r="P73">
        <v>79</v>
      </c>
      <c r="Q73">
        <v>8.9646699999999999</v>
      </c>
      <c r="R73">
        <v>81</v>
      </c>
      <c r="S73">
        <f t="shared" si="26"/>
        <v>0.14043071119980702</v>
      </c>
      <c r="T73">
        <f t="shared" si="27"/>
        <v>81</v>
      </c>
      <c r="U73">
        <f t="shared" si="28"/>
        <v>725923.81817354553</v>
      </c>
      <c r="V73">
        <f t="shared" si="29"/>
        <v>144</v>
      </c>
      <c r="W73">
        <f t="shared" si="30"/>
        <v>23.907951822029084</v>
      </c>
      <c r="X73">
        <f t="shared" si="31"/>
        <v>122</v>
      </c>
      <c r="Y73">
        <f t="shared" si="32"/>
        <v>101.5</v>
      </c>
      <c r="Z73">
        <v>0.72060000000000002</v>
      </c>
      <c r="AA73">
        <f t="shared" si="33"/>
        <v>69</v>
      </c>
      <c r="AB73">
        <v>0.75900000000000001</v>
      </c>
      <c r="AC73">
        <f t="shared" si="34"/>
        <v>96</v>
      </c>
      <c r="AD73">
        <f t="shared" si="35"/>
        <v>0.73980000000000001</v>
      </c>
      <c r="AE73">
        <f t="shared" si="36"/>
        <v>79</v>
      </c>
      <c r="AF73">
        <v>0.76359999999999995</v>
      </c>
      <c r="AG73">
        <f t="shared" si="37"/>
        <v>58</v>
      </c>
      <c r="AH73">
        <v>0.84840000000000004</v>
      </c>
      <c r="AI73">
        <f t="shared" si="38"/>
        <v>40</v>
      </c>
      <c r="AJ73">
        <f t="shared" si="39"/>
        <v>100.7</v>
      </c>
      <c r="AK73">
        <f>IF(C73=1,(AJ73/Z73),REF)</f>
        <v>139.74465723008603</v>
      </c>
      <c r="AL73">
        <f t="shared" si="40"/>
        <v>73</v>
      </c>
      <c r="AM73">
        <f>IF(B73=1,(AJ73/AD73),REF)</f>
        <v>136.11786969451202</v>
      </c>
      <c r="AN73">
        <f t="shared" si="41"/>
        <v>76</v>
      </c>
      <c r="AO73">
        <f t="shared" si="42"/>
        <v>73</v>
      </c>
      <c r="AP73" t="str">
        <f t="shared" si="43"/>
        <v>Virginia Tech</v>
      </c>
      <c r="AQ73">
        <f t="shared" si="44"/>
        <v>0.49060539348032306</v>
      </c>
      <c r="AR73">
        <f t="shared" si="45"/>
        <v>0.45900754330536053</v>
      </c>
      <c r="AS73">
        <f t="shared" si="46"/>
        <v>0.74234647513940455</v>
      </c>
      <c r="AT73" t="str">
        <f t="shared" si="47"/>
        <v>Virginia Tech</v>
      </c>
      <c r="AU73">
        <f t="shared" si="48"/>
        <v>72</v>
      </c>
      <c r="AV73">
        <f t="shared" si="49"/>
        <v>74.666666666666671</v>
      </c>
      <c r="AX73" t="str">
        <f t="shared" si="50"/>
        <v>Virginia Tech</v>
      </c>
      <c r="AY73" t="str">
        <f t="shared" si="51"/>
        <v/>
      </c>
      <c r="AZ73">
        <v>72</v>
      </c>
    </row>
    <row r="74" spans="1:52" x14ac:dyDescent="0.25">
      <c r="A74">
        <v>1</v>
      </c>
      <c r="B74">
        <v>1</v>
      </c>
      <c r="C74">
        <v>1</v>
      </c>
      <c r="D74" t="s">
        <v>382</v>
      </c>
      <c r="E74">
        <v>61.797499999999999</v>
      </c>
      <c r="F74">
        <v>330</v>
      </c>
      <c r="G74">
        <v>58.683399999999999</v>
      </c>
      <c r="H74">
        <v>337</v>
      </c>
      <c r="I74">
        <v>100.566</v>
      </c>
      <c r="J74">
        <v>165</v>
      </c>
      <c r="K74">
        <v>102.767</v>
      </c>
      <c r="L74">
        <v>166</v>
      </c>
      <c r="M74">
        <v>90.739099999999993</v>
      </c>
      <c r="N74">
        <v>18</v>
      </c>
      <c r="O74">
        <v>92.619299999999996</v>
      </c>
      <c r="P74">
        <v>18</v>
      </c>
      <c r="Q74">
        <v>10.1473</v>
      </c>
      <c r="R74">
        <v>73</v>
      </c>
      <c r="S74">
        <f t="shared" si="26"/>
        <v>0.16420890812735145</v>
      </c>
      <c r="T74">
        <f t="shared" si="27"/>
        <v>67</v>
      </c>
      <c r="U74">
        <f t="shared" si="28"/>
        <v>652646.87601947738</v>
      </c>
      <c r="V74">
        <f t="shared" si="29"/>
        <v>239</v>
      </c>
      <c r="W74">
        <f t="shared" si="30"/>
        <v>22.68566344457069</v>
      </c>
      <c r="X74">
        <f t="shared" si="31"/>
        <v>66</v>
      </c>
      <c r="Y74">
        <f t="shared" si="32"/>
        <v>66.5</v>
      </c>
      <c r="Z74">
        <v>0.7026</v>
      </c>
      <c r="AA74">
        <f t="shared" si="33"/>
        <v>77</v>
      </c>
      <c r="AB74">
        <v>0.85650000000000004</v>
      </c>
      <c r="AC74">
        <f t="shared" si="34"/>
        <v>43</v>
      </c>
      <c r="AD74">
        <f t="shared" si="35"/>
        <v>0.77954999999999997</v>
      </c>
      <c r="AE74">
        <f t="shared" si="36"/>
        <v>61</v>
      </c>
      <c r="AF74">
        <v>0.58930000000000005</v>
      </c>
      <c r="AG74">
        <f t="shared" si="37"/>
        <v>113</v>
      </c>
      <c r="AH74">
        <v>0.84389999999999998</v>
      </c>
      <c r="AI74">
        <f t="shared" si="38"/>
        <v>44</v>
      </c>
      <c r="AJ74">
        <f t="shared" si="39"/>
        <v>118.1</v>
      </c>
      <c r="AK74">
        <f>IF(C74=1,(AJ74/Z74),REF)</f>
        <v>168.08995160831196</v>
      </c>
      <c r="AL74">
        <f t="shared" si="40"/>
        <v>85</v>
      </c>
      <c r="AM74">
        <f>IF(B74=1,(AJ74/AD74),REF)</f>
        <v>151.49765890577896</v>
      </c>
      <c r="AN74">
        <f t="shared" si="41"/>
        <v>85</v>
      </c>
      <c r="AO74">
        <f t="shared" si="42"/>
        <v>61</v>
      </c>
      <c r="AP74" t="str">
        <f t="shared" si="43"/>
        <v>Wyoming</v>
      </c>
      <c r="AQ74">
        <f t="shared" si="44"/>
        <v>0.46959725764393762</v>
      </c>
      <c r="AR74">
        <f t="shared" si="45"/>
        <v>0.47724141466757208</v>
      </c>
      <c r="AS74">
        <f t="shared" si="46"/>
        <v>0.74147821684570625</v>
      </c>
      <c r="AT74" t="str">
        <f t="shared" si="47"/>
        <v>Wyoming</v>
      </c>
      <c r="AU74">
        <f t="shared" si="48"/>
        <v>73</v>
      </c>
      <c r="AV74">
        <f t="shared" si="49"/>
        <v>65</v>
      </c>
      <c r="AX74" t="str">
        <f t="shared" si="50"/>
        <v>Wyoming</v>
      </c>
      <c r="AY74" t="str">
        <f t="shared" si="51"/>
        <v/>
      </c>
      <c r="AZ74">
        <v>73</v>
      </c>
    </row>
    <row r="75" spans="1:52" x14ac:dyDescent="0.25">
      <c r="A75">
        <v>1</v>
      </c>
      <c r="B75">
        <v>1</v>
      </c>
      <c r="C75">
        <v>1</v>
      </c>
      <c r="D75" t="s">
        <v>218</v>
      </c>
      <c r="E75">
        <v>63.842500000000001</v>
      </c>
      <c r="F75">
        <v>299</v>
      </c>
      <c r="G75">
        <v>61.757399999999997</v>
      </c>
      <c r="H75">
        <v>287</v>
      </c>
      <c r="I75">
        <v>101.255</v>
      </c>
      <c r="J75">
        <v>143</v>
      </c>
      <c r="K75">
        <v>105.375</v>
      </c>
      <c r="L75">
        <v>123</v>
      </c>
      <c r="M75">
        <v>97.585899999999995</v>
      </c>
      <c r="N75">
        <v>115</v>
      </c>
      <c r="O75">
        <v>96.706400000000002</v>
      </c>
      <c r="P75">
        <v>62</v>
      </c>
      <c r="Q75">
        <v>8.66873</v>
      </c>
      <c r="R75">
        <v>85</v>
      </c>
      <c r="S75">
        <f t="shared" si="26"/>
        <v>0.13578102361279709</v>
      </c>
      <c r="T75">
        <f t="shared" si="27"/>
        <v>84</v>
      </c>
      <c r="U75">
        <f t="shared" si="28"/>
        <v>708900.13722656248</v>
      </c>
      <c r="V75">
        <f t="shared" si="29"/>
        <v>165</v>
      </c>
      <c r="W75">
        <f t="shared" si="30"/>
        <v>23.529812218048733</v>
      </c>
      <c r="X75">
        <f t="shared" si="31"/>
        <v>106</v>
      </c>
      <c r="Y75">
        <f t="shared" si="32"/>
        <v>95</v>
      </c>
      <c r="Z75">
        <v>0.76280000000000003</v>
      </c>
      <c r="AA75">
        <f t="shared" si="33"/>
        <v>57</v>
      </c>
      <c r="AB75">
        <v>0.6613</v>
      </c>
      <c r="AC75">
        <f t="shared" si="34"/>
        <v>133</v>
      </c>
      <c r="AD75">
        <f t="shared" si="35"/>
        <v>0.71205000000000007</v>
      </c>
      <c r="AE75">
        <f t="shared" si="36"/>
        <v>91</v>
      </c>
      <c r="AF75">
        <v>0.72140000000000004</v>
      </c>
      <c r="AG75">
        <f t="shared" si="37"/>
        <v>70</v>
      </c>
      <c r="AH75">
        <v>0.74150000000000005</v>
      </c>
      <c r="AI75">
        <f t="shared" si="38"/>
        <v>76</v>
      </c>
      <c r="AJ75">
        <f t="shared" si="39"/>
        <v>116.2</v>
      </c>
      <c r="AK75">
        <f>IF(C75=1,(AJ75/Z75),REF)</f>
        <v>152.33350812794964</v>
      </c>
      <c r="AL75">
        <f t="shared" si="40"/>
        <v>79</v>
      </c>
      <c r="AM75">
        <f>IF(B75=1,(AJ75/AD75),REF)</f>
        <v>163.19078716382276</v>
      </c>
      <c r="AN75">
        <f t="shared" si="41"/>
        <v>89</v>
      </c>
      <c r="AO75">
        <f t="shared" si="42"/>
        <v>79</v>
      </c>
      <c r="AP75" t="str">
        <f t="shared" si="43"/>
        <v>Missouri St.</v>
      </c>
      <c r="AQ75">
        <f t="shared" si="44"/>
        <v>0.5148760869707415</v>
      </c>
      <c r="AR75">
        <f t="shared" si="45"/>
        <v>0.43188530253722074</v>
      </c>
      <c r="AS75">
        <f t="shared" si="46"/>
        <v>0.74145400789849225</v>
      </c>
      <c r="AT75" t="str">
        <f t="shared" si="47"/>
        <v>Missouri St.</v>
      </c>
      <c r="AU75">
        <f t="shared" si="48"/>
        <v>74</v>
      </c>
      <c r="AV75">
        <f t="shared" si="49"/>
        <v>81.333333333333329</v>
      </c>
      <c r="AX75" t="str">
        <f t="shared" si="50"/>
        <v>Missouri St.</v>
      </c>
      <c r="AY75" t="str">
        <f t="shared" si="51"/>
        <v/>
      </c>
      <c r="AZ75">
        <v>74</v>
      </c>
    </row>
    <row r="76" spans="1:52" x14ac:dyDescent="0.25">
      <c r="A76">
        <v>1</v>
      </c>
      <c r="B76">
        <v>1</v>
      </c>
      <c r="C76">
        <v>1</v>
      </c>
      <c r="D76" t="s">
        <v>103</v>
      </c>
      <c r="E76">
        <v>65.7059</v>
      </c>
      <c r="F76">
        <v>224</v>
      </c>
      <c r="G76">
        <v>64.214699999999993</v>
      </c>
      <c r="H76">
        <v>172</v>
      </c>
      <c r="I76">
        <v>100.48099999999999</v>
      </c>
      <c r="J76">
        <v>166</v>
      </c>
      <c r="K76">
        <v>104.614</v>
      </c>
      <c r="L76">
        <v>135</v>
      </c>
      <c r="M76">
        <v>96.093900000000005</v>
      </c>
      <c r="N76">
        <v>78</v>
      </c>
      <c r="O76">
        <v>96.268900000000002</v>
      </c>
      <c r="P76">
        <v>57</v>
      </c>
      <c r="Q76">
        <v>8.3455600000000008</v>
      </c>
      <c r="R76">
        <v>88</v>
      </c>
      <c r="S76">
        <f t="shared" si="26"/>
        <v>0.12700685935357406</v>
      </c>
      <c r="T76">
        <f t="shared" si="27"/>
        <v>87</v>
      </c>
      <c r="U76">
        <f t="shared" si="28"/>
        <v>719091.21716227639</v>
      </c>
      <c r="V76">
        <f t="shared" si="29"/>
        <v>156</v>
      </c>
      <c r="W76">
        <f t="shared" si="30"/>
        <v>22.697250287805669</v>
      </c>
      <c r="X76">
        <f t="shared" si="31"/>
        <v>67</v>
      </c>
      <c r="Y76">
        <f t="shared" si="32"/>
        <v>77</v>
      </c>
      <c r="Z76">
        <v>0.71030000000000004</v>
      </c>
      <c r="AA76">
        <f t="shared" si="33"/>
        <v>72</v>
      </c>
      <c r="AB76">
        <v>0.81930000000000003</v>
      </c>
      <c r="AC76">
        <f t="shared" si="34"/>
        <v>62</v>
      </c>
      <c r="AD76">
        <f t="shared" si="35"/>
        <v>0.76480000000000004</v>
      </c>
      <c r="AE76">
        <f t="shared" si="36"/>
        <v>70</v>
      </c>
      <c r="AF76">
        <v>0.75180000000000002</v>
      </c>
      <c r="AG76">
        <f t="shared" si="37"/>
        <v>63</v>
      </c>
      <c r="AH76">
        <v>0.61299999999999999</v>
      </c>
      <c r="AI76">
        <f t="shared" si="38"/>
        <v>123</v>
      </c>
      <c r="AJ76">
        <f t="shared" si="39"/>
        <v>115.2</v>
      </c>
      <c r="AK76">
        <f>IF(C76=1,(AJ76/Z76),REF)</f>
        <v>162.1849922567929</v>
      </c>
      <c r="AL76">
        <f t="shared" si="40"/>
        <v>84</v>
      </c>
      <c r="AM76">
        <f>IF(B76=1,(AJ76/AD76),REF)</f>
        <v>150.62761506276149</v>
      </c>
      <c r="AN76">
        <f t="shared" si="41"/>
        <v>83</v>
      </c>
      <c r="AO76">
        <f t="shared" si="42"/>
        <v>70</v>
      </c>
      <c r="AP76" t="str">
        <f t="shared" si="43"/>
        <v>Colorado</v>
      </c>
      <c r="AQ76">
        <f t="shared" si="44"/>
        <v>0.47644451333624871</v>
      </c>
      <c r="AR76">
        <f t="shared" si="45"/>
        <v>0.4685486522816692</v>
      </c>
      <c r="AS76">
        <f t="shared" si="46"/>
        <v>0.74089978504240928</v>
      </c>
      <c r="AT76" t="str">
        <f t="shared" si="47"/>
        <v>Colorado</v>
      </c>
      <c r="AU76">
        <f t="shared" si="48"/>
        <v>75</v>
      </c>
      <c r="AV76">
        <f t="shared" si="49"/>
        <v>71.666666666666671</v>
      </c>
      <c r="AX76" t="str">
        <f t="shared" si="50"/>
        <v>Colorado</v>
      </c>
      <c r="AY76" t="str">
        <f t="shared" si="51"/>
        <v/>
      </c>
      <c r="AZ76">
        <v>75</v>
      </c>
    </row>
    <row r="77" spans="1:52" x14ac:dyDescent="0.25">
      <c r="A77">
        <v>1</v>
      </c>
      <c r="B77">
        <v>1</v>
      </c>
      <c r="C77">
        <v>1</v>
      </c>
      <c r="D77" t="s">
        <v>303</v>
      </c>
      <c r="E77">
        <v>66.770700000000005</v>
      </c>
      <c r="F77">
        <v>176</v>
      </c>
      <c r="G77">
        <v>64.331999999999994</v>
      </c>
      <c r="H77">
        <v>166</v>
      </c>
      <c r="I77">
        <v>113.407</v>
      </c>
      <c r="J77">
        <v>8</v>
      </c>
      <c r="K77">
        <v>113.756</v>
      </c>
      <c r="L77">
        <v>23</v>
      </c>
      <c r="M77">
        <v>98.665499999999994</v>
      </c>
      <c r="N77">
        <v>141</v>
      </c>
      <c r="O77">
        <v>102.04300000000001</v>
      </c>
      <c r="P77">
        <v>159</v>
      </c>
      <c r="Q77">
        <v>11.712899999999999</v>
      </c>
      <c r="R77">
        <v>54</v>
      </c>
      <c r="S77">
        <f t="shared" si="26"/>
        <v>0.17542125513136739</v>
      </c>
      <c r="T77">
        <f t="shared" si="27"/>
        <v>57</v>
      </c>
      <c r="U77">
        <f t="shared" si="28"/>
        <v>864041.40487799526</v>
      </c>
      <c r="V77">
        <f t="shared" si="29"/>
        <v>26</v>
      </c>
      <c r="W77">
        <f t="shared" si="30"/>
        <v>24.516993941301585</v>
      </c>
      <c r="X77">
        <f t="shared" si="31"/>
        <v>164</v>
      </c>
      <c r="Y77">
        <f t="shared" si="32"/>
        <v>110.5</v>
      </c>
      <c r="Z77">
        <v>0.65090000000000003</v>
      </c>
      <c r="AA77">
        <f t="shared" si="33"/>
        <v>92</v>
      </c>
      <c r="AB77">
        <v>0.90080000000000005</v>
      </c>
      <c r="AC77">
        <f t="shared" si="34"/>
        <v>23</v>
      </c>
      <c r="AD77">
        <f t="shared" si="35"/>
        <v>0.77585000000000004</v>
      </c>
      <c r="AE77">
        <f t="shared" si="36"/>
        <v>65</v>
      </c>
      <c r="AF77">
        <v>0.6593</v>
      </c>
      <c r="AG77">
        <f t="shared" si="37"/>
        <v>93</v>
      </c>
      <c r="AH77">
        <v>0.72170000000000001</v>
      </c>
      <c r="AI77">
        <f t="shared" si="38"/>
        <v>87</v>
      </c>
      <c r="AJ77">
        <f t="shared" si="39"/>
        <v>87.7</v>
      </c>
      <c r="AK77">
        <f>IF(C77=1,(AJ77/Z77),REF)</f>
        <v>134.73651866646182</v>
      </c>
      <c r="AL77">
        <f t="shared" si="40"/>
        <v>71</v>
      </c>
      <c r="AM77">
        <f>IF(B77=1,(AJ77/AD77),REF)</f>
        <v>113.037313913772</v>
      </c>
      <c r="AN77">
        <f t="shared" si="41"/>
        <v>64</v>
      </c>
      <c r="AO77">
        <f t="shared" si="42"/>
        <v>64</v>
      </c>
      <c r="AP77" t="str">
        <f t="shared" si="43"/>
        <v>South Dakota St.</v>
      </c>
      <c r="AQ77">
        <f t="shared" si="44"/>
        <v>0.44477187929592593</v>
      </c>
      <c r="AR77">
        <f t="shared" si="45"/>
        <v>0.4926856629627418</v>
      </c>
      <c r="AS77">
        <f t="shared" si="46"/>
        <v>0.73853085563134868</v>
      </c>
      <c r="AT77" t="str">
        <f t="shared" si="47"/>
        <v>South Dakota St.</v>
      </c>
      <c r="AU77">
        <f t="shared" si="48"/>
        <v>76</v>
      </c>
      <c r="AV77">
        <f t="shared" si="49"/>
        <v>68.333333333333329</v>
      </c>
      <c r="AX77" t="str">
        <f t="shared" si="50"/>
        <v>South Dakota St.</v>
      </c>
      <c r="AY77" t="str">
        <f t="shared" si="51"/>
        <v/>
      </c>
      <c r="AZ77">
        <v>76</v>
      </c>
    </row>
    <row r="78" spans="1:52" x14ac:dyDescent="0.25">
      <c r="A78">
        <v>1</v>
      </c>
      <c r="B78">
        <v>1</v>
      </c>
      <c r="C78">
        <v>1</v>
      </c>
      <c r="D78" t="s">
        <v>162</v>
      </c>
      <c r="E78">
        <v>65.262699999999995</v>
      </c>
      <c r="F78">
        <v>250</v>
      </c>
      <c r="G78">
        <v>63.435499999999998</v>
      </c>
      <c r="H78">
        <v>214</v>
      </c>
      <c r="I78">
        <v>99.321700000000007</v>
      </c>
      <c r="J78">
        <v>181</v>
      </c>
      <c r="K78">
        <v>104.18899999999999</v>
      </c>
      <c r="L78">
        <v>142</v>
      </c>
      <c r="M78">
        <v>97.500399999999999</v>
      </c>
      <c r="N78">
        <v>112</v>
      </c>
      <c r="O78">
        <v>94.718500000000006</v>
      </c>
      <c r="P78">
        <v>35</v>
      </c>
      <c r="Q78">
        <v>9.4700500000000005</v>
      </c>
      <c r="R78">
        <v>78</v>
      </c>
      <c r="S78">
        <f t="shared" si="26"/>
        <v>0.14511351813516737</v>
      </c>
      <c r="T78">
        <f t="shared" si="27"/>
        <v>78</v>
      </c>
      <c r="U78">
        <f t="shared" si="28"/>
        <v>708449.30171130656</v>
      </c>
      <c r="V78">
        <f t="shared" si="29"/>
        <v>166</v>
      </c>
      <c r="W78">
        <f t="shared" si="30"/>
        <v>22.26540820415098</v>
      </c>
      <c r="X78">
        <f t="shared" si="31"/>
        <v>54</v>
      </c>
      <c r="Y78">
        <f t="shared" si="32"/>
        <v>66</v>
      </c>
      <c r="Z78">
        <v>0.70669999999999999</v>
      </c>
      <c r="AA78">
        <f t="shared" si="33"/>
        <v>74</v>
      </c>
      <c r="AB78">
        <v>0.79769999999999996</v>
      </c>
      <c r="AC78">
        <f t="shared" si="34"/>
        <v>75</v>
      </c>
      <c r="AD78">
        <f t="shared" si="35"/>
        <v>0.75219999999999998</v>
      </c>
      <c r="AE78">
        <f t="shared" si="36"/>
        <v>74</v>
      </c>
      <c r="AF78">
        <v>0.55459999999999998</v>
      </c>
      <c r="AG78">
        <f t="shared" si="37"/>
        <v>124</v>
      </c>
      <c r="AH78">
        <v>0.8044</v>
      </c>
      <c r="AI78">
        <f t="shared" si="38"/>
        <v>59</v>
      </c>
      <c r="AJ78">
        <f t="shared" si="39"/>
        <v>113.4</v>
      </c>
      <c r="AK78">
        <f>IF(C78=1,(AJ78/Z78),REF)</f>
        <v>160.4641290505165</v>
      </c>
      <c r="AL78">
        <f t="shared" si="40"/>
        <v>81</v>
      </c>
      <c r="AM78">
        <f>IF(B78=1,(AJ78/AD78),REF)</f>
        <v>150.75777718691839</v>
      </c>
      <c r="AN78">
        <f t="shared" si="41"/>
        <v>84</v>
      </c>
      <c r="AO78">
        <f t="shared" si="42"/>
        <v>74</v>
      </c>
      <c r="AP78" t="str">
        <f t="shared" si="43"/>
        <v>Illinois</v>
      </c>
      <c r="AQ78">
        <f t="shared" si="44"/>
        <v>0.4745356849371703</v>
      </c>
      <c r="AR78">
        <f t="shared" si="45"/>
        <v>0.46077960925940603</v>
      </c>
      <c r="AS78">
        <f t="shared" si="46"/>
        <v>0.73785532541594812</v>
      </c>
      <c r="AT78" t="str">
        <f t="shared" si="47"/>
        <v>Illinois</v>
      </c>
      <c r="AU78">
        <f t="shared" si="48"/>
        <v>77</v>
      </c>
      <c r="AV78">
        <f t="shared" si="49"/>
        <v>75</v>
      </c>
      <c r="AX78" t="str">
        <f t="shared" si="50"/>
        <v>Illinois</v>
      </c>
      <c r="AY78" t="str">
        <f t="shared" si="51"/>
        <v/>
      </c>
      <c r="AZ78">
        <v>77</v>
      </c>
    </row>
    <row r="79" spans="1:52" x14ac:dyDescent="0.25">
      <c r="A79">
        <v>1</v>
      </c>
      <c r="B79">
        <v>1</v>
      </c>
      <c r="C79">
        <v>1</v>
      </c>
      <c r="D79" t="s">
        <v>260</v>
      </c>
      <c r="E79">
        <v>71.490300000000005</v>
      </c>
      <c r="F79">
        <v>20</v>
      </c>
      <c r="G79">
        <v>68.913600000000002</v>
      </c>
      <c r="H79">
        <v>20</v>
      </c>
      <c r="I79">
        <v>107.503</v>
      </c>
      <c r="J79">
        <v>43</v>
      </c>
      <c r="K79">
        <v>110.952</v>
      </c>
      <c r="L79">
        <v>45</v>
      </c>
      <c r="M79">
        <v>100.52200000000001</v>
      </c>
      <c r="N79">
        <v>184</v>
      </c>
      <c r="O79">
        <v>103.245</v>
      </c>
      <c r="P79">
        <v>184</v>
      </c>
      <c r="Q79">
        <v>7.7074400000000001</v>
      </c>
      <c r="R79">
        <v>96</v>
      </c>
      <c r="S79">
        <f t="shared" si="26"/>
        <v>0.10780483506153972</v>
      </c>
      <c r="T79">
        <f t="shared" si="27"/>
        <v>101</v>
      </c>
      <c r="U79">
        <f t="shared" si="28"/>
        <v>880070.35037685116</v>
      </c>
      <c r="V79">
        <f t="shared" si="29"/>
        <v>21</v>
      </c>
      <c r="W79">
        <f t="shared" si="30"/>
        <v>23.331535748613735</v>
      </c>
      <c r="X79">
        <f t="shared" si="31"/>
        <v>92</v>
      </c>
      <c r="Y79">
        <f t="shared" si="32"/>
        <v>96.5</v>
      </c>
      <c r="Z79">
        <v>0.67359999999999998</v>
      </c>
      <c r="AA79">
        <f t="shared" si="33"/>
        <v>84</v>
      </c>
      <c r="AB79">
        <v>0.81310000000000004</v>
      </c>
      <c r="AC79">
        <f t="shared" si="34"/>
        <v>67</v>
      </c>
      <c r="AD79">
        <f t="shared" si="35"/>
        <v>0.74334999999999996</v>
      </c>
      <c r="AE79">
        <f t="shared" si="36"/>
        <v>76</v>
      </c>
      <c r="AF79">
        <v>0.66420000000000001</v>
      </c>
      <c r="AG79">
        <f t="shared" si="37"/>
        <v>92</v>
      </c>
      <c r="AH79">
        <v>0.83489999999999998</v>
      </c>
      <c r="AI79">
        <f t="shared" si="38"/>
        <v>47</v>
      </c>
      <c r="AJ79">
        <f t="shared" si="39"/>
        <v>86.7</v>
      </c>
      <c r="AK79">
        <f>IF(C79=1,(AJ79/Z79),REF)</f>
        <v>128.71140142517817</v>
      </c>
      <c r="AL79">
        <f t="shared" si="40"/>
        <v>68</v>
      </c>
      <c r="AM79">
        <f>IF(B79=1,(AJ79/AD79),REF)</f>
        <v>116.63415618483891</v>
      </c>
      <c r="AN79">
        <f t="shared" si="41"/>
        <v>66</v>
      </c>
      <c r="AO79">
        <f t="shared" si="42"/>
        <v>66</v>
      </c>
      <c r="AP79" t="str">
        <f t="shared" si="43"/>
        <v>Oregon St.</v>
      </c>
      <c r="AQ79">
        <f t="shared" si="44"/>
        <v>0.46239375334937827</v>
      </c>
      <c r="AR79">
        <f t="shared" si="45"/>
        <v>0.47020258840964307</v>
      </c>
      <c r="AS79">
        <f t="shared" si="46"/>
        <v>0.73699660072224382</v>
      </c>
      <c r="AT79" t="str">
        <f t="shared" si="47"/>
        <v>Oregon St.</v>
      </c>
      <c r="AU79">
        <f t="shared" si="48"/>
        <v>78</v>
      </c>
      <c r="AV79">
        <f t="shared" si="49"/>
        <v>73.333333333333329</v>
      </c>
      <c r="AX79" t="str">
        <f t="shared" si="50"/>
        <v>Oregon St.</v>
      </c>
      <c r="AY79" t="str">
        <f t="shared" si="51"/>
        <v/>
      </c>
      <c r="AZ79">
        <v>78</v>
      </c>
    </row>
    <row r="80" spans="1:52" x14ac:dyDescent="0.25">
      <c r="A80">
        <v>1</v>
      </c>
      <c r="B80">
        <v>1</v>
      </c>
      <c r="C80">
        <v>1</v>
      </c>
      <c r="D80" t="s">
        <v>320</v>
      </c>
      <c r="E80">
        <v>65.468400000000003</v>
      </c>
      <c r="F80">
        <v>239</v>
      </c>
      <c r="G80">
        <v>63.1905</v>
      </c>
      <c r="H80">
        <v>232</v>
      </c>
      <c r="I80">
        <v>102.51900000000001</v>
      </c>
      <c r="J80">
        <v>122</v>
      </c>
      <c r="K80">
        <v>106.994</v>
      </c>
      <c r="L80">
        <v>93</v>
      </c>
      <c r="M80">
        <v>98.253699999999995</v>
      </c>
      <c r="N80">
        <v>131</v>
      </c>
      <c r="O80">
        <v>95.3155</v>
      </c>
      <c r="P80">
        <v>44</v>
      </c>
      <c r="Q80">
        <v>11.679</v>
      </c>
      <c r="R80">
        <v>55</v>
      </c>
      <c r="S80">
        <f t="shared" si="26"/>
        <v>0.17838376987981988</v>
      </c>
      <c r="T80">
        <f t="shared" si="27"/>
        <v>54</v>
      </c>
      <c r="U80">
        <f t="shared" si="28"/>
        <v>749463.65253126237</v>
      </c>
      <c r="V80">
        <f t="shared" si="29"/>
        <v>113</v>
      </c>
      <c r="W80">
        <f t="shared" si="30"/>
        <v>22.419706425962403</v>
      </c>
      <c r="X80">
        <f t="shared" si="31"/>
        <v>59</v>
      </c>
      <c r="Y80">
        <f t="shared" si="32"/>
        <v>56.5</v>
      </c>
      <c r="Z80">
        <v>0.67069999999999996</v>
      </c>
      <c r="AA80">
        <f t="shared" si="33"/>
        <v>86</v>
      </c>
      <c r="AB80">
        <v>0.83289999999999997</v>
      </c>
      <c r="AC80">
        <f t="shared" si="34"/>
        <v>52</v>
      </c>
      <c r="AD80">
        <f t="shared" si="35"/>
        <v>0.75180000000000002</v>
      </c>
      <c r="AE80">
        <f t="shared" si="36"/>
        <v>75</v>
      </c>
      <c r="AF80">
        <v>0.78920000000000001</v>
      </c>
      <c r="AG80">
        <f t="shared" si="37"/>
        <v>47</v>
      </c>
      <c r="AH80">
        <v>0.63319999999999999</v>
      </c>
      <c r="AI80">
        <f t="shared" si="38"/>
        <v>115</v>
      </c>
      <c r="AJ80">
        <f t="shared" si="39"/>
        <v>92.1</v>
      </c>
      <c r="AK80">
        <f>IF(C80=1,(AJ80/Z80),REF)</f>
        <v>137.31921872670344</v>
      </c>
      <c r="AL80">
        <f t="shared" si="40"/>
        <v>72</v>
      </c>
      <c r="AM80">
        <f>IF(B80=1,(AJ80/AD80),REF)</f>
        <v>122.50598563447724</v>
      </c>
      <c r="AN80">
        <f t="shared" si="41"/>
        <v>71</v>
      </c>
      <c r="AO80">
        <f t="shared" si="42"/>
        <v>71</v>
      </c>
      <c r="AP80" t="str">
        <f t="shared" si="43"/>
        <v>Tennessee</v>
      </c>
      <c r="AQ80">
        <f t="shared" si="44"/>
        <v>0.45743222438580583</v>
      </c>
      <c r="AR80">
        <f t="shared" si="45"/>
        <v>0.47263681444315792</v>
      </c>
      <c r="AS80">
        <f t="shared" si="46"/>
        <v>0.73619705645533895</v>
      </c>
      <c r="AT80" t="str">
        <f t="shared" si="47"/>
        <v>Tennessee</v>
      </c>
      <c r="AU80">
        <f t="shared" si="48"/>
        <v>79</v>
      </c>
      <c r="AV80">
        <f t="shared" si="49"/>
        <v>75</v>
      </c>
      <c r="AX80" t="str">
        <f t="shared" si="50"/>
        <v>Tennessee</v>
      </c>
      <c r="AY80" t="str">
        <f t="shared" si="51"/>
        <v/>
      </c>
      <c r="AZ80">
        <v>79</v>
      </c>
    </row>
    <row r="81" spans="1:52" x14ac:dyDescent="0.25">
      <c r="A81">
        <v>1</v>
      </c>
      <c r="B81">
        <v>1</v>
      </c>
      <c r="C81">
        <v>1</v>
      </c>
      <c r="D81" t="s">
        <v>200</v>
      </c>
      <c r="E81">
        <v>66.107799999999997</v>
      </c>
      <c r="F81">
        <v>208</v>
      </c>
      <c r="G81">
        <v>64.256799999999998</v>
      </c>
      <c r="H81">
        <v>171</v>
      </c>
      <c r="I81">
        <v>103.23099999999999</v>
      </c>
      <c r="J81">
        <v>108</v>
      </c>
      <c r="K81">
        <v>108.967</v>
      </c>
      <c r="L81">
        <v>63</v>
      </c>
      <c r="M81">
        <v>99.8904</v>
      </c>
      <c r="N81">
        <v>171</v>
      </c>
      <c r="O81">
        <v>99.254199999999997</v>
      </c>
      <c r="P81">
        <v>105</v>
      </c>
      <c r="Q81">
        <v>9.7132299999999994</v>
      </c>
      <c r="R81">
        <v>76</v>
      </c>
      <c r="S81">
        <f t="shared" si="26"/>
        <v>0.1469236610505871</v>
      </c>
      <c r="T81">
        <f t="shared" si="27"/>
        <v>75</v>
      </c>
      <c r="U81">
        <f t="shared" si="28"/>
        <v>784951.26427819417</v>
      </c>
      <c r="V81">
        <f t="shared" si="29"/>
        <v>78</v>
      </c>
      <c r="W81">
        <f t="shared" si="30"/>
        <v>23.688934367019105</v>
      </c>
      <c r="X81">
        <f t="shared" si="31"/>
        <v>114</v>
      </c>
      <c r="Y81">
        <f t="shared" si="32"/>
        <v>94.5</v>
      </c>
      <c r="Z81">
        <v>0.70689999999999997</v>
      </c>
      <c r="AA81">
        <f t="shared" si="33"/>
        <v>73</v>
      </c>
      <c r="AB81">
        <v>0.73160000000000003</v>
      </c>
      <c r="AC81">
        <f t="shared" si="34"/>
        <v>108</v>
      </c>
      <c r="AD81">
        <f t="shared" si="35"/>
        <v>0.71924999999999994</v>
      </c>
      <c r="AE81">
        <f t="shared" si="36"/>
        <v>88</v>
      </c>
      <c r="AF81">
        <v>0.68730000000000002</v>
      </c>
      <c r="AG81">
        <f t="shared" si="37"/>
        <v>84</v>
      </c>
      <c r="AH81">
        <v>0.73429999999999995</v>
      </c>
      <c r="AI81">
        <f t="shared" si="38"/>
        <v>79</v>
      </c>
      <c r="AJ81">
        <f t="shared" si="39"/>
        <v>99.7</v>
      </c>
      <c r="AK81">
        <f>IF(C81=1,(AJ81/Z81),REF)</f>
        <v>141.03833639835904</v>
      </c>
      <c r="AL81">
        <f t="shared" si="40"/>
        <v>77</v>
      </c>
      <c r="AM81">
        <f>IF(B81=1,(AJ81/AD81),REF)</f>
        <v>138.61661452902331</v>
      </c>
      <c r="AN81">
        <f t="shared" si="41"/>
        <v>78</v>
      </c>
      <c r="AO81">
        <f t="shared" si="42"/>
        <v>77</v>
      </c>
      <c r="AP81" t="str">
        <f t="shared" si="43"/>
        <v>Marshall</v>
      </c>
      <c r="AQ81">
        <f t="shared" si="44"/>
        <v>0.48083474906059442</v>
      </c>
      <c r="AR81">
        <f t="shared" si="45"/>
        <v>0.44524376686833395</v>
      </c>
      <c r="AS81">
        <f t="shared" si="46"/>
        <v>0.73493194548855667</v>
      </c>
      <c r="AT81" t="str">
        <f t="shared" si="47"/>
        <v>Marshall</v>
      </c>
      <c r="AU81">
        <f t="shared" si="48"/>
        <v>80</v>
      </c>
      <c r="AV81">
        <f t="shared" si="49"/>
        <v>81.666666666666671</v>
      </c>
      <c r="AX81" t="str">
        <f t="shared" si="50"/>
        <v>Marshall</v>
      </c>
      <c r="AY81" t="str">
        <f t="shared" si="51"/>
        <v/>
      </c>
      <c r="AZ81">
        <v>80</v>
      </c>
    </row>
    <row r="82" spans="1:52" x14ac:dyDescent="0.25">
      <c r="A82">
        <v>1</v>
      </c>
      <c r="B82">
        <v>1</v>
      </c>
      <c r="C82">
        <v>1</v>
      </c>
      <c r="D82" t="s">
        <v>251</v>
      </c>
      <c r="E82">
        <v>62.497</v>
      </c>
      <c r="F82">
        <v>325</v>
      </c>
      <c r="G82">
        <v>59.556100000000001</v>
      </c>
      <c r="H82">
        <v>330</v>
      </c>
      <c r="I82">
        <v>104.73</v>
      </c>
      <c r="J82">
        <v>84</v>
      </c>
      <c r="K82">
        <v>110.251</v>
      </c>
      <c r="L82">
        <v>50</v>
      </c>
      <c r="M82">
        <v>97.072500000000005</v>
      </c>
      <c r="N82">
        <v>100</v>
      </c>
      <c r="O82">
        <v>96.039299999999997</v>
      </c>
      <c r="P82">
        <v>54</v>
      </c>
      <c r="Q82">
        <v>14.2112</v>
      </c>
      <c r="R82">
        <v>43</v>
      </c>
      <c r="S82">
        <f t="shared" si="26"/>
        <v>0.22739811510952537</v>
      </c>
      <c r="T82">
        <f t="shared" si="27"/>
        <v>39</v>
      </c>
      <c r="U82">
        <f t="shared" si="28"/>
        <v>759668.72171349707</v>
      </c>
      <c r="V82">
        <f t="shared" si="29"/>
        <v>97</v>
      </c>
      <c r="W82">
        <f t="shared" si="30"/>
        <v>23.771643404134156</v>
      </c>
      <c r="X82">
        <f t="shared" si="31"/>
        <v>115</v>
      </c>
      <c r="Y82">
        <f t="shared" si="32"/>
        <v>77</v>
      </c>
      <c r="Z82">
        <v>0.64239999999999997</v>
      </c>
      <c r="AA82">
        <f t="shared" si="33"/>
        <v>95</v>
      </c>
      <c r="AB82">
        <v>0.8851</v>
      </c>
      <c r="AC82">
        <f t="shared" si="34"/>
        <v>30</v>
      </c>
      <c r="AD82">
        <f t="shared" si="35"/>
        <v>0.76374999999999993</v>
      </c>
      <c r="AE82">
        <f t="shared" si="36"/>
        <v>71</v>
      </c>
      <c r="AF82">
        <v>0.65139999999999998</v>
      </c>
      <c r="AG82">
        <f t="shared" si="37"/>
        <v>95</v>
      </c>
      <c r="AH82">
        <v>0.63600000000000001</v>
      </c>
      <c r="AI82">
        <f t="shared" si="38"/>
        <v>114</v>
      </c>
      <c r="AJ82">
        <f t="shared" si="39"/>
        <v>98.6</v>
      </c>
      <c r="AK82">
        <f>IF(C82=1,(AJ82/Z82),REF)</f>
        <v>153.48692403486925</v>
      </c>
      <c r="AL82">
        <f t="shared" si="40"/>
        <v>80</v>
      </c>
      <c r="AM82">
        <f>IF(B82=1,(AJ82/AD82),REF)</f>
        <v>129.0998363338789</v>
      </c>
      <c r="AN82">
        <f t="shared" si="41"/>
        <v>74</v>
      </c>
      <c r="AO82">
        <f t="shared" si="42"/>
        <v>71</v>
      </c>
      <c r="AP82" t="str">
        <f t="shared" si="43"/>
        <v>Notre Dame</v>
      </c>
      <c r="AQ82">
        <f t="shared" si="44"/>
        <v>0.43328133003438268</v>
      </c>
      <c r="AR82">
        <f t="shared" si="45"/>
        <v>0.47701320377719247</v>
      </c>
      <c r="AS82">
        <f t="shared" si="46"/>
        <v>0.72989565052182404</v>
      </c>
      <c r="AT82" t="str">
        <f t="shared" si="47"/>
        <v>Notre Dame</v>
      </c>
      <c r="AU82">
        <f t="shared" si="48"/>
        <v>81</v>
      </c>
      <c r="AV82">
        <f t="shared" si="49"/>
        <v>74.333333333333329</v>
      </c>
      <c r="AX82" t="str">
        <f t="shared" si="50"/>
        <v>Notre Dame</v>
      </c>
      <c r="AY82" t="str">
        <f t="shared" si="51"/>
        <v/>
      </c>
      <c r="AZ82">
        <v>81</v>
      </c>
    </row>
    <row r="83" spans="1:52" x14ac:dyDescent="0.25">
      <c r="A83">
        <v>1</v>
      </c>
      <c r="B83">
        <v>1</v>
      </c>
      <c r="C83">
        <v>1</v>
      </c>
      <c r="D83" t="s">
        <v>183</v>
      </c>
      <c r="E83">
        <v>69.135900000000007</v>
      </c>
      <c r="F83">
        <v>67</v>
      </c>
      <c r="G83">
        <v>67.040199999999999</v>
      </c>
      <c r="H83">
        <v>49</v>
      </c>
      <c r="I83">
        <v>108.789</v>
      </c>
      <c r="J83">
        <v>30</v>
      </c>
      <c r="K83">
        <v>108.60599999999999</v>
      </c>
      <c r="L83">
        <v>66</v>
      </c>
      <c r="M83">
        <v>93.711600000000004</v>
      </c>
      <c r="N83">
        <v>46</v>
      </c>
      <c r="O83">
        <v>99.6982</v>
      </c>
      <c r="P83">
        <v>115</v>
      </c>
      <c r="Q83">
        <v>8.9082299999999996</v>
      </c>
      <c r="R83">
        <v>84</v>
      </c>
      <c r="S83">
        <f t="shared" si="26"/>
        <v>0.12884478252253886</v>
      </c>
      <c r="T83">
        <f t="shared" si="27"/>
        <v>86</v>
      </c>
      <c r="U83">
        <f t="shared" si="28"/>
        <v>815476.13955777243</v>
      </c>
      <c r="V83">
        <f t="shared" si="29"/>
        <v>56</v>
      </c>
      <c r="W83">
        <f t="shared" si="30"/>
        <v>22.81371895282382</v>
      </c>
      <c r="X83">
        <f t="shared" si="31"/>
        <v>72</v>
      </c>
      <c r="Y83">
        <f t="shared" si="32"/>
        <v>79</v>
      </c>
      <c r="Z83">
        <v>0.67879999999999996</v>
      </c>
      <c r="AA83">
        <f t="shared" si="33"/>
        <v>83</v>
      </c>
      <c r="AB83">
        <v>0.76</v>
      </c>
      <c r="AC83">
        <f t="shared" si="34"/>
        <v>95</v>
      </c>
      <c r="AD83">
        <f t="shared" si="35"/>
        <v>0.71940000000000004</v>
      </c>
      <c r="AE83">
        <f t="shared" si="36"/>
        <v>87</v>
      </c>
      <c r="AF83">
        <v>0.62729999999999997</v>
      </c>
      <c r="AG83">
        <f t="shared" si="37"/>
        <v>106</v>
      </c>
      <c r="AH83">
        <v>0.78249999999999997</v>
      </c>
      <c r="AI83">
        <f t="shared" si="38"/>
        <v>64</v>
      </c>
      <c r="AJ83">
        <f t="shared" si="39"/>
        <v>95.6</v>
      </c>
      <c r="AK83">
        <f>IF(C83=1,(AJ83/Z83),REF)</f>
        <v>140.83677077195051</v>
      </c>
      <c r="AL83">
        <f t="shared" si="40"/>
        <v>75</v>
      </c>
      <c r="AM83">
        <f>IF(B83=1,(AJ83/AD83),REF)</f>
        <v>132.88851820961912</v>
      </c>
      <c r="AN83">
        <f t="shared" si="41"/>
        <v>75</v>
      </c>
      <c r="AO83">
        <f t="shared" si="42"/>
        <v>75</v>
      </c>
      <c r="AP83" t="str">
        <f t="shared" si="43"/>
        <v>Lehigh</v>
      </c>
      <c r="AQ83">
        <f t="shared" si="44"/>
        <v>0.4617871136517514</v>
      </c>
      <c r="AR83">
        <f t="shared" si="45"/>
        <v>0.44769205773792353</v>
      </c>
      <c r="AS83">
        <f t="shared" si="46"/>
        <v>0.7296340694799992</v>
      </c>
      <c r="AT83" t="str">
        <f t="shared" si="47"/>
        <v>Lehigh</v>
      </c>
      <c r="AU83">
        <f t="shared" si="48"/>
        <v>82</v>
      </c>
      <c r="AV83">
        <f t="shared" si="49"/>
        <v>81.333333333333329</v>
      </c>
      <c r="AX83" t="str">
        <f t="shared" si="50"/>
        <v>Lehigh</v>
      </c>
      <c r="AY83" t="str">
        <f t="shared" si="51"/>
        <v/>
      </c>
      <c r="AZ83">
        <v>82</v>
      </c>
    </row>
    <row r="84" spans="1:52" x14ac:dyDescent="0.25">
      <c r="A84">
        <v>1</v>
      </c>
      <c r="B84">
        <v>1</v>
      </c>
      <c r="C84">
        <v>1</v>
      </c>
      <c r="D84" t="s">
        <v>203</v>
      </c>
      <c r="E84">
        <v>75.468500000000006</v>
      </c>
      <c r="F84">
        <v>3</v>
      </c>
      <c r="G84">
        <v>72.622399999999999</v>
      </c>
      <c r="H84">
        <v>3</v>
      </c>
      <c r="I84">
        <v>101.20699999999999</v>
      </c>
      <c r="J84">
        <v>145</v>
      </c>
      <c r="K84">
        <v>104.867</v>
      </c>
      <c r="L84">
        <v>130</v>
      </c>
      <c r="M84">
        <v>94.926699999999997</v>
      </c>
      <c r="N84">
        <v>61</v>
      </c>
      <c r="O84">
        <v>96.288300000000007</v>
      </c>
      <c r="P84">
        <v>58</v>
      </c>
      <c r="Q84">
        <v>8.5790199999999999</v>
      </c>
      <c r="R84">
        <v>86</v>
      </c>
      <c r="S84">
        <f t="shared" si="26"/>
        <v>0.11367259187608071</v>
      </c>
      <c r="T84">
        <f t="shared" si="27"/>
        <v>97</v>
      </c>
      <c r="U84">
        <f t="shared" si="28"/>
        <v>829933.71225729666</v>
      </c>
      <c r="V84">
        <f t="shared" si="29"/>
        <v>43</v>
      </c>
      <c r="W84">
        <f t="shared" si="30"/>
        <v>19.767507514385468</v>
      </c>
      <c r="X84">
        <f t="shared" si="31"/>
        <v>9</v>
      </c>
      <c r="Y84">
        <f t="shared" si="32"/>
        <v>53</v>
      </c>
      <c r="Z84">
        <v>0.63829999999999998</v>
      </c>
      <c r="AA84">
        <f t="shared" si="33"/>
        <v>96</v>
      </c>
      <c r="AB84">
        <v>0.82789999999999997</v>
      </c>
      <c r="AC84">
        <f t="shared" si="34"/>
        <v>56</v>
      </c>
      <c r="AD84">
        <f t="shared" si="35"/>
        <v>0.73309999999999997</v>
      </c>
      <c r="AE84">
        <f t="shared" si="36"/>
        <v>80</v>
      </c>
      <c r="AF84">
        <v>0.64439999999999997</v>
      </c>
      <c r="AG84">
        <f t="shared" si="37"/>
        <v>96</v>
      </c>
      <c r="AH84">
        <v>0.7339</v>
      </c>
      <c r="AI84">
        <f t="shared" si="38"/>
        <v>81</v>
      </c>
      <c r="AJ84">
        <f t="shared" si="39"/>
        <v>90</v>
      </c>
      <c r="AK84">
        <f>IF(C84=1,(AJ84/Z84),REF)</f>
        <v>140.99953000156665</v>
      </c>
      <c r="AL84">
        <f t="shared" si="40"/>
        <v>76</v>
      </c>
      <c r="AM84">
        <f>IF(B84=1,(AJ84/AD84),REF)</f>
        <v>122.76633474287274</v>
      </c>
      <c r="AN84">
        <f t="shared" si="41"/>
        <v>72</v>
      </c>
      <c r="AO84">
        <f t="shared" si="42"/>
        <v>72</v>
      </c>
      <c r="AP84" t="str">
        <f t="shared" si="43"/>
        <v>Massachusetts</v>
      </c>
      <c r="AQ84">
        <f t="shared" si="44"/>
        <v>0.43418484418487358</v>
      </c>
      <c r="AR84">
        <f t="shared" si="45"/>
        <v>0.46075833156481494</v>
      </c>
      <c r="AS84">
        <f t="shared" si="46"/>
        <v>0.72494688155947096</v>
      </c>
      <c r="AT84" t="str">
        <f t="shared" si="47"/>
        <v>Massachusetts</v>
      </c>
      <c r="AU84">
        <f t="shared" si="48"/>
        <v>83</v>
      </c>
      <c r="AV84">
        <f t="shared" si="49"/>
        <v>78.333333333333329</v>
      </c>
      <c r="AX84" t="str">
        <f t="shared" si="50"/>
        <v>Massachusetts</v>
      </c>
      <c r="AY84" t="str">
        <f t="shared" si="51"/>
        <v/>
      </c>
      <c r="AZ84">
        <v>83</v>
      </c>
    </row>
    <row r="85" spans="1:52" x14ac:dyDescent="0.25">
      <c r="A85">
        <v>1</v>
      </c>
      <c r="B85">
        <v>1</v>
      </c>
      <c r="C85">
        <v>1</v>
      </c>
      <c r="D85" t="s">
        <v>99</v>
      </c>
      <c r="E85">
        <v>64.021299999999997</v>
      </c>
      <c r="F85">
        <v>288</v>
      </c>
      <c r="G85">
        <v>62.392099999999999</v>
      </c>
      <c r="H85">
        <v>263</v>
      </c>
      <c r="I85">
        <v>99.962699999999998</v>
      </c>
      <c r="J85">
        <v>174</v>
      </c>
      <c r="K85">
        <v>105.261</v>
      </c>
      <c r="L85">
        <v>125</v>
      </c>
      <c r="M85">
        <v>93.95</v>
      </c>
      <c r="N85">
        <v>49</v>
      </c>
      <c r="O85">
        <v>96.313100000000006</v>
      </c>
      <c r="P85">
        <v>59</v>
      </c>
      <c r="Q85">
        <v>8.9480500000000003</v>
      </c>
      <c r="R85">
        <v>82</v>
      </c>
      <c r="S85">
        <f t="shared" si="26"/>
        <v>0.13976442215325197</v>
      </c>
      <c r="T85">
        <f t="shared" si="27"/>
        <v>82</v>
      </c>
      <c r="U85">
        <f t="shared" si="28"/>
        <v>709348.20114797726</v>
      </c>
      <c r="V85">
        <f t="shared" si="29"/>
        <v>164</v>
      </c>
      <c r="W85">
        <f t="shared" si="30"/>
        <v>23.311600400970331</v>
      </c>
      <c r="X85">
        <f t="shared" si="31"/>
        <v>91</v>
      </c>
      <c r="Y85">
        <f t="shared" si="32"/>
        <v>86.5</v>
      </c>
      <c r="Z85">
        <v>0.6825</v>
      </c>
      <c r="AA85">
        <f t="shared" si="33"/>
        <v>81</v>
      </c>
      <c r="AB85">
        <v>0.7571</v>
      </c>
      <c r="AC85">
        <f t="shared" si="34"/>
        <v>97</v>
      </c>
      <c r="AD85">
        <f t="shared" si="35"/>
        <v>0.7198</v>
      </c>
      <c r="AE85">
        <f t="shared" si="36"/>
        <v>86</v>
      </c>
      <c r="AF85">
        <v>0.78420000000000001</v>
      </c>
      <c r="AG85">
        <f t="shared" si="37"/>
        <v>48</v>
      </c>
      <c r="AH85">
        <v>0.59130000000000005</v>
      </c>
      <c r="AI85">
        <f t="shared" si="38"/>
        <v>133</v>
      </c>
      <c r="AJ85">
        <f t="shared" si="39"/>
        <v>119.9</v>
      </c>
      <c r="AK85">
        <f>IF(C85=1,(AJ85/Z85),REF)</f>
        <v>175.67765567765568</v>
      </c>
      <c r="AL85">
        <f t="shared" si="40"/>
        <v>87</v>
      </c>
      <c r="AM85">
        <f>IF(B85=1,(AJ85/AD85),REF)</f>
        <v>166.57404834676299</v>
      </c>
      <c r="AN85">
        <f t="shared" si="41"/>
        <v>91</v>
      </c>
      <c r="AO85">
        <f t="shared" si="42"/>
        <v>86</v>
      </c>
      <c r="AP85" t="str">
        <f t="shared" si="43"/>
        <v>Clemson</v>
      </c>
      <c r="AQ85">
        <f t="shared" si="44"/>
        <v>0.45415341560486172</v>
      </c>
      <c r="AR85">
        <f t="shared" si="45"/>
        <v>0.43546756553289651</v>
      </c>
      <c r="AS85">
        <f t="shared" si="46"/>
        <v>0.72321930198785755</v>
      </c>
      <c r="AT85" t="str">
        <f t="shared" si="47"/>
        <v>Clemson</v>
      </c>
      <c r="AU85">
        <f t="shared" si="48"/>
        <v>84</v>
      </c>
      <c r="AV85">
        <f t="shared" si="49"/>
        <v>85.333333333333329</v>
      </c>
      <c r="AX85" t="str">
        <f t="shared" si="50"/>
        <v>Clemson</v>
      </c>
      <c r="AY85" t="str">
        <f t="shared" si="51"/>
        <v/>
      </c>
      <c r="AZ85">
        <v>84</v>
      </c>
    </row>
    <row r="86" spans="1:52" x14ac:dyDescent="0.25">
      <c r="A86">
        <v>1</v>
      </c>
      <c r="B86">
        <v>1</v>
      </c>
      <c r="C86">
        <v>1</v>
      </c>
      <c r="D86" t="s">
        <v>104</v>
      </c>
      <c r="E86">
        <v>65.215400000000002</v>
      </c>
      <c r="F86">
        <v>254</v>
      </c>
      <c r="G86">
        <v>63.083799999999997</v>
      </c>
      <c r="H86">
        <v>238</v>
      </c>
      <c r="I86">
        <v>107.675</v>
      </c>
      <c r="J86">
        <v>40</v>
      </c>
      <c r="K86">
        <v>113.273</v>
      </c>
      <c r="L86">
        <v>25</v>
      </c>
      <c r="M86">
        <v>103.77</v>
      </c>
      <c r="N86">
        <v>258</v>
      </c>
      <c r="O86">
        <v>103.767</v>
      </c>
      <c r="P86">
        <v>200</v>
      </c>
      <c r="Q86">
        <v>9.5064700000000002</v>
      </c>
      <c r="R86">
        <v>77</v>
      </c>
      <c r="S86">
        <f t="shared" si="26"/>
        <v>0.14576311730051492</v>
      </c>
      <c r="T86">
        <f t="shared" si="27"/>
        <v>76</v>
      </c>
      <c r="U86">
        <f t="shared" si="28"/>
        <v>836763.96278774657</v>
      </c>
      <c r="V86">
        <f t="shared" si="29"/>
        <v>41</v>
      </c>
      <c r="W86">
        <f t="shared" si="30"/>
        <v>25.783665323290563</v>
      </c>
      <c r="X86">
        <f t="shared" si="31"/>
        <v>234</v>
      </c>
      <c r="Y86">
        <f t="shared" si="32"/>
        <v>155</v>
      </c>
      <c r="Z86">
        <v>0.65210000000000001</v>
      </c>
      <c r="AA86">
        <f t="shared" si="33"/>
        <v>91</v>
      </c>
      <c r="AB86">
        <v>0.79520000000000002</v>
      </c>
      <c r="AC86">
        <f t="shared" si="34"/>
        <v>78</v>
      </c>
      <c r="AD86">
        <f t="shared" si="35"/>
        <v>0.72365000000000002</v>
      </c>
      <c r="AE86">
        <f t="shared" si="36"/>
        <v>84</v>
      </c>
      <c r="AF86">
        <v>0.68959999999999999</v>
      </c>
      <c r="AG86">
        <f t="shared" si="37"/>
        <v>83</v>
      </c>
      <c r="AH86">
        <v>0.72130000000000005</v>
      </c>
      <c r="AI86">
        <f t="shared" si="38"/>
        <v>88</v>
      </c>
      <c r="AJ86">
        <f t="shared" si="39"/>
        <v>105.4</v>
      </c>
      <c r="AK86">
        <f>IF(C86=1,(AJ86/Z86),REF)</f>
        <v>161.63165158717987</v>
      </c>
      <c r="AL86">
        <f t="shared" si="40"/>
        <v>82</v>
      </c>
      <c r="AM86">
        <f>IF(B86=1,(AJ86/AD86),REF)</f>
        <v>145.65052166102399</v>
      </c>
      <c r="AN86">
        <f t="shared" si="41"/>
        <v>81</v>
      </c>
      <c r="AO86">
        <f t="shared" si="42"/>
        <v>81</v>
      </c>
      <c r="AP86" t="str">
        <f t="shared" si="43"/>
        <v>Colorado St.</v>
      </c>
      <c r="AQ86">
        <f t="shared" si="44"/>
        <v>0.43755549368415964</v>
      </c>
      <c r="AR86">
        <f t="shared" si="45"/>
        <v>0.44520440180928267</v>
      </c>
      <c r="AS86">
        <f t="shared" si="46"/>
        <v>0.72098302477242404</v>
      </c>
      <c r="AT86" t="str">
        <f t="shared" si="47"/>
        <v>Colorado St.</v>
      </c>
      <c r="AU86">
        <f t="shared" si="48"/>
        <v>85</v>
      </c>
      <c r="AV86">
        <f t="shared" si="49"/>
        <v>83.333333333333329</v>
      </c>
      <c r="AX86" t="str">
        <f t="shared" si="50"/>
        <v>Colorado St.</v>
      </c>
      <c r="AY86" t="str">
        <f t="shared" si="51"/>
        <v/>
      </c>
      <c r="AZ86">
        <v>85</v>
      </c>
    </row>
    <row r="87" spans="1:52" x14ac:dyDescent="0.25">
      <c r="A87">
        <v>1</v>
      </c>
      <c r="B87">
        <v>1</v>
      </c>
      <c r="C87">
        <v>1</v>
      </c>
      <c r="D87" t="s">
        <v>248</v>
      </c>
      <c r="E87">
        <v>63.347999999999999</v>
      </c>
      <c r="F87">
        <v>313</v>
      </c>
      <c r="G87">
        <v>60.723700000000001</v>
      </c>
      <c r="H87">
        <v>314</v>
      </c>
      <c r="I87">
        <v>101.864</v>
      </c>
      <c r="J87">
        <v>134</v>
      </c>
      <c r="K87">
        <v>106.467</v>
      </c>
      <c r="L87">
        <v>103</v>
      </c>
      <c r="M87">
        <v>98.1006</v>
      </c>
      <c r="N87">
        <v>127</v>
      </c>
      <c r="O87">
        <v>97.260400000000004</v>
      </c>
      <c r="P87">
        <v>73</v>
      </c>
      <c r="Q87">
        <v>9.2065999999999999</v>
      </c>
      <c r="R87">
        <v>80</v>
      </c>
      <c r="S87">
        <f t="shared" si="26"/>
        <v>0.14533371219296576</v>
      </c>
      <c r="T87">
        <f t="shared" si="27"/>
        <v>77</v>
      </c>
      <c r="U87">
        <f t="shared" si="28"/>
        <v>718063.64889397193</v>
      </c>
      <c r="V87">
        <f t="shared" si="29"/>
        <v>158</v>
      </c>
      <c r="W87">
        <f t="shared" si="30"/>
        <v>23.931216409517319</v>
      </c>
      <c r="X87">
        <f t="shared" si="31"/>
        <v>124</v>
      </c>
      <c r="Y87">
        <f t="shared" si="32"/>
        <v>100.5</v>
      </c>
      <c r="Z87">
        <v>0.66210000000000002</v>
      </c>
      <c r="AA87">
        <f t="shared" si="33"/>
        <v>89</v>
      </c>
      <c r="AB87">
        <v>0.79659999999999997</v>
      </c>
      <c r="AC87">
        <f t="shared" si="34"/>
        <v>76</v>
      </c>
      <c r="AD87">
        <f t="shared" si="35"/>
        <v>0.72934999999999994</v>
      </c>
      <c r="AE87">
        <f t="shared" si="36"/>
        <v>82</v>
      </c>
      <c r="AF87">
        <v>0.52829999999999999</v>
      </c>
      <c r="AG87">
        <f t="shared" si="37"/>
        <v>138</v>
      </c>
      <c r="AH87">
        <v>0.84040000000000004</v>
      </c>
      <c r="AI87">
        <f t="shared" si="38"/>
        <v>45</v>
      </c>
      <c r="AJ87">
        <f t="shared" si="39"/>
        <v>120.1</v>
      </c>
      <c r="AK87">
        <f>IF(C87=1,(AJ87/Z87),REF)</f>
        <v>181.3925388914061</v>
      </c>
      <c r="AL87">
        <f t="shared" si="40"/>
        <v>91</v>
      </c>
      <c r="AM87">
        <f>IF(B87=1,(AJ87/AD87),REF)</f>
        <v>164.66716939740866</v>
      </c>
      <c r="AN87">
        <f t="shared" si="41"/>
        <v>90</v>
      </c>
      <c r="AO87">
        <f t="shared" si="42"/>
        <v>82</v>
      </c>
      <c r="AP87" t="str">
        <f t="shared" si="43"/>
        <v>Northern Iowa</v>
      </c>
      <c r="AQ87">
        <f t="shared" si="44"/>
        <v>0.43917056854808201</v>
      </c>
      <c r="AR87">
        <f t="shared" si="45"/>
        <v>0.44188066458507091</v>
      </c>
      <c r="AS87">
        <f t="shared" si="46"/>
        <v>0.72042448891296451</v>
      </c>
      <c r="AT87" t="str">
        <f t="shared" si="47"/>
        <v>Northern Iowa</v>
      </c>
      <c r="AU87">
        <f t="shared" si="48"/>
        <v>86</v>
      </c>
      <c r="AV87">
        <f t="shared" si="49"/>
        <v>83.333333333333329</v>
      </c>
      <c r="AX87" t="str">
        <f t="shared" si="50"/>
        <v>Northern Iowa</v>
      </c>
      <c r="AY87" t="str">
        <f t="shared" si="51"/>
        <v/>
      </c>
      <c r="AZ87">
        <v>86</v>
      </c>
    </row>
    <row r="88" spans="1:52" x14ac:dyDescent="0.25">
      <c r="A88">
        <v>1</v>
      </c>
      <c r="B88">
        <v>1</v>
      </c>
      <c r="C88">
        <v>1</v>
      </c>
      <c r="D88" t="s">
        <v>214</v>
      </c>
      <c r="E88">
        <v>67.187299999999993</v>
      </c>
      <c r="F88">
        <v>152</v>
      </c>
      <c r="G88">
        <v>64.727000000000004</v>
      </c>
      <c r="H88">
        <v>146</v>
      </c>
      <c r="I88">
        <v>96.606200000000001</v>
      </c>
      <c r="J88">
        <v>241</v>
      </c>
      <c r="K88">
        <v>103.657</v>
      </c>
      <c r="L88">
        <v>151</v>
      </c>
      <c r="M88">
        <v>95.327399999999997</v>
      </c>
      <c r="N88">
        <v>67</v>
      </c>
      <c r="O88">
        <v>95.513999999999996</v>
      </c>
      <c r="P88">
        <v>46</v>
      </c>
      <c r="Q88">
        <v>8.1435099999999991</v>
      </c>
      <c r="R88">
        <v>90</v>
      </c>
      <c r="S88">
        <f t="shared" si="26"/>
        <v>0.12119850031181491</v>
      </c>
      <c r="T88">
        <f t="shared" si="27"/>
        <v>89</v>
      </c>
      <c r="U88">
        <f t="shared" si="28"/>
        <v>721912.33058745752</v>
      </c>
      <c r="V88">
        <f t="shared" si="29"/>
        <v>149</v>
      </c>
      <c r="W88">
        <f t="shared" si="30"/>
        <v>21.918966060364063</v>
      </c>
      <c r="X88">
        <f t="shared" si="31"/>
        <v>40</v>
      </c>
      <c r="Y88">
        <f t="shared" si="32"/>
        <v>64.5</v>
      </c>
      <c r="Z88">
        <v>0.63319999999999999</v>
      </c>
      <c r="AA88">
        <f t="shared" si="33"/>
        <v>99</v>
      </c>
      <c r="AB88">
        <v>0.84850000000000003</v>
      </c>
      <c r="AC88">
        <f t="shared" si="34"/>
        <v>46</v>
      </c>
      <c r="AD88">
        <f t="shared" si="35"/>
        <v>0.74085000000000001</v>
      </c>
      <c r="AE88">
        <f t="shared" si="36"/>
        <v>78</v>
      </c>
      <c r="AF88">
        <v>0.7601</v>
      </c>
      <c r="AG88">
        <f t="shared" si="37"/>
        <v>59</v>
      </c>
      <c r="AH88">
        <v>0.69230000000000003</v>
      </c>
      <c r="AI88">
        <f t="shared" si="38"/>
        <v>95</v>
      </c>
      <c r="AJ88">
        <f t="shared" si="39"/>
        <v>106.9</v>
      </c>
      <c r="AK88">
        <f>IF(C88=1,(AJ88/Z88),REF)</f>
        <v>168.8250157927985</v>
      </c>
      <c r="AL88">
        <f t="shared" si="40"/>
        <v>86</v>
      </c>
      <c r="AM88">
        <f>IF(B88=1,(AJ88/AD88),REF)</f>
        <v>144.29371667679018</v>
      </c>
      <c r="AN88">
        <f t="shared" si="41"/>
        <v>79</v>
      </c>
      <c r="AO88">
        <f t="shared" si="42"/>
        <v>78</v>
      </c>
      <c r="AP88" t="str">
        <f t="shared" si="43"/>
        <v>Mississippi</v>
      </c>
      <c r="AQ88">
        <f t="shared" si="44"/>
        <v>0.42302770198854228</v>
      </c>
      <c r="AR88">
        <f t="shared" si="45"/>
        <v>0.45631972956487427</v>
      </c>
      <c r="AS88">
        <f t="shared" si="46"/>
        <v>0.71986689444822904</v>
      </c>
      <c r="AT88" t="str">
        <f t="shared" si="47"/>
        <v>Mississippi</v>
      </c>
      <c r="AU88">
        <f t="shared" si="48"/>
        <v>87</v>
      </c>
      <c r="AV88">
        <f t="shared" si="49"/>
        <v>81</v>
      </c>
      <c r="AX88" t="str">
        <f t="shared" si="50"/>
        <v>Mississippi</v>
      </c>
      <c r="AY88" t="str">
        <f t="shared" si="51"/>
        <v/>
      </c>
      <c r="AZ88">
        <v>87</v>
      </c>
    </row>
    <row r="89" spans="1:52" x14ac:dyDescent="0.25">
      <c r="A89">
        <v>1</v>
      </c>
      <c r="B89">
        <v>1</v>
      </c>
      <c r="C89">
        <v>1</v>
      </c>
      <c r="D89" t="s">
        <v>115</v>
      </c>
      <c r="E89">
        <v>62.004300000000001</v>
      </c>
      <c r="F89">
        <v>327</v>
      </c>
      <c r="G89">
        <v>59.597900000000003</v>
      </c>
      <c r="H89">
        <v>326</v>
      </c>
      <c r="I89">
        <v>108.898</v>
      </c>
      <c r="J89">
        <v>29</v>
      </c>
      <c r="K89">
        <v>110.589</v>
      </c>
      <c r="L89">
        <v>47</v>
      </c>
      <c r="M89">
        <v>96.467500000000001</v>
      </c>
      <c r="N89">
        <v>84</v>
      </c>
      <c r="O89">
        <v>99.914900000000003</v>
      </c>
      <c r="P89">
        <v>118</v>
      </c>
      <c r="Q89">
        <v>10.6745</v>
      </c>
      <c r="R89">
        <v>69</v>
      </c>
      <c r="S89">
        <f t="shared" si="26"/>
        <v>0.17215096372348362</v>
      </c>
      <c r="T89">
        <f t="shared" si="27"/>
        <v>60</v>
      </c>
      <c r="U89">
        <f t="shared" si="28"/>
        <v>758308.05778776028</v>
      </c>
      <c r="V89">
        <f t="shared" si="29"/>
        <v>100</v>
      </c>
      <c r="W89">
        <f t="shared" si="30"/>
        <v>25.526225647056464</v>
      </c>
      <c r="X89">
        <f t="shared" si="31"/>
        <v>219</v>
      </c>
      <c r="Y89">
        <f t="shared" si="32"/>
        <v>139.5</v>
      </c>
      <c r="Z89">
        <v>0.62370000000000003</v>
      </c>
      <c r="AA89">
        <f t="shared" si="33"/>
        <v>104</v>
      </c>
      <c r="AB89">
        <v>0.86240000000000006</v>
      </c>
      <c r="AC89">
        <f t="shared" si="34"/>
        <v>39</v>
      </c>
      <c r="AD89">
        <f t="shared" si="35"/>
        <v>0.74304999999999999</v>
      </c>
      <c r="AE89">
        <f t="shared" si="36"/>
        <v>77</v>
      </c>
      <c r="AF89">
        <v>0.60429999999999995</v>
      </c>
      <c r="AG89">
        <f t="shared" si="37"/>
        <v>109</v>
      </c>
      <c r="AH89">
        <v>0.76939999999999997</v>
      </c>
      <c r="AI89">
        <f t="shared" si="38"/>
        <v>69</v>
      </c>
      <c r="AJ89">
        <f t="shared" si="39"/>
        <v>110.9</v>
      </c>
      <c r="AK89">
        <f>IF(C89=1,(AJ89/Z89),REF)</f>
        <v>177.80984447651113</v>
      </c>
      <c r="AL89">
        <f t="shared" si="40"/>
        <v>88</v>
      </c>
      <c r="AM89">
        <f>IF(B89=1,(AJ89/AD89),REF)</f>
        <v>149.24971401655341</v>
      </c>
      <c r="AN89">
        <f t="shared" si="41"/>
        <v>82</v>
      </c>
      <c r="AO89">
        <f t="shared" si="42"/>
        <v>77</v>
      </c>
      <c r="AP89" t="str">
        <f t="shared" si="43"/>
        <v>Denver</v>
      </c>
      <c r="AQ89">
        <f t="shared" si="44"/>
        <v>0.41452597135522185</v>
      </c>
      <c r="AR89">
        <f t="shared" si="45"/>
        <v>0.45574691630850744</v>
      </c>
      <c r="AS89">
        <f t="shared" si="46"/>
        <v>0.7168861387904506</v>
      </c>
      <c r="AT89" t="str">
        <f t="shared" si="47"/>
        <v>Denver</v>
      </c>
      <c r="AU89">
        <f t="shared" si="48"/>
        <v>88</v>
      </c>
      <c r="AV89">
        <f t="shared" si="49"/>
        <v>80.666666666666671</v>
      </c>
      <c r="AX89" t="str">
        <f t="shared" si="50"/>
        <v>Denver</v>
      </c>
      <c r="AY89" t="str">
        <f t="shared" si="51"/>
        <v/>
      </c>
      <c r="AZ89">
        <v>88</v>
      </c>
    </row>
    <row r="90" spans="1:52" x14ac:dyDescent="0.25">
      <c r="A90">
        <v>1</v>
      </c>
      <c r="B90">
        <v>1</v>
      </c>
      <c r="C90">
        <v>1</v>
      </c>
      <c r="D90" t="s">
        <v>366</v>
      </c>
      <c r="E90">
        <v>69.743099999999998</v>
      </c>
      <c r="F90">
        <v>45</v>
      </c>
      <c r="G90">
        <v>66.399900000000002</v>
      </c>
      <c r="H90">
        <v>75</v>
      </c>
      <c r="I90">
        <v>105.221</v>
      </c>
      <c r="J90">
        <v>71</v>
      </c>
      <c r="K90">
        <v>104.384</v>
      </c>
      <c r="L90">
        <v>138</v>
      </c>
      <c r="M90">
        <v>92.264399999999995</v>
      </c>
      <c r="N90">
        <v>28</v>
      </c>
      <c r="O90">
        <v>97.5625</v>
      </c>
      <c r="P90">
        <v>77</v>
      </c>
      <c r="Q90">
        <v>6.8216700000000001</v>
      </c>
      <c r="R90">
        <v>103</v>
      </c>
      <c r="S90">
        <f t="shared" si="26"/>
        <v>9.780895887908625E-2</v>
      </c>
      <c r="T90">
        <f t="shared" si="27"/>
        <v>107</v>
      </c>
      <c r="U90">
        <f t="shared" si="28"/>
        <v>759922.17452175356</v>
      </c>
      <c r="V90">
        <f t="shared" si="29"/>
        <v>96</v>
      </c>
      <c r="W90">
        <f t="shared" si="30"/>
        <v>21.844968625375543</v>
      </c>
      <c r="X90">
        <f t="shared" si="31"/>
        <v>38</v>
      </c>
      <c r="Y90">
        <f t="shared" si="32"/>
        <v>72.5</v>
      </c>
      <c r="Z90">
        <v>0.68320000000000003</v>
      </c>
      <c r="AA90">
        <f t="shared" si="33"/>
        <v>80</v>
      </c>
      <c r="AB90">
        <v>0.71650000000000003</v>
      </c>
      <c r="AC90">
        <f t="shared" si="34"/>
        <v>112</v>
      </c>
      <c r="AD90">
        <f t="shared" si="35"/>
        <v>0.69985000000000008</v>
      </c>
      <c r="AE90">
        <f t="shared" si="36"/>
        <v>94</v>
      </c>
      <c r="AF90">
        <v>0.32540000000000002</v>
      </c>
      <c r="AG90">
        <f t="shared" si="37"/>
        <v>210</v>
      </c>
      <c r="AH90">
        <v>0.77459999999999996</v>
      </c>
      <c r="AI90">
        <f t="shared" si="38"/>
        <v>66</v>
      </c>
      <c r="AJ90">
        <f t="shared" si="39"/>
        <v>129.1</v>
      </c>
      <c r="AK90">
        <f>IF(C90=1,(AJ90/Z90),REF)</f>
        <v>188.96370023419203</v>
      </c>
      <c r="AL90">
        <f t="shared" si="40"/>
        <v>95</v>
      </c>
      <c r="AM90">
        <f>IF(B90=1,(AJ90/AD90),REF)</f>
        <v>184.46810030720866</v>
      </c>
      <c r="AN90">
        <f t="shared" si="41"/>
        <v>97</v>
      </c>
      <c r="AO90">
        <f t="shared" si="42"/>
        <v>94</v>
      </c>
      <c r="AP90" t="str">
        <f t="shared" si="43"/>
        <v>Wagner</v>
      </c>
      <c r="AQ90">
        <f t="shared" si="44"/>
        <v>0.45131690481220338</v>
      </c>
      <c r="AR90">
        <f t="shared" si="45"/>
        <v>0.41803216202790194</v>
      </c>
      <c r="AS90">
        <f t="shared" si="46"/>
        <v>0.71658164332504182</v>
      </c>
      <c r="AT90" t="str">
        <f t="shared" si="47"/>
        <v>Wagner</v>
      </c>
      <c r="AU90">
        <f t="shared" si="48"/>
        <v>89</v>
      </c>
      <c r="AV90">
        <f t="shared" si="49"/>
        <v>92.333333333333329</v>
      </c>
      <c r="AX90" t="str">
        <f t="shared" si="50"/>
        <v>Wagner</v>
      </c>
      <c r="AY90" t="str">
        <f t="shared" si="51"/>
        <v/>
      </c>
      <c r="AZ90">
        <v>89</v>
      </c>
    </row>
    <row r="91" spans="1:52" x14ac:dyDescent="0.25">
      <c r="A91">
        <v>1</v>
      </c>
      <c r="B91">
        <v>1</v>
      </c>
      <c r="C91">
        <v>1</v>
      </c>
      <c r="D91" t="s">
        <v>195</v>
      </c>
      <c r="E91">
        <v>66.826800000000006</v>
      </c>
      <c r="F91">
        <v>174</v>
      </c>
      <c r="G91">
        <v>64.185100000000006</v>
      </c>
      <c r="H91">
        <v>173</v>
      </c>
      <c r="I91">
        <v>95.747200000000007</v>
      </c>
      <c r="J91">
        <v>254</v>
      </c>
      <c r="K91">
        <v>101.32</v>
      </c>
      <c r="L91">
        <v>190</v>
      </c>
      <c r="M91">
        <v>93.516099999999994</v>
      </c>
      <c r="N91">
        <v>43</v>
      </c>
      <c r="O91">
        <v>93.441000000000003</v>
      </c>
      <c r="P91">
        <v>20</v>
      </c>
      <c r="Q91">
        <v>7.8787200000000004</v>
      </c>
      <c r="R91">
        <v>92</v>
      </c>
      <c r="S91">
        <f t="shared" si="26"/>
        <v>0.11790179987669602</v>
      </c>
      <c r="T91">
        <f t="shared" si="27"/>
        <v>92</v>
      </c>
      <c r="U91">
        <f t="shared" si="28"/>
        <v>686026.71421631996</v>
      </c>
      <c r="V91">
        <f t="shared" si="29"/>
        <v>190</v>
      </c>
      <c r="W91">
        <f t="shared" si="30"/>
        <v>21.276946359541679</v>
      </c>
      <c r="X91">
        <f t="shared" si="31"/>
        <v>21</v>
      </c>
      <c r="Y91">
        <f t="shared" si="32"/>
        <v>56.5</v>
      </c>
      <c r="Z91">
        <v>0.64570000000000005</v>
      </c>
      <c r="AA91">
        <f t="shared" si="33"/>
        <v>94</v>
      </c>
      <c r="AB91">
        <v>0.81610000000000005</v>
      </c>
      <c r="AC91">
        <f t="shared" si="34"/>
        <v>64</v>
      </c>
      <c r="AD91">
        <f t="shared" si="35"/>
        <v>0.73090000000000011</v>
      </c>
      <c r="AE91">
        <f t="shared" si="36"/>
        <v>81</v>
      </c>
      <c r="AF91">
        <v>0.63549999999999995</v>
      </c>
      <c r="AG91">
        <f t="shared" si="37"/>
        <v>103</v>
      </c>
      <c r="AH91">
        <v>0.70840000000000003</v>
      </c>
      <c r="AI91">
        <f t="shared" si="38"/>
        <v>92</v>
      </c>
      <c r="AJ91">
        <f t="shared" si="39"/>
        <v>122.9</v>
      </c>
      <c r="AK91">
        <f>IF(C91=1,(AJ91/Z91),REF)</f>
        <v>190.33606938206597</v>
      </c>
      <c r="AL91">
        <f t="shared" si="40"/>
        <v>96</v>
      </c>
      <c r="AM91">
        <f>IF(B91=1,(AJ91/AD91),REF)</f>
        <v>168.14885757285538</v>
      </c>
      <c r="AN91">
        <f t="shared" si="41"/>
        <v>92</v>
      </c>
      <c r="AO91">
        <f t="shared" si="42"/>
        <v>81</v>
      </c>
      <c r="AP91" t="str">
        <f t="shared" si="43"/>
        <v>LSU</v>
      </c>
      <c r="AQ91">
        <f t="shared" si="44"/>
        <v>0.42623612858989263</v>
      </c>
      <c r="AR91">
        <f t="shared" si="45"/>
        <v>0.44166309398769593</v>
      </c>
      <c r="AS91">
        <f t="shared" si="46"/>
        <v>0.71610337649957367</v>
      </c>
      <c r="AT91" t="str">
        <f t="shared" si="47"/>
        <v>LSU</v>
      </c>
      <c r="AU91">
        <f t="shared" si="48"/>
        <v>90</v>
      </c>
      <c r="AV91">
        <f t="shared" si="49"/>
        <v>84</v>
      </c>
      <c r="AX91" t="str">
        <f t="shared" si="50"/>
        <v>LSU</v>
      </c>
      <c r="AY91" t="str">
        <f t="shared" si="51"/>
        <v/>
      </c>
      <c r="AZ91">
        <v>90</v>
      </c>
    </row>
    <row r="92" spans="1:52" x14ac:dyDescent="0.25">
      <c r="A92">
        <v>1</v>
      </c>
      <c r="B92">
        <v>1</v>
      </c>
      <c r="C92">
        <v>1</v>
      </c>
      <c r="D92" t="s">
        <v>258</v>
      </c>
      <c r="E92">
        <v>65.082599999999999</v>
      </c>
      <c r="F92">
        <v>260</v>
      </c>
      <c r="G92">
        <v>62.561799999999998</v>
      </c>
      <c r="H92">
        <v>260</v>
      </c>
      <c r="I92">
        <v>111.047</v>
      </c>
      <c r="J92">
        <v>17</v>
      </c>
      <c r="K92">
        <v>112.11</v>
      </c>
      <c r="L92">
        <v>30</v>
      </c>
      <c r="M92">
        <v>100.133</v>
      </c>
      <c r="N92">
        <v>176</v>
      </c>
      <c r="O92">
        <v>103.16500000000001</v>
      </c>
      <c r="P92">
        <v>183</v>
      </c>
      <c r="Q92">
        <v>8.9452300000000005</v>
      </c>
      <c r="R92">
        <v>83</v>
      </c>
      <c r="S92">
        <f t="shared" si="26"/>
        <v>0.13744072916570624</v>
      </c>
      <c r="T92">
        <f t="shared" si="27"/>
        <v>83</v>
      </c>
      <c r="U92">
        <f t="shared" si="28"/>
        <v>818000.55716345995</v>
      </c>
      <c r="V92">
        <f t="shared" si="29"/>
        <v>54</v>
      </c>
      <c r="W92">
        <f t="shared" si="30"/>
        <v>25.596873235738236</v>
      </c>
      <c r="X92">
        <f t="shared" si="31"/>
        <v>224</v>
      </c>
      <c r="Y92">
        <f t="shared" si="32"/>
        <v>153.5</v>
      </c>
      <c r="Z92">
        <v>0.67269999999999996</v>
      </c>
      <c r="AA92">
        <f t="shared" si="33"/>
        <v>85</v>
      </c>
      <c r="AB92">
        <v>0.72560000000000002</v>
      </c>
      <c r="AC92">
        <f t="shared" si="34"/>
        <v>109</v>
      </c>
      <c r="AD92">
        <f t="shared" si="35"/>
        <v>0.69914999999999994</v>
      </c>
      <c r="AE92">
        <f t="shared" si="36"/>
        <v>95</v>
      </c>
      <c r="AF92">
        <v>0.4889</v>
      </c>
      <c r="AG92">
        <f t="shared" si="37"/>
        <v>155</v>
      </c>
      <c r="AH92">
        <v>0.77510000000000001</v>
      </c>
      <c r="AI92">
        <f t="shared" si="38"/>
        <v>65</v>
      </c>
      <c r="AJ92">
        <f t="shared" si="39"/>
        <v>121.1</v>
      </c>
      <c r="AK92">
        <f>IF(C92=1,(AJ92/Z92),REF)</f>
        <v>180.02081165452654</v>
      </c>
      <c r="AL92">
        <f t="shared" si="40"/>
        <v>90</v>
      </c>
      <c r="AM92">
        <f>IF(B92=1,(AJ92/AD92),REF)</f>
        <v>173.21032682543088</v>
      </c>
      <c r="AN92">
        <f t="shared" si="41"/>
        <v>93</v>
      </c>
      <c r="AO92">
        <f t="shared" si="42"/>
        <v>90</v>
      </c>
      <c r="AP92" t="str">
        <f t="shared" si="43"/>
        <v>Oral Roberts</v>
      </c>
      <c r="AQ92">
        <f t="shared" si="44"/>
        <v>0.44654038033642651</v>
      </c>
      <c r="AR92">
        <f t="shared" si="45"/>
        <v>0.42091415220521478</v>
      </c>
      <c r="AS92">
        <f t="shared" si="46"/>
        <v>0.71595658849000721</v>
      </c>
      <c r="AT92" t="str">
        <f t="shared" si="47"/>
        <v>Oral Roberts</v>
      </c>
      <c r="AU92">
        <f t="shared" si="48"/>
        <v>91</v>
      </c>
      <c r="AV92">
        <f t="shared" si="49"/>
        <v>92</v>
      </c>
      <c r="AX92" t="str">
        <f t="shared" si="50"/>
        <v>Oral Roberts</v>
      </c>
      <c r="AY92" t="str">
        <f t="shared" si="51"/>
        <v/>
      </c>
      <c r="AZ92">
        <v>91</v>
      </c>
    </row>
    <row r="93" spans="1:52" x14ac:dyDescent="0.25">
      <c r="A93">
        <v>1</v>
      </c>
      <c r="B93">
        <v>1</v>
      </c>
      <c r="C93">
        <v>1</v>
      </c>
      <c r="D93" t="s">
        <v>257</v>
      </c>
      <c r="E93">
        <v>65.688000000000002</v>
      </c>
      <c r="F93">
        <v>226</v>
      </c>
      <c r="G93">
        <v>63.688099999999999</v>
      </c>
      <c r="H93">
        <v>202</v>
      </c>
      <c r="I93">
        <v>97.751499999999993</v>
      </c>
      <c r="J93">
        <v>213</v>
      </c>
      <c r="K93">
        <v>101.309</v>
      </c>
      <c r="L93">
        <v>191</v>
      </c>
      <c r="M93">
        <v>91.585999999999999</v>
      </c>
      <c r="N93">
        <v>24</v>
      </c>
      <c r="O93">
        <v>94.5886</v>
      </c>
      <c r="P93">
        <v>33</v>
      </c>
      <c r="Q93">
        <v>6.7201599999999999</v>
      </c>
      <c r="R93">
        <v>105</v>
      </c>
      <c r="S93">
        <f t="shared" si="26"/>
        <v>0.10230787967360853</v>
      </c>
      <c r="T93">
        <f t="shared" si="27"/>
        <v>102</v>
      </c>
      <c r="U93">
        <f t="shared" si="28"/>
        <v>674189.67353992804</v>
      </c>
      <c r="V93">
        <f t="shared" si="29"/>
        <v>207</v>
      </c>
      <c r="W93">
        <f t="shared" si="30"/>
        <v>22.072729291083789</v>
      </c>
      <c r="X93">
        <f t="shared" si="31"/>
        <v>48</v>
      </c>
      <c r="Y93">
        <f t="shared" si="32"/>
        <v>75</v>
      </c>
      <c r="Z93">
        <v>0.70279999999999998</v>
      </c>
      <c r="AA93">
        <f t="shared" si="33"/>
        <v>76</v>
      </c>
      <c r="AB93">
        <v>0.63639999999999997</v>
      </c>
      <c r="AC93">
        <f t="shared" si="34"/>
        <v>142</v>
      </c>
      <c r="AD93">
        <f t="shared" si="35"/>
        <v>0.66959999999999997</v>
      </c>
      <c r="AE93">
        <f t="shared" si="36"/>
        <v>101</v>
      </c>
      <c r="AF93">
        <v>0.78180000000000005</v>
      </c>
      <c r="AG93">
        <f t="shared" si="37"/>
        <v>50</v>
      </c>
      <c r="AH93">
        <v>0.57989999999999997</v>
      </c>
      <c r="AI93">
        <f t="shared" si="38"/>
        <v>141</v>
      </c>
      <c r="AJ93">
        <f t="shared" si="39"/>
        <v>135.19999999999999</v>
      </c>
      <c r="AK93">
        <f>IF(C93=1,(AJ93/Z93),REF)</f>
        <v>192.37336368810472</v>
      </c>
      <c r="AL93">
        <f t="shared" si="40"/>
        <v>97</v>
      </c>
      <c r="AM93">
        <f>IF(B93=1,(AJ93/AD93),REF)</f>
        <v>201.91158900836319</v>
      </c>
      <c r="AN93">
        <f t="shared" si="41"/>
        <v>107</v>
      </c>
      <c r="AO93">
        <f t="shared" si="42"/>
        <v>97</v>
      </c>
      <c r="AP93" t="str">
        <f t="shared" si="43"/>
        <v>Old Dominion</v>
      </c>
      <c r="AQ93">
        <f t="shared" si="44"/>
        <v>0.46343501157124639</v>
      </c>
      <c r="AR93">
        <f t="shared" si="45"/>
        <v>0.3954714879289945</v>
      </c>
      <c r="AS93">
        <f t="shared" si="46"/>
        <v>0.71312614224272275</v>
      </c>
      <c r="AT93" t="str">
        <f t="shared" si="47"/>
        <v>Old Dominion</v>
      </c>
      <c r="AU93">
        <f t="shared" si="48"/>
        <v>92</v>
      </c>
      <c r="AV93">
        <f t="shared" si="49"/>
        <v>96.666666666666671</v>
      </c>
      <c r="AX93" t="str">
        <f t="shared" si="50"/>
        <v>Old Dominion</v>
      </c>
      <c r="AY93" t="str">
        <f t="shared" si="51"/>
        <v/>
      </c>
      <c r="AZ93">
        <v>92</v>
      </c>
    </row>
    <row r="94" spans="1:52" x14ac:dyDescent="0.25">
      <c r="A94">
        <v>1</v>
      </c>
      <c r="B94">
        <v>1</v>
      </c>
      <c r="C94">
        <v>1</v>
      </c>
      <c r="D94" t="s">
        <v>52</v>
      </c>
      <c r="E94">
        <v>68.192499999999995</v>
      </c>
      <c r="F94">
        <v>106</v>
      </c>
      <c r="G94">
        <v>65.739400000000003</v>
      </c>
      <c r="H94">
        <v>101</v>
      </c>
      <c r="I94">
        <v>104.249</v>
      </c>
      <c r="J94">
        <v>93</v>
      </c>
      <c r="K94">
        <v>107.696</v>
      </c>
      <c r="L94">
        <v>83</v>
      </c>
      <c r="M94">
        <v>95.7072</v>
      </c>
      <c r="N94">
        <v>70</v>
      </c>
      <c r="O94">
        <v>97.041200000000003</v>
      </c>
      <c r="P94">
        <v>70</v>
      </c>
      <c r="Q94">
        <v>10.655200000000001</v>
      </c>
      <c r="R94">
        <v>70</v>
      </c>
      <c r="S94">
        <f t="shared" si="26"/>
        <v>0.1562459214723026</v>
      </c>
      <c r="T94">
        <f t="shared" si="27"/>
        <v>70</v>
      </c>
      <c r="U94">
        <f t="shared" si="28"/>
        <v>790925.82975807984</v>
      </c>
      <c r="V94">
        <f t="shared" si="29"/>
        <v>75</v>
      </c>
      <c r="W94">
        <f t="shared" si="30"/>
        <v>22.150995096294146</v>
      </c>
      <c r="X94">
        <f t="shared" si="31"/>
        <v>52</v>
      </c>
      <c r="Y94">
        <f t="shared" si="32"/>
        <v>61</v>
      </c>
      <c r="Z94">
        <v>0.61370000000000002</v>
      </c>
      <c r="AA94">
        <f t="shared" si="33"/>
        <v>112</v>
      </c>
      <c r="AB94">
        <v>0.82740000000000002</v>
      </c>
      <c r="AC94">
        <f t="shared" si="34"/>
        <v>57</v>
      </c>
      <c r="AD94">
        <f t="shared" si="35"/>
        <v>0.72055000000000002</v>
      </c>
      <c r="AE94">
        <f t="shared" si="36"/>
        <v>85</v>
      </c>
      <c r="AF94">
        <v>0.56299999999999994</v>
      </c>
      <c r="AG94">
        <f t="shared" si="37"/>
        <v>121</v>
      </c>
      <c r="AH94">
        <v>0.73099999999999998</v>
      </c>
      <c r="AI94">
        <f t="shared" si="38"/>
        <v>84</v>
      </c>
      <c r="AJ94">
        <f t="shared" si="39"/>
        <v>99.2</v>
      </c>
      <c r="AK94">
        <f>IF(C94=1,(AJ94/Z94),REF)</f>
        <v>161.64249633371355</v>
      </c>
      <c r="AL94">
        <f t="shared" si="40"/>
        <v>83</v>
      </c>
      <c r="AM94">
        <f>IF(B94=1,(AJ94/AD94),REF)</f>
        <v>137.67261119977795</v>
      </c>
      <c r="AN94">
        <f t="shared" si="41"/>
        <v>77</v>
      </c>
      <c r="AO94">
        <f t="shared" si="42"/>
        <v>77</v>
      </c>
      <c r="AP94" t="str">
        <f t="shared" si="43"/>
        <v>Akron</v>
      </c>
      <c r="AQ94">
        <f t="shared" si="44"/>
        <v>0.41178654323165342</v>
      </c>
      <c r="AR94">
        <f t="shared" si="45"/>
        <v>0.44642968764772067</v>
      </c>
      <c r="AS94">
        <f t="shared" si="46"/>
        <v>0.7128968426251211</v>
      </c>
      <c r="AT94" t="str">
        <f t="shared" si="47"/>
        <v>Akron</v>
      </c>
      <c r="AU94">
        <f t="shared" si="48"/>
        <v>93</v>
      </c>
      <c r="AV94">
        <f t="shared" si="49"/>
        <v>85</v>
      </c>
      <c r="AX94" t="str">
        <f t="shared" si="50"/>
        <v>Akron</v>
      </c>
      <c r="AY94" t="str">
        <f t="shared" si="51"/>
        <v/>
      </c>
      <c r="AZ94">
        <v>93</v>
      </c>
    </row>
    <row r="95" spans="1:52" x14ac:dyDescent="0.25">
      <c r="A95">
        <v>1</v>
      </c>
      <c r="B95">
        <v>1</v>
      </c>
      <c r="C95">
        <v>1</v>
      </c>
      <c r="D95" t="s">
        <v>229</v>
      </c>
      <c r="E95">
        <v>66.637600000000006</v>
      </c>
      <c r="F95">
        <v>185</v>
      </c>
      <c r="G95">
        <v>63.191600000000001</v>
      </c>
      <c r="H95">
        <v>230</v>
      </c>
      <c r="I95">
        <v>104.813</v>
      </c>
      <c r="J95">
        <v>81</v>
      </c>
      <c r="K95">
        <v>105.6</v>
      </c>
      <c r="L95">
        <v>116</v>
      </c>
      <c r="M95">
        <v>95.756500000000003</v>
      </c>
      <c r="N95">
        <v>71</v>
      </c>
      <c r="O95">
        <v>99.295199999999994</v>
      </c>
      <c r="P95">
        <v>108</v>
      </c>
      <c r="Q95">
        <v>6.3045499999999999</v>
      </c>
      <c r="R95">
        <v>108</v>
      </c>
      <c r="S95">
        <f t="shared" si="26"/>
        <v>9.4613251377600627E-2</v>
      </c>
      <c r="T95">
        <f t="shared" si="27"/>
        <v>108</v>
      </c>
      <c r="U95">
        <f t="shared" si="28"/>
        <v>743099.86713599996</v>
      </c>
      <c r="V95">
        <f t="shared" si="29"/>
        <v>119</v>
      </c>
      <c r="W95">
        <f t="shared" si="30"/>
        <v>23.516130445458352</v>
      </c>
      <c r="X95">
        <f t="shared" si="31"/>
        <v>105</v>
      </c>
      <c r="Y95">
        <f t="shared" si="32"/>
        <v>106.5</v>
      </c>
      <c r="Z95">
        <v>0.7036</v>
      </c>
      <c r="AA95">
        <f t="shared" si="33"/>
        <v>75</v>
      </c>
      <c r="AB95">
        <v>0.62529999999999997</v>
      </c>
      <c r="AC95">
        <f t="shared" si="34"/>
        <v>149</v>
      </c>
      <c r="AD95">
        <f t="shared" si="35"/>
        <v>0.66444999999999999</v>
      </c>
      <c r="AE95">
        <f t="shared" si="36"/>
        <v>106</v>
      </c>
      <c r="AF95">
        <v>0.5514</v>
      </c>
      <c r="AG95">
        <f t="shared" si="37"/>
        <v>125</v>
      </c>
      <c r="AH95">
        <v>0.61839999999999995</v>
      </c>
      <c r="AI95">
        <f t="shared" si="38"/>
        <v>122</v>
      </c>
      <c r="AJ95">
        <f t="shared" si="39"/>
        <v>137.30000000000001</v>
      </c>
      <c r="AK95">
        <f>IF(C95=1,(AJ95/Z95),REF)</f>
        <v>195.13928368391132</v>
      </c>
      <c r="AL95">
        <f t="shared" si="40"/>
        <v>98</v>
      </c>
      <c r="AM95">
        <f>IF(B95=1,(AJ95/AD95),REF)</f>
        <v>206.63706825193771</v>
      </c>
      <c r="AN95">
        <f t="shared" si="41"/>
        <v>109</v>
      </c>
      <c r="AO95">
        <f t="shared" si="42"/>
        <v>98</v>
      </c>
      <c r="AP95" t="str">
        <f t="shared" si="43"/>
        <v>Nevada</v>
      </c>
      <c r="AQ95">
        <f t="shared" si="44"/>
        <v>0.46330068461051421</v>
      </c>
      <c r="AR95">
        <f t="shared" si="45"/>
        <v>0.39129668221892738</v>
      </c>
      <c r="AS95">
        <f t="shared" si="46"/>
        <v>0.71169288137940223</v>
      </c>
      <c r="AT95" t="str">
        <f t="shared" si="47"/>
        <v>Nevada</v>
      </c>
      <c r="AU95">
        <f t="shared" si="48"/>
        <v>94</v>
      </c>
      <c r="AV95">
        <f t="shared" si="49"/>
        <v>99.333333333333329</v>
      </c>
      <c r="AX95" t="str">
        <f t="shared" si="50"/>
        <v>Nevada</v>
      </c>
      <c r="AY95" t="str">
        <f t="shared" si="51"/>
        <v/>
      </c>
      <c r="AZ95">
        <v>94</v>
      </c>
    </row>
    <row r="96" spans="1:52" x14ac:dyDescent="0.25">
      <c r="A96">
        <v>1</v>
      </c>
      <c r="B96">
        <v>1</v>
      </c>
      <c r="C96">
        <v>1</v>
      </c>
      <c r="D96" t="s">
        <v>335</v>
      </c>
      <c r="E96">
        <v>65.0745</v>
      </c>
      <c r="F96">
        <v>261</v>
      </c>
      <c r="G96">
        <v>63.152999999999999</v>
      </c>
      <c r="H96">
        <v>235</v>
      </c>
      <c r="I96">
        <v>101.19499999999999</v>
      </c>
      <c r="J96">
        <v>146</v>
      </c>
      <c r="K96">
        <v>106.093</v>
      </c>
      <c r="L96">
        <v>109</v>
      </c>
      <c r="M96">
        <v>96.215800000000002</v>
      </c>
      <c r="N96">
        <v>83</v>
      </c>
      <c r="O96">
        <v>98.0291</v>
      </c>
      <c r="P96">
        <v>85</v>
      </c>
      <c r="Q96">
        <v>8.06419</v>
      </c>
      <c r="R96">
        <v>91</v>
      </c>
      <c r="S96">
        <f t="shared" si="26"/>
        <v>0.12391797094099845</v>
      </c>
      <c r="T96">
        <f t="shared" si="27"/>
        <v>88</v>
      </c>
      <c r="U96">
        <f t="shared" si="28"/>
        <v>732460.65367135056</v>
      </c>
      <c r="V96">
        <f t="shared" si="29"/>
        <v>132</v>
      </c>
      <c r="W96">
        <f t="shared" si="30"/>
        <v>23.591588522957885</v>
      </c>
      <c r="X96">
        <f t="shared" si="31"/>
        <v>109</v>
      </c>
      <c r="Y96">
        <f t="shared" si="32"/>
        <v>98.5</v>
      </c>
      <c r="Z96">
        <v>0.68010000000000004</v>
      </c>
      <c r="AA96">
        <f t="shared" si="33"/>
        <v>82</v>
      </c>
      <c r="AB96">
        <v>0.68569999999999998</v>
      </c>
      <c r="AC96">
        <f t="shared" si="34"/>
        <v>121</v>
      </c>
      <c r="AD96">
        <f t="shared" si="35"/>
        <v>0.68290000000000006</v>
      </c>
      <c r="AE96">
        <f t="shared" si="36"/>
        <v>98</v>
      </c>
      <c r="AF96">
        <v>0.51090000000000002</v>
      </c>
      <c r="AG96">
        <f t="shared" si="37"/>
        <v>146</v>
      </c>
      <c r="AH96">
        <v>0.66</v>
      </c>
      <c r="AI96">
        <f t="shared" si="38"/>
        <v>104</v>
      </c>
      <c r="AJ96">
        <f t="shared" si="39"/>
        <v>133.30000000000001</v>
      </c>
      <c r="AK96">
        <f>IF(C96=1,(AJ96/Z96),REF)</f>
        <v>196.00058814880165</v>
      </c>
      <c r="AL96">
        <f t="shared" si="40"/>
        <v>99</v>
      </c>
      <c r="AM96">
        <f>IF(B96=1,(AJ96/AD96),REF)</f>
        <v>195.19695416605651</v>
      </c>
      <c r="AN96">
        <f t="shared" si="41"/>
        <v>103</v>
      </c>
      <c r="AO96">
        <f t="shared" si="42"/>
        <v>98</v>
      </c>
      <c r="AP96" t="str">
        <f t="shared" si="43"/>
        <v>Tulsa</v>
      </c>
      <c r="AQ96">
        <f t="shared" si="44"/>
        <v>0.44762941673534035</v>
      </c>
      <c r="AR96">
        <f t="shared" si="45"/>
        <v>0.40503529718383952</v>
      </c>
      <c r="AS96">
        <f t="shared" si="46"/>
        <v>0.71104865303633658</v>
      </c>
      <c r="AT96" t="str">
        <f t="shared" si="47"/>
        <v>Tulsa</v>
      </c>
      <c r="AU96">
        <f t="shared" si="48"/>
        <v>95</v>
      </c>
      <c r="AV96">
        <f t="shared" si="49"/>
        <v>97</v>
      </c>
      <c r="AX96" t="str">
        <f t="shared" si="50"/>
        <v>Tulsa</v>
      </c>
      <c r="AY96" t="str">
        <f t="shared" si="51"/>
        <v/>
      </c>
      <c r="AZ96">
        <v>95</v>
      </c>
    </row>
    <row r="97" spans="1:52" x14ac:dyDescent="0.25">
      <c r="A97">
        <v>1</v>
      </c>
      <c r="B97">
        <v>1</v>
      </c>
      <c r="C97">
        <v>1</v>
      </c>
      <c r="D97" t="s">
        <v>255</v>
      </c>
      <c r="E97">
        <v>68.222700000000003</v>
      </c>
      <c r="F97">
        <v>101</v>
      </c>
      <c r="G97">
        <v>65.835300000000004</v>
      </c>
      <c r="H97">
        <v>96</v>
      </c>
      <c r="I97">
        <v>100.73699999999999</v>
      </c>
      <c r="J97">
        <v>160</v>
      </c>
      <c r="K97">
        <v>105.134</v>
      </c>
      <c r="L97">
        <v>128</v>
      </c>
      <c r="M97">
        <v>100.678</v>
      </c>
      <c r="N97">
        <v>189</v>
      </c>
      <c r="O97">
        <v>98.372</v>
      </c>
      <c r="P97">
        <v>90</v>
      </c>
      <c r="Q97">
        <v>6.7623699999999998</v>
      </c>
      <c r="R97">
        <v>104</v>
      </c>
      <c r="S97">
        <f t="shared" si="26"/>
        <v>9.9116569704805008E-2</v>
      </c>
      <c r="T97">
        <f t="shared" si="27"/>
        <v>105</v>
      </c>
      <c r="U97">
        <f t="shared" si="28"/>
        <v>754076.27928480133</v>
      </c>
      <c r="V97">
        <f t="shared" si="29"/>
        <v>106</v>
      </c>
      <c r="W97">
        <f t="shared" si="30"/>
        <v>22.629007095740558</v>
      </c>
      <c r="X97">
        <f t="shared" si="31"/>
        <v>64</v>
      </c>
      <c r="Y97">
        <f t="shared" si="32"/>
        <v>84.5</v>
      </c>
      <c r="Z97">
        <v>0.61860000000000004</v>
      </c>
      <c r="AA97">
        <f t="shared" si="33"/>
        <v>106</v>
      </c>
      <c r="AB97">
        <v>0.81379999999999997</v>
      </c>
      <c r="AC97">
        <f t="shared" si="34"/>
        <v>66</v>
      </c>
      <c r="AD97">
        <f t="shared" si="35"/>
        <v>0.71619999999999995</v>
      </c>
      <c r="AE97">
        <f t="shared" si="36"/>
        <v>89</v>
      </c>
      <c r="AF97">
        <v>0.5403</v>
      </c>
      <c r="AG97">
        <f t="shared" si="37"/>
        <v>132</v>
      </c>
      <c r="AH97">
        <v>0.82609999999999995</v>
      </c>
      <c r="AI97">
        <f t="shared" si="38"/>
        <v>53</v>
      </c>
      <c r="AJ97">
        <f t="shared" si="39"/>
        <v>113.9</v>
      </c>
      <c r="AK97">
        <f>IF(C97=1,(AJ97/Z97),REF)</f>
        <v>184.12544455221467</v>
      </c>
      <c r="AL97">
        <f t="shared" si="40"/>
        <v>94</v>
      </c>
      <c r="AM97">
        <f>IF(B97=1,(AJ97/AD97),REF)</f>
        <v>159.03378944428931</v>
      </c>
      <c r="AN97">
        <f t="shared" si="41"/>
        <v>87</v>
      </c>
      <c r="AO97">
        <f t="shared" si="42"/>
        <v>87</v>
      </c>
      <c r="AP97" t="str">
        <f t="shared" si="43"/>
        <v>Oklahoma</v>
      </c>
      <c r="AQ97">
        <f t="shared" si="44"/>
        <v>0.4097039175332749</v>
      </c>
      <c r="AR97">
        <f t="shared" si="45"/>
        <v>0.43580582373328441</v>
      </c>
      <c r="AS97">
        <f t="shared" si="46"/>
        <v>0.70865596642215611</v>
      </c>
      <c r="AT97" t="str">
        <f t="shared" si="47"/>
        <v>Oklahoma</v>
      </c>
      <c r="AU97">
        <f t="shared" si="48"/>
        <v>96</v>
      </c>
      <c r="AV97">
        <f t="shared" si="49"/>
        <v>90.666666666666671</v>
      </c>
      <c r="AX97" t="str">
        <f t="shared" si="50"/>
        <v>Oklahoma</v>
      </c>
      <c r="AY97" t="str">
        <f t="shared" si="51"/>
        <v/>
      </c>
      <c r="AZ97">
        <v>96</v>
      </c>
    </row>
    <row r="98" spans="1:52" x14ac:dyDescent="0.25">
      <c r="A98">
        <v>1</v>
      </c>
      <c r="B98">
        <v>1</v>
      </c>
      <c r="C98">
        <v>1</v>
      </c>
      <c r="D98" t="s">
        <v>146</v>
      </c>
      <c r="E98">
        <v>65.879300000000001</v>
      </c>
      <c r="F98">
        <v>217</v>
      </c>
      <c r="G98">
        <v>62.985300000000002</v>
      </c>
      <c r="H98">
        <v>243</v>
      </c>
      <c r="I98">
        <v>101.148</v>
      </c>
      <c r="J98">
        <v>149</v>
      </c>
      <c r="K98">
        <v>101.98</v>
      </c>
      <c r="L98">
        <v>179</v>
      </c>
      <c r="M98">
        <v>88.726500000000001</v>
      </c>
      <c r="N98">
        <v>6</v>
      </c>
      <c r="O98">
        <v>94.177999999999997</v>
      </c>
      <c r="P98">
        <v>28</v>
      </c>
      <c r="Q98">
        <v>7.8024899999999997</v>
      </c>
      <c r="R98">
        <v>95</v>
      </c>
      <c r="S98">
        <f t="shared" si="26"/>
        <v>0.11842870218718181</v>
      </c>
      <c r="T98">
        <f t="shared" si="27"/>
        <v>91</v>
      </c>
      <c r="U98">
        <f t="shared" si="28"/>
        <v>685139.47600772011</v>
      </c>
      <c r="V98">
        <f t="shared" si="29"/>
        <v>192</v>
      </c>
      <c r="W98">
        <f t="shared" si="30"/>
        <v>21.855974004315787</v>
      </c>
      <c r="X98">
        <f t="shared" si="31"/>
        <v>39</v>
      </c>
      <c r="Y98">
        <f t="shared" si="32"/>
        <v>65</v>
      </c>
      <c r="Z98">
        <v>0.62409999999999999</v>
      </c>
      <c r="AA98">
        <f t="shared" si="33"/>
        <v>103</v>
      </c>
      <c r="AB98">
        <v>0.79139999999999999</v>
      </c>
      <c r="AC98">
        <f t="shared" si="34"/>
        <v>81</v>
      </c>
      <c r="AD98">
        <f t="shared" si="35"/>
        <v>0.70774999999999999</v>
      </c>
      <c r="AE98">
        <f t="shared" si="36"/>
        <v>92</v>
      </c>
      <c r="AF98">
        <v>0.85260000000000002</v>
      </c>
      <c r="AG98">
        <f t="shared" si="37"/>
        <v>31</v>
      </c>
      <c r="AH98">
        <v>0.67869999999999997</v>
      </c>
      <c r="AI98">
        <f t="shared" si="38"/>
        <v>98</v>
      </c>
      <c r="AJ98">
        <f t="shared" si="39"/>
        <v>113.8</v>
      </c>
      <c r="AK98">
        <f>IF(C98=1,(AJ98/Z98),REF)</f>
        <v>182.34257330555999</v>
      </c>
      <c r="AL98">
        <f t="shared" si="40"/>
        <v>92</v>
      </c>
      <c r="AM98">
        <f>IF(B98=1,(AJ98/AD98),REF)</f>
        <v>160.79123984457789</v>
      </c>
      <c r="AN98">
        <f t="shared" si="41"/>
        <v>88</v>
      </c>
      <c r="AO98">
        <f t="shared" si="42"/>
        <v>88</v>
      </c>
      <c r="AP98" t="str">
        <f t="shared" si="43"/>
        <v>Georgia St.</v>
      </c>
      <c r="AQ98">
        <f t="shared" si="44"/>
        <v>0.41374899934915987</v>
      </c>
      <c r="AR98">
        <f t="shared" si="45"/>
        <v>0.43007279242242119</v>
      </c>
      <c r="AS98">
        <f t="shared" si="46"/>
        <v>0.70808973159915889</v>
      </c>
      <c r="AT98" t="str">
        <f t="shared" si="47"/>
        <v>Georgia St.</v>
      </c>
      <c r="AU98">
        <f t="shared" si="48"/>
        <v>97</v>
      </c>
      <c r="AV98">
        <f t="shared" si="49"/>
        <v>92.333333333333329</v>
      </c>
      <c r="AX98" t="str">
        <f t="shared" si="50"/>
        <v>Georgia St.</v>
      </c>
      <c r="AY98" t="str">
        <f t="shared" si="51"/>
        <v/>
      </c>
      <c r="AZ98">
        <v>97</v>
      </c>
    </row>
    <row r="99" spans="1:52" x14ac:dyDescent="0.25">
      <c r="A99">
        <v>1</v>
      </c>
      <c r="B99">
        <v>1</v>
      </c>
      <c r="C99">
        <v>1</v>
      </c>
      <c r="D99" t="s">
        <v>81</v>
      </c>
      <c r="E99">
        <v>68.640900000000002</v>
      </c>
      <c r="F99">
        <v>85</v>
      </c>
      <c r="G99">
        <v>66.449200000000005</v>
      </c>
      <c r="H99">
        <v>71</v>
      </c>
      <c r="I99">
        <v>103.45399999999999</v>
      </c>
      <c r="J99">
        <v>104</v>
      </c>
      <c r="K99">
        <v>106.932</v>
      </c>
      <c r="L99">
        <v>95</v>
      </c>
      <c r="M99">
        <v>97.665899999999993</v>
      </c>
      <c r="N99">
        <v>117</v>
      </c>
      <c r="O99">
        <v>99.327399999999997</v>
      </c>
      <c r="P99">
        <v>109</v>
      </c>
      <c r="Q99">
        <v>7.6048099999999996</v>
      </c>
      <c r="R99">
        <v>97</v>
      </c>
      <c r="S99">
        <f t="shared" si="26"/>
        <v>0.11078817439748029</v>
      </c>
      <c r="T99">
        <f t="shared" si="27"/>
        <v>99</v>
      </c>
      <c r="U99">
        <f t="shared" si="28"/>
        <v>784871.11911872157</v>
      </c>
      <c r="V99">
        <f t="shared" si="29"/>
        <v>79</v>
      </c>
      <c r="W99">
        <f t="shared" si="30"/>
        <v>22.841653480470399</v>
      </c>
      <c r="X99">
        <f t="shared" si="31"/>
        <v>75</v>
      </c>
      <c r="Y99">
        <f t="shared" si="32"/>
        <v>87</v>
      </c>
      <c r="Z99">
        <v>0.66390000000000005</v>
      </c>
      <c r="AA99">
        <f t="shared" si="33"/>
        <v>88</v>
      </c>
      <c r="AB99">
        <v>0.6492</v>
      </c>
      <c r="AC99">
        <f t="shared" si="34"/>
        <v>137</v>
      </c>
      <c r="AD99">
        <f t="shared" si="35"/>
        <v>0.65654999999999997</v>
      </c>
      <c r="AE99">
        <f t="shared" si="36"/>
        <v>111</v>
      </c>
      <c r="AF99">
        <v>0.5786</v>
      </c>
      <c r="AG99">
        <f t="shared" si="37"/>
        <v>116</v>
      </c>
      <c r="AH99">
        <v>0.67800000000000005</v>
      </c>
      <c r="AI99">
        <f t="shared" si="38"/>
        <v>99</v>
      </c>
      <c r="AJ99">
        <f t="shared" si="39"/>
        <v>118.2</v>
      </c>
      <c r="AK99">
        <f>IF(C99=1,(AJ99/Z99),REF)</f>
        <v>178.03886127428828</v>
      </c>
      <c r="AL99">
        <f t="shared" si="40"/>
        <v>89</v>
      </c>
      <c r="AM99">
        <f>IF(B99=1,(AJ99/AD99),REF)</f>
        <v>180.03198537811286</v>
      </c>
      <c r="AN99">
        <f t="shared" si="41"/>
        <v>94</v>
      </c>
      <c r="AO99">
        <f t="shared" si="42"/>
        <v>89</v>
      </c>
      <c r="AP99" t="str">
        <f t="shared" si="43"/>
        <v>Buffalo</v>
      </c>
      <c r="AQ99">
        <f t="shared" si="44"/>
        <v>0.44118706361144699</v>
      </c>
      <c r="AR99">
        <f t="shared" si="45"/>
        <v>0.39336343302596927</v>
      </c>
      <c r="AS99">
        <f t="shared" si="46"/>
        <v>0.70496742507221177</v>
      </c>
      <c r="AT99" t="str">
        <f t="shared" si="47"/>
        <v>Buffalo</v>
      </c>
      <c r="AU99">
        <f t="shared" si="48"/>
        <v>98</v>
      </c>
      <c r="AV99">
        <f t="shared" si="49"/>
        <v>99.333333333333329</v>
      </c>
      <c r="AX99" t="str">
        <f t="shared" si="50"/>
        <v>Buffalo</v>
      </c>
      <c r="AY99" t="str">
        <f t="shared" si="51"/>
        <v/>
      </c>
      <c r="AZ99">
        <v>98</v>
      </c>
    </row>
    <row r="100" spans="1:52" x14ac:dyDescent="0.25">
      <c r="A100">
        <v>1</v>
      </c>
      <c r="B100">
        <v>1</v>
      </c>
      <c r="C100">
        <v>1</v>
      </c>
      <c r="D100" t="s">
        <v>341</v>
      </c>
      <c r="E100">
        <v>64.462500000000006</v>
      </c>
      <c r="F100">
        <v>277</v>
      </c>
      <c r="G100">
        <v>62.336799999999997</v>
      </c>
      <c r="H100">
        <v>267</v>
      </c>
      <c r="I100">
        <v>101.092</v>
      </c>
      <c r="J100">
        <v>150</v>
      </c>
      <c r="K100">
        <v>106.548</v>
      </c>
      <c r="L100">
        <v>100</v>
      </c>
      <c r="M100">
        <v>97.115899999999996</v>
      </c>
      <c r="N100">
        <v>101</v>
      </c>
      <c r="O100">
        <v>98.187100000000001</v>
      </c>
      <c r="P100">
        <v>89</v>
      </c>
      <c r="Q100">
        <v>8.3609399999999994</v>
      </c>
      <c r="R100">
        <v>87</v>
      </c>
      <c r="S100">
        <f t="shared" si="26"/>
        <v>0.12970176459181695</v>
      </c>
      <c r="T100">
        <f t="shared" si="27"/>
        <v>85</v>
      </c>
      <c r="U100">
        <f t="shared" si="28"/>
        <v>731809.00374660001</v>
      </c>
      <c r="V100">
        <f t="shared" si="29"/>
        <v>133</v>
      </c>
      <c r="W100">
        <f t="shared" si="30"/>
        <v>23.877010400867793</v>
      </c>
      <c r="X100">
        <f t="shared" si="31"/>
        <v>120</v>
      </c>
      <c r="Y100">
        <f t="shared" si="32"/>
        <v>102.5</v>
      </c>
      <c r="Z100">
        <v>0.63360000000000005</v>
      </c>
      <c r="AA100">
        <f t="shared" si="33"/>
        <v>98</v>
      </c>
      <c r="AB100">
        <v>0.7712</v>
      </c>
      <c r="AC100">
        <f t="shared" si="34"/>
        <v>88</v>
      </c>
      <c r="AD100">
        <f t="shared" si="35"/>
        <v>0.70240000000000002</v>
      </c>
      <c r="AE100">
        <f t="shared" si="36"/>
        <v>93</v>
      </c>
      <c r="AF100">
        <v>0.56879999999999997</v>
      </c>
      <c r="AG100">
        <f t="shared" si="37"/>
        <v>120</v>
      </c>
      <c r="AH100">
        <v>0.56889999999999996</v>
      </c>
      <c r="AI100">
        <f t="shared" si="38"/>
        <v>144</v>
      </c>
      <c r="AJ100">
        <f t="shared" si="39"/>
        <v>135.5</v>
      </c>
      <c r="AK100">
        <f>IF(C100=1,(AJ100/Z100),REF)</f>
        <v>213.85732323232321</v>
      </c>
      <c r="AL100">
        <f t="shared" si="40"/>
        <v>105</v>
      </c>
      <c r="AM100">
        <f>IF(B100=1,(AJ100/AD100),REF)</f>
        <v>192.91002277904326</v>
      </c>
      <c r="AN100">
        <f t="shared" si="41"/>
        <v>101</v>
      </c>
      <c r="AO100">
        <f t="shared" si="42"/>
        <v>93</v>
      </c>
      <c r="AP100" t="str">
        <f t="shared" si="43"/>
        <v>UCF</v>
      </c>
      <c r="AQ100">
        <f t="shared" si="44"/>
        <v>0.41340367948419576</v>
      </c>
      <c r="AR100">
        <f t="shared" si="45"/>
        <v>0.41721512345237166</v>
      </c>
      <c r="AS100">
        <f t="shared" si="46"/>
        <v>0.70363705943905497</v>
      </c>
      <c r="AT100" t="str">
        <f t="shared" si="47"/>
        <v>UCF</v>
      </c>
      <c r="AU100">
        <f t="shared" si="48"/>
        <v>99</v>
      </c>
      <c r="AV100">
        <f t="shared" si="49"/>
        <v>95</v>
      </c>
      <c r="AX100" t="str">
        <f t="shared" si="50"/>
        <v>UCF</v>
      </c>
      <c r="AY100" t="str">
        <f t="shared" si="51"/>
        <v/>
      </c>
      <c r="AZ100">
        <v>99</v>
      </c>
    </row>
    <row r="101" spans="1:52" x14ac:dyDescent="0.25">
      <c r="A101">
        <v>1</v>
      </c>
      <c r="B101">
        <v>1</v>
      </c>
      <c r="C101">
        <v>1</v>
      </c>
      <c r="D101" t="s">
        <v>277</v>
      </c>
      <c r="E101">
        <v>65.473699999999994</v>
      </c>
      <c r="F101">
        <v>238</v>
      </c>
      <c r="G101">
        <v>62.083300000000001</v>
      </c>
      <c r="H101">
        <v>273</v>
      </c>
      <c r="I101">
        <v>104.91</v>
      </c>
      <c r="J101">
        <v>79</v>
      </c>
      <c r="K101">
        <v>108.91800000000001</v>
      </c>
      <c r="L101">
        <v>65</v>
      </c>
      <c r="M101">
        <v>102.12</v>
      </c>
      <c r="N101">
        <v>220</v>
      </c>
      <c r="O101">
        <v>102.85</v>
      </c>
      <c r="P101">
        <v>176</v>
      </c>
      <c r="Q101">
        <v>6.0676199999999998</v>
      </c>
      <c r="R101">
        <v>110</v>
      </c>
      <c r="S101">
        <f t="shared" si="26"/>
        <v>9.2678434241535337E-2</v>
      </c>
      <c r="T101">
        <f t="shared" si="27"/>
        <v>109</v>
      </c>
      <c r="U101">
        <f t="shared" si="28"/>
        <v>776723.06208395876</v>
      </c>
      <c r="V101">
        <f t="shared" si="29"/>
        <v>84</v>
      </c>
      <c r="W101">
        <f t="shared" si="30"/>
        <v>25.319783595750252</v>
      </c>
      <c r="X101">
        <f t="shared" si="31"/>
        <v>207</v>
      </c>
      <c r="Y101">
        <f t="shared" si="32"/>
        <v>158</v>
      </c>
      <c r="Z101">
        <v>0.62439999999999996</v>
      </c>
      <c r="AA101">
        <f t="shared" si="33"/>
        <v>102</v>
      </c>
      <c r="AB101">
        <v>0.76039999999999996</v>
      </c>
      <c r="AC101">
        <f t="shared" si="34"/>
        <v>94</v>
      </c>
      <c r="AD101">
        <f t="shared" si="35"/>
        <v>0.6923999999999999</v>
      </c>
      <c r="AE101">
        <f t="shared" si="36"/>
        <v>97</v>
      </c>
      <c r="AF101">
        <v>0.63470000000000004</v>
      </c>
      <c r="AG101">
        <f t="shared" si="37"/>
        <v>104</v>
      </c>
      <c r="AH101">
        <v>0.71430000000000005</v>
      </c>
      <c r="AI101">
        <f t="shared" si="38"/>
        <v>90</v>
      </c>
      <c r="AJ101">
        <f t="shared" si="39"/>
        <v>128.4</v>
      </c>
      <c r="AK101">
        <f>IF(C101=1,(AJ101/Z101),REF)</f>
        <v>205.63741191543883</v>
      </c>
      <c r="AL101">
        <f t="shared" si="40"/>
        <v>101</v>
      </c>
      <c r="AM101">
        <f>IF(B101=1,(AJ101/AD101),REF)</f>
        <v>185.44194107452344</v>
      </c>
      <c r="AN101">
        <f t="shared" si="41"/>
        <v>99</v>
      </c>
      <c r="AO101">
        <f t="shared" si="42"/>
        <v>97</v>
      </c>
      <c r="AP101" t="str">
        <f t="shared" si="43"/>
        <v>Richmond</v>
      </c>
      <c r="AQ101">
        <f t="shared" si="44"/>
        <v>0.40900089962476538</v>
      </c>
      <c r="AR101">
        <f t="shared" si="45"/>
        <v>0.41331003734983612</v>
      </c>
      <c r="AS101">
        <f t="shared" si="46"/>
        <v>0.70081345022295716</v>
      </c>
      <c r="AT101" t="str">
        <f t="shared" si="47"/>
        <v>Richmond</v>
      </c>
      <c r="AU101">
        <f t="shared" si="48"/>
        <v>100</v>
      </c>
      <c r="AV101">
        <f t="shared" si="49"/>
        <v>98</v>
      </c>
      <c r="AX101" t="str">
        <f t="shared" si="50"/>
        <v>Richmond</v>
      </c>
      <c r="AY101" t="str">
        <f t="shared" si="51"/>
        <v/>
      </c>
      <c r="AZ101">
        <v>100</v>
      </c>
    </row>
    <row r="102" spans="1:52" x14ac:dyDescent="0.25">
      <c r="A102">
        <v>1</v>
      </c>
      <c r="B102">
        <v>1</v>
      </c>
      <c r="C102">
        <v>1</v>
      </c>
      <c r="D102" t="s">
        <v>168</v>
      </c>
      <c r="E102">
        <v>68.457999999999998</v>
      </c>
      <c r="F102">
        <v>89</v>
      </c>
      <c r="G102">
        <v>66.185699999999997</v>
      </c>
      <c r="H102">
        <v>84</v>
      </c>
      <c r="I102">
        <v>104.956</v>
      </c>
      <c r="J102">
        <v>77</v>
      </c>
      <c r="K102">
        <v>110.181</v>
      </c>
      <c r="L102">
        <v>52</v>
      </c>
      <c r="M102">
        <v>104.71899999999999</v>
      </c>
      <c r="N102">
        <v>277</v>
      </c>
      <c r="O102">
        <v>103.29</v>
      </c>
      <c r="P102">
        <v>186</v>
      </c>
      <c r="Q102">
        <v>6.8905599999999998</v>
      </c>
      <c r="R102">
        <v>102</v>
      </c>
      <c r="S102">
        <f t="shared" si="26"/>
        <v>0.10066025884483905</v>
      </c>
      <c r="T102">
        <f t="shared" si="27"/>
        <v>104</v>
      </c>
      <c r="U102">
        <f t="shared" si="28"/>
        <v>831070.04031253804</v>
      </c>
      <c r="V102">
        <f t="shared" si="29"/>
        <v>42</v>
      </c>
      <c r="W102">
        <f t="shared" si="30"/>
        <v>24.381983711636146</v>
      </c>
      <c r="X102">
        <f t="shared" si="31"/>
        <v>153</v>
      </c>
      <c r="Y102">
        <f t="shared" si="32"/>
        <v>128.5</v>
      </c>
      <c r="Z102">
        <v>0.61499999999999999</v>
      </c>
      <c r="AA102">
        <f t="shared" si="33"/>
        <v>109</v>
      </c>
      <c r="AB102">
        <v>0.77090000000000003</v>
      </c>
      <c r="AC102">
        <f t="shared" si="34"/>
        <v>89</v>
      </c>
      <c r="AD102">
        <f t="shared" si="35"/>
        <v>0.69294999999999995</v>
      </c>
      <c r="AE102">
        <f t="shared" si="36"/>
        <v>96</v>
      </c>
      <c r="AF102">
        <v>0.55679999999999996</v>
      </c>
      <c r="AG102">
        <f t="shared" si="37"/>
        <v>122</v>
      </c>
      <c r="AH102">
        <v>0.54769999999999996</v>
      </c>
      <c r="AI102">
        <f t="shared" si="38"/>
        <v>149</v>
      </c>
      <c r="AJ102">
        <f t="shared" si="39"/>
        <v>128.30000000000001</v>
      </c>
      <c r="AK102">
        <f>IF(C102=1,(AJ102/Z102),REF)</f>
        <v>208.61788617886182</v>
      </c>
      <c r="AL102">
        <f t="shared" si="40"/>
        <v>102</v>
      </c>
      <c r="AM102">
        <f>IF(B102=1,(AJ102/AD102),REF)</f>
        <v>185.15044375496069</v>
      </c>
      <c r="AN102">
        <f t="shared" si="41"/>
        <v>98</v>
      </c>
      <c r="AO102">
        <f t="shared" si="42"/>
        <v>96</v>
      </c>
      <c r="AP102" t="str">
        <f t="shared" si="43"/>
        <v>Iowa</v>
      </c>
      <c r="AQ102">
        <f t="shared" si="44"/>
        <v>0.40226434802450639</v>
      </c>
      <c r="AR102">
        <f t="shared" si="45"/>
        <v>0.41371969246187129</v>
      </c>
      <c r="AS102">
        <f t="shared" si="46"/>
        <v>0.6986516154602157</v>
      </c>
      <c r="AT102" t="str">
        <f t="shared" si="47"/>
        <v>Iowa</v>
      </c>
      <c r="AU102">
        <f t="shared" si="48"/>
        <v>101</v>
      </c>
      <c r="AV102">
        <f t="shared" si="49"/>
        <v>97.666666666666671</v>
      </c>
      <c r="AX102" t="str">
        <f t="shared" si="50"/>
        <v>Iowa</v>
      </c>
      <c r="AY102" t="str">
        <f t="shared" si="51"/>
        <v/>
      </c>
      <c r="AZ102">
        <v>101</v>
      </c>
    </row>
    <row r="103" spans="1:52" x14ac:dyDescent="0.25">
      <c r="A103">
        <v>1</v>
      </c>
      <c r="B103">
        <v>1</v>
      </c>
      <c r="C103">
        <v>1</v>
      </c>
      <c r="D103" t="s">
        <v>129</v>
      </c>
      <c r="E103">
        <v>66.083299999999994</v>
      </c>
      <c r="F103">
        <v>210</v>
      </c>
      <c r="G103">
        <v>63.051699999999997</v>
      </c>
      <c r="H103">
        <v>240</v>
      </c>
      <c r="I103">
        <v>98.667199999999994</v>
      </c>
      <c r="J103">
        <v>196</v>
      </c>
      <c r="K103">
        <v>100.27200000000001</v>
      </c>
      <c r="L103">
        <v>219</v>
      </c>
      <c r="M103">
        <v>92.656599999999997</v>
      </c>
      <c r="N103">
        <v>34</v>
      </c>
      <c r="O103">
        <v>95.057400000000001</v>
      </c>
      <c r="P103">
        <v>41</v>
      </c>
      <c r="Q103">
        <v>5.2142799999999996</v>
      </c>
      <c r="R103">
        <v>117</v>
      </c>
      <c r="S103">
        <f t="shared" si="26"/>
        <v>7.8909497558384722E-2</v>
      </c>
      <c r="T103">
        <f t="shared" si="27"/>
        <v>116</v>
      </c>
      <c r="U103">
        <f t="shared" si="28"/>
        <v>664432.82062686724</v>
      </c>
      <c r="V103">
        <f t="shared" si="29"/>
        <v>224</v>
      </c>
      <c r="W103">
        <f t="shared" si="30"/>
        <v>22.114940128382162</v>
      </c>
      <c r="X103">
        <f t="shared" si="31"/>
        <v>51</v>
      </c>
      <c r="Y103">
        <f t="shared" si="32"/>
        <v>83.5</v>
      </c>
      <c r="Z103">
        <v>0.65239999999999998</v>
      </c>
      <c r="AA103">
        <f t="shared" si="33"/>
        <v>90</v>
      </c>
      <c r="AB103">
        <v>0.67689999999999995</v>
      </c>
      <c r="AC103">
        <f t="shared" si="34"/>
        <v>127</v>
      </c>
      <c r="AD103">
        <f t="shared" si="35"/>
        <v>0.66464999999999996</v>
      </c>
      <c r="AE103">
        <f t="shared" si="36"/>
        <v>105</v>
      </c>
      <c r="AF103">
        <v>0.69840000000000002</v>
      </c>
      <c r="AG103">
        <f t="shared" si="37"/>
        <v>80</v>
      </c>
      <c r="AH103">
        <v>0.63129999999999997</v>
      </c>
      <c r="AI103">
        <f t="shared" si="38"/>
        <v>116</v>
      </c>
      <c r="AJ103">
        <f t="shared" si="39"/>
        <v>144.9</v>
      </c>
      <c r="AK103">
        <f>IF(C103=1,(AJ103/Z103),REF)</f>
        <v>222.10300429184551</v>
      </c>
      <c r="AL103">
        <f t="shared" si="40"/>
        <v>106</v>
      </c>
      <c r="AM103">
        <f>IF(B103=1,(AJ103/AD103),REF)</f>
        <v>218.00947867298581</v>
      </c>
      <c r="AN103">
        <f t="shared" si="41"/>
        <v>113</v>
      </c>
      <c r="AO103">
        <f t="shared" si="42"/>
        <v>105</v>
      </c>
      <c r="AP103" t="str">
        <f t="shared" si="43"/>
        <v>Fairfield</v>
      </c>
      <c r="AQ103">
        <f t="shared" si="44"/>
        <v>0.42406271631086351</v>
      </c>
      <c r="AR103">
        <f t="shared" si="45"/>
        <v>0.38880198702000002</v>
      </c>
      <c r="AS103">
        <f t="shared" si="46"/>
        <v>0.69758206788063204</v>
      </c>
      <c r="AT103" t="str">
        <f t="shared" si="47"/>
        <v>Fairfield</v>
      </c>
      <c r="AU103">
        <f t="shared" si="48"/>
        <v>102</v>
      </c>
      <c r="AV103">
        <f t="shared" si="49"/>
        <v>104</v>
      </c>
      <c r="AX103" t="str">
        <f t="shared" si="50"/>
        <v>Fairfield</v>
      </c>
      <c r="AY103" t="str">
        <f t="shared" si="51"/>
        <v/>
      </c>
      <c r="AZ103">
        <v>102</v>
      </c>
    </row>
    <row r="104" spans="1:52" x14ac:dyDescent="0.25">
      <c r="A104">
        <v>1</v>
      </c>
      <c r="B104">
        <v>1</v>
      </c>
      <c r="C104">
        <v>1</v>
      </c>
      <c r="D104" t="s">
        <v>340</v>
      </c>
      <c r="E104">
        <v>65.062600000000003</v>
      </c>
      <c r="F104">
        <v>262</v>
      </c>
      <c r="G104">
        <v>62.774000000000001</v>
      </c>
      <c r="H104">
        <v>251</v>
      </c>
      <c r="I104">
        <v>109.309</v>
      </c>
      <c r="J104">
        <v>25</v>
      </c>
      <c r="K104">
        <v>110.008</v>
      </c>
      <c r="L104">
        <v>54</v>
      </c>
      <c r="M104">
        <v>100.60299999999999</v>
      </c>
      <c r="N104">
        <v>187</v>
      </c>
      <c r="O104">
        <v>103.414</v>
      </c>
      <c r="P104">
        <v>190</v>
      </c>
      <c r="Q104">
        <v>6.5935499999999996</v>
      </c>
      <c r="R104">
        <v>106</v>
      </c>
      <c r="S104">
        <f t="shared" si="26"/>
        <v>0.10134854739896644</v>
      </c>
      <c r="T104">
        <f t="shared" si="27"/>
        <v>103</v>
      </c>
      <c r="U104">
        <f t="shared" si="28"/>
        <v>787371.97434000636</v>
      </c>
      <c r="V104">
        <f t="shared" si="29"/>
        <v>77</v>
      </c>
      <c r="W104">
        <f t="shared" si="30"/>
        <v>25.703692939604657</v>
      </c>
      <c r="X104">
        <f t="shared" si="31"/>
        <v>227</v>
      </c>
      <c r="Y104">
        <f t="shared" si="32"/>
        <v>165</v>
      </c>
      <c r="Z104">
        <v>0.6371</v>
      </c>
      <c r="AA104">
        <f t="shared" si="33"/>
        <v>97</v>
      </c>
      <c r="AB104">
        <v>0.68400000000000005</v>
      </c>
      <c r="AC104">
        <f t="shared" si="34"/>
        <v>122</v>
      </c>
      <c r="AD104">
        <f t="shared" si="35"/>
        <v>0.66054999999999997</v>
      </c>
      <c r="AE104">
        <f t="shared" si="36"/>
        <v>109</v>
      </c>
      <c r="AF104">
        <v>0.70830000000000004</v>
      </c>
      <c r="AG104">
        <f t="shared" si="37"/>
        <v>75</v>
      </c>
      <c r="AH104">
        <v>0.66910000000000003</v>
      </c>
      <c r="AI104">
        <f t="shared" si="38"/>
        <v>100</v>
      </c>
      <c r="AJ104">
        <f t="shared" si="39"/>
        <v>125.8</v>
      </c>
      <c r="AK104">
        <f>IF(C104=1,(AJ104/Z104),REF)</f>
        <v>197.45722806466802</v>
      </c>
      <c r="AL104">
        <f t="shared" si="40"/>
        <v>100</v>
      </c>
      <c r="AM104">
        <f>IF(B104=1,(AJ104/AD104),REF)</f>
        <v>190.4473544773295</v>
      </c>
      <c r="AN104">
        <f t="shared" si="41"/>
        <v>100</v>
      </c>
      <c r="AO104">
        <f t="shared" si="42"/>
        <v>100</v>
      </c>
      <c r="AP104" t="str">
        <f t="shared" si="43"/>
        <v>UC Santa Barbara</v>
      </c>
      <c r="AQ104">
        <f t="shared" si="44"/>
        <v>0.41901723169497929</v>
      </c>
      <c r="AR104">
        <f t="shared" si="45"/>
        <v>0.39298748270594303</v>
      </c>
      <c r="AS104">
        <f t="shared" si="46"/>
        <v>0.69728676492620856</v>
      </c>
      <c r="AT104" t="str">
        <f t="shared" si="47"/>
        <v>UC Santa Barbara</v>
      </c>
      <c r="AU104">
        <f t="shared" si="48"/>
        <v>103</v>
      </c>
      <c r="AV104">
        <f t="shared" si="49"/>
        <v>104</v>
      </c>
      <c r="AX104" t="str">
        <f t="shared" si="50"/>
        <v>UC Santa Barbara</v>
      </c>
      <c r="AY104" t="str">
        <f t="shared" si="51"/>
        <v/>
      </c>
      <c r="AZ104">
        <v>103</v>
      </c>
    </row>
    <row r="105" spans="1:52" x14ac:dyDescent="0.25">
      <c r="A105">
        <v>1</v>
      </c>
      <c r="B105">
        <v>1</v>
      </c>
      <c r="C105">
        <v>1</v>
      </c>
      <c r="D105" t="s">
        <v>80</v>
      </c>
      <c r="E105">
        <v>64.198400000000007</v>
      </c>
      <c r="F105">
        <v>284</v>
      </c>
      <c r="G105">
        <v>62.075099999999999</v>
      </c>
      <c r="H105">
        <v>274</v>
      </c>
      <c r="I105">
        <v>106.643</v>
      </c>
      <c r="J105">
        <v>51</v>
      </c>
      <c r="K105">
        <v>107.104</v>
      </c>
      <c r="L105">
        <v>92</v>
      </c>
      <c r="M105">
        <v>95.816999999999993</v>
      </c>
      <c r="N105">
        <v>73</v>
      </c>
      <c r="O105">
        <v>99.988600000000005</v>
      </c>
      <c r="P105">
        <v>124</v>
      </c>
      <c r="Q105">
        <v>7.1153199999999996</v>
      </c>
      <c r="R105">
        <v>101</v>
      </c>
      <c r="S105">
        <f t="shared" si="26"/>
        <v>0.11083453793240942</v>
      </c>
      <c r="T105">
        <f t="shared" si="27"/>
        <v>98</v>
      </c>
      <c r="U105">
        <f t="shared" si="28"/>
        <v>736436.97556029446</v>
      </c>
      <c r="V105">
        <f t="shared" si="29"/>
        <v>124</v>
      </c>
      <c r="W105">
        <f t="shared" si="30"/>
        <v>24.68292228201404</v>
      </c>
      <c r="X105">
        <f t="shared" si="31"/>
        <v>172</v>
      </c>
      <c r="Y105">
        <f t="shared" si="32"/>
        <v>135</v>
      </c>
      <c r="Z105">
        <v>0.65059999999999996</v>
      </c>
      <c r="AA105">
        <f t="shared" si="33"/>
        <v>93</v>
      </c>
      <c r="AB105">
        <v>0.67900000000000005</v>
      </c>
      <c r="AC105">
        <f t="shared" si="34"/>
        <v>125</v>
      </c>
      <c r="AD105">
        <f t="shared" si="35"/>
        <v>0.66480000000000006</v>
      </c>
      <c r="AE105">
        <f t="shared" si="36"/>
        <v>104</v>
      </c>
      <c r="AF105">
        <v>0.51300000000000001</v>
      </c>
      <c r="AG105">
        <f t="shared" si="37"/>
        <v>145</v>
      </c>
      <c r="AH105">
        <v>0.59830000000000005</v>
      </c>
      <c r="AI105">
        <f t="shared" si="38"/>
        <v>128</v>
      </c>
      <c r="AJ105">
        <f t="shared" si="39"/>
        <v>146.80000000000001</v>
      </c>
      <c r="AK105">
        <f>IF(C105=1,(AJ105/Z105),REF)</f>
        <v>225.63787273286201</v>
      </c>
      <c r="AL105">
        <f t="shared" si="40"/>
        <v>108</v>
      </c>
      <c r="AM105">
        <f>IF(B105=1,(AJ105/AD105),REF)</f>
        <v>220.81829121540312</v>
      </c>
      <c r="AN105">
        <f t="shared" si="41"/>
        <v>114</v>
      </c>
      <c r="AO105">
        <f t="shared" si="42"/>
        <v>104</v>
      </c>
      <c r="AP105" t="str">
        <f t="shared" si="43"/>
        <v>Bucknell</v>
      </c>
      <c r="AQ105">
        <f t="shared" si="44"/>
        <v>0.42222548292149942</v>
      </c>
      <c r="AR105">
        <f t="shared" si="45"/>
        <v>0.38826792871842225</v>
      </c>
      <c r="AS105">
        <f t="shared" si="46"/>
        <v>0.69676735887592101</v>
      </c>
      <c r="AT105" t="str">
        <f t="shared" si="47"/>
        <v>Bucknell</v>
      </c>
      <c r="AU105">
        <f t="shared" si="48"/>
        <v>104</v>
      </c>
      <c r="AV105">
        <f t="shared" si="49"/>
        <v>104</v>
      </c>
      <c r="AX105" t="str">
        <f t="shared" si="50"/>
        <v>Bucknell</v>
      </c>
      <c r="AY105" t="str">
        <f t="shared" si="51"/>
        <v/>
      </c>
      <c r="AZ105">
        <v>104</v>
      </c>
    </row>
    <row r="106" spans="1:52" x14ac:dyDescent="0.25">
      <c r="A106">
        <v>1</v>
      </c>
      <c r="B106">
        <v>1</v>
      </c>
      <c r="C106">
        <v>1</v>
      </c>
      <c r="D106" t="s">
        <v>270</v>
      </c>
      <c r="E106">
        <v>63.424999999999997</v>
      </c>
      <c r="F106">
        <v>310</v>
      </c>
      <c r="G106">
        <v>61.296999999999997</v>
      </c>
      <c r="H106">
        <v>301</v>
      </c>
      <c r="I106">
        <v>102.378</v>
      </c>
      <c r="J106">
        <v>124</v>
      </c>
      <c r="K106">
        <v>106.495</v>
      </c>
      <c r="L106">
        <v>102</v>
      </c>
      <c r="M106">
        <v>95.569299999999998</v>
      </c>
      <c r="N106">
        <v>69</v>
      </c>
      <c r="O106">
        <v>99.105000000000004</v>
      </c>
      <c r="P106">
        <v>102</v>
      </c>
      <c r="Q106">
        <v>7.3898299999999999</v>
      </c>
      <c r="R106">
        <v>100</v>
      </c>
      <c r="S106">
        <f t="shared" si="26"/>
        <v>0.1165155695703587</v>
      </c>
      <c r="T106">
        <f t="shared" si="27"/>
        <v>95</v>
      </c>
      <c r="U106">
        <f t="shared" si="28"/>
        <v>719314.66021062504</v>
      </c>
      <c r="V106">
        <f t="shared" si="29"/>
        <v>154</v>
      </c>
      <c r="W106">
        <f t="shared" si="30"/>
        <v>24.631589006990627</v>
      </c>
      <c r="X106">
        <f t="shared" si="31"/>
        <v>171</v>
      </c>
      <c r="Y106">
        <f t="shared" si="32"/>
        <v>133</v>
      </c>
      <c r="Z106">
        <v>0.62339999999999995</v>
      </c>
      <c r="AA106">
        <f t="shared" si="33"/>
        <v>105</v>
      </c>
      <c r="AB106">
        <v>0.7208</v>
      </c>
      <c r="AC106">
        <f t="shared" si="34"/>
        <v>111</v>
      </c>
      <c r="AD106">
        <f t="shared" si="35"/>
        <v>0.67209999999999992</v>
      </c>
      <c r="AE106">
        <f t="shared" si="36"/>
        <v>99</v>
      </c>
      <c r="AF106">
        <v>0.77329999999999999</v>
      </c>
      <c r="AG106">
        <f t="shared" si="37"/>
        <v>55</v>
      </c>
      <c r="AH106">
        <v>0.61209999999999998</v>
      </c>
      <c r="AI106">
        <f t="shared" si="38"/>
        <v>125</v>
      </c>
      <c r="AJ106">
        <f t="shared" si="39"/>
        <v>132.19999999999999</v>
      </c>
      <c r="AK106">
        <f>IF(C106=1,(AJ106/Z106),REF)</f>
        <v>212.06288097529676</v>
      </c>
      <c r="AL106">
        <f t="shared" si="40"/>
        <v>103</v>
      </c>
      <c r="AM106">
        <f>IF(B106=1,(AJ106/AD106),REF)</f>
        <v>196.69692010117544</v>
      </c>
      <c r="AN106">
        <f t="shared" si="41"/>
        <v>104</v>
      </c>
      <c r="AO106">
        <f t="shared" si="42"/>
        <v>99</v>
      </c>
      <c r="AP106" t="str">
        <f t="shared" si="43"/>
        <v>Princeton</v>
      </c>
      <c r="AQ106">
        <f t="shared" si="44"/>
        <v>0.40709138709594689</v>
      </c>
      <c r="AR106">
        <f t="shared" si="45"/>
        <v>0.39824844540028698</v>
      </c>
      <c r="AS106">
        <f t="shared" si="46"/>
        <v>0.69499178918170412</v>
      </c>
      <c r="AT106" t="str">
        <f t="shared" si="47"/>
        <v>Princeton</v>
      </c>
      <c r="AU106">
        <f t="shared" si="48"/>
        <v>105</v>
      </c>
      <c r="AV106">
        <f t="shared" si="49"/>
        <v>101</v>
      </c>
      <c r="AX106" t="str">
        <f t="shared" si="50"/>
        <v>Princeton</v>
      </c>
      <c r="AY106" t="str">
        <f t="shared" si="51"/>
        <v/>
      </c>
      <c r="AZ106">
        <v>105</v>
      </c>
    </row>
    <row r="107" spans="1:52" x14ac:dyDescent="0.25">
      <c r="A107">
        <v>1</v>
      </c>
      <c r="B107">
        <v>1</v>
      </c>
      <c r="C107">
        <v>1</v>
      </c>
      <c r="D107" t="s">
        <v>220</v>
      </c>
      <c r="E107">
        <v>66.865499999999997</v>
      </c>
      <c r="F107">
        <v>172</v>
      </c>
      <c r="G107">
        <v>63.555</v>
      </c>
      <c r="H107">
        <v>209</v>
      </c>
      <c r="I107">
        <v>106.065</v>
      </c>
      <c r="J107">
        <v>61</v>
      </c>
      <c r="K107">
        <v>103.54300000000001</v>
      </c>
      <c r="L107">
        <v>153</v>
      </c>
      <c r="M107">
        <v>92.609700000000004</v>
      </c>
      <c r="N107">
        <v>33</v>
      </c>
      <c r="O107">
        <v>95.669300000000007</v>
      </c>
      <c r="P107">
        <v>47</v>
      </c>
      <c r="Q107">
        <v>7.8734700000000002</v>
      </c>
      <c r="R107">
        <v>93</v>
      </c>
      <c r="S107">
        <f t="shared" si="26"/>
        <v>0.11775429780679124</v>
      </c>
      <c r="T107">
        <f t="shared" si="27"/>
        <v>93</v>
      </c>
      <c r="U107">
        <f t="shared" si="28"/>
        <v>716875.24582480965</v>
      </c>
      <c r="V107">
        <f t="shared" si="29"/>
        <v>160</v>
      </c>
      <c r="W107">
        <f t="shared" si="30"/>
        <v>22.081778926825695</v>
      </c>
      <c r="X107">
        <f t="shared" si="31"/>
        <v>49</v>
      </c>
      <c r="Y107">
        <f t="shared" si="32"/>
        <v>71</v>
      </c>
      <c r="Z107">
        <v>0.61499999999999999</v>
      </c>
      <c r="AA107">
        <f t="shared" si="33"/>
        <v>109</v>
      </c>
      <c r="AB107">
        <v>0.72109999999999996</v>
      </c>
      <c r="AC107">
        <f t="shared" si="34"/>
        <v>110</v>
      </c>
      <c r="AD107">
        <f t="shared" si="35"/>
        <v>0.66805000000000003</v>
      </c>
      <c r="AE107">
        <f t="shared" si="36"/>
        <v>103</v>
      </c>
      <c r="AF107">
        <v>0.59770000000000001</v>
      </c>
      <c r="AG107">
        <f t="shared" si="37"/>
        <v>111</v>
      </c>
      <c r="AH107">
        <v>0.56310000000000004</v>
      </c>
      <c r="AI107">
        <f t="shared" si="38"/>
        <v>146</v>
      </c>
      <c r="AJ107">
        <f t="shared" si="39"/>
        <v>136.80000000000001</v>
      </c>
      <c r="AK107">
        <f>IF(C107=1,(AJ107/Z107),REF)</f>
        <v>222.43902439024393</v>
      </c>
      <c r="AL107">
        <f t="shared" si="40"/>
        <v>107</v>
      </c>
      <c r="AM107">
        <f>IF(B107=1,(AJ107/AD107),REF)</f>
        <v>204.77509168475413</v>
      </c>
      <c r="AN107">
        <f t="shared" si="41"/>
        <v>108</v>
      </c>
      <c r="AO107">
        <f t="shared" si="42"/>
        <v>103</v>
      </c>
      <c r="AP107" t="str">
        <f t="shared" si="43"/>
        <v>Montana</v>
      </c>
      <c r="AQ107">
        <f t="shared" si="44"/>
        <v>0.3996921322160274</v>
      </c>
      <c r="AR107">
        <f t="shared" si="45"/>
        <v>0.39386212157043538</v>
      </c>
      <c r="AS107">
        <f t="shared" si="46"/>
        <v>0.69090550222993063</v>
      </c>
      <c r="AT107" t="str">
        <f t="shared" si="47"/>
        <v>Montana</v>
      </c>
      <c r="AU107">
        <f t="shared" si="48"/>
        <v>106</v>
      </c>
      <c r="AV107">
        <f t="shared" si="49"/>
        <v>104</v>
      </c>
      <c r="AX107" t="str">
        <f t="shared" si="50"/>
        <v>Montana</v>
      </c>
      <c r="AY107" t="str">
        <f t="shared" si="51"/>
        <v/>
      </c>
      <c r="AZ107">
        <v>106</v>
      </c>
    </row>
    <row r="108" spans="1:52" x14ac:dyDescent="0.25">
      <c r="A108">
        <v>1</v>
      </c>
      <c r="B108">
        <v>1</v>
      </c>
      <c r="C108">
        <v>1</v>
      </c>
      <c r="D108" t="s">
        <v>201</v>
      </c>
      <c r="E108">
        <v>67.500299999999996</v>
      </c>
      <c r="F108">
        <v>140</v>
      </c>
      <c r="G108">
        <v>65.454300000000003</v>
      </c>
      <c r="H108">
        <v>116</v>
      </c>
      <c r="I108">
        <v>100.66800000000001</v>
      </c>
      <c r="J108">
        <v>164</v>
      </c>
      <c r="K108">
        <v>106.499</v>
      </c>
      <c r="L108">
        <v>101</v>
      </c>
      <c r="M108">
        <v>103.56699999999999</v>
      </c>
      <c r="N108">
        <v>253</v>
      </c>
      <c r="O108">
        <v>102.73399999999999</v>
      </c>
      <c r="P108">
        <v>171</v>
      </c>
      <c r="Q108">
        <v>3.76458</v>
      </c>
      <c r="R108">
        <v>129</v>
      </c>
      <c r="S108">
        <f t="shared" si="26"/>
        <v>5.5777529877644998E-2</v>
      </c>
      <c r="T108">
        <f t="shared" si="27"/>
        <v>130</v>
      </c>
      <c r="U108">
        <f t="shared" si="28"/>
        <v>765590.90017860022</v>
      </c>
      <c r="V108">
        <f t="shared" si="29"/>
        <v>90</v>
      </c>
      <c r="W108">
        <f t="shared" si="30"/>
        <v>24.515288792494516</v>
      </c>
      <c r="X108">
        <f t="shared" si="31"/>
        <v>163</v>
      </c>
      <c r="Y108">
        <f t="shared" si="32"/>
        <v>146.5</v>
      </c>
      <c r="Z108">
        <v>0.628</v>
      </c>
      <c r="AA108">
        <f t="shared" si="33"/>
        <v>101</v>
      </c>
      <c r="AB108">
        <v>0.67700000000000005</v>
      </c>
      <c r="AC108">
        <f t="shared" si="34"/>
        <v>126</v>
      </c>
      <c r="AD108">
        <f t="shared" si="35"/>
        <v>0.65250000000000008</v>
      </c>
      <c r="AE108">
        <f t="shared" si="36"/>
        <v>114</v>
      </c>
      <c r="AF108">
        <v>0.6724</v>
      </c>
      <c r="AG108">
        <f t="shared" si="37"/>
        <v>87</v>
      </c>
      <c r="AH108">
        <v>0.53690000000000004</v>
      </c>
      <c r="AI108">
        <f t="shared" si="38"/>
        <v>155</v>
      </c>
      <c r="AJ108">
        <f t="shared" si="39"/>
        <v>144.5</v>
      </c>
      <c r="AK108">
        <f>IF(C108=1,(AJ108/Z108),REF)</f>
        <v>230.09554140127389</v>
      </c>
      <c r="AL108">
        <f t="shared" si="40"/>
        <v>111</v>
      </c>
      <c r="AM108">
        <f>IF(B108=1,(AJ108/AD108),REF)</f>
        <v>221.45593869731798</v>
      </c>
      <c r="AN108">
        <f t="shared" si="41"/>
        <v>115</v>
      </c>
      <c r="AO108">
        <f t="shared" si="42"/>
        <v>111</v>
      </c>
      <c r="AP108" t="str">
        <f t="shared" si="43"/>
        <v>Maryland</v>
      </c>
      <c r="AQ108">
        <f t="shared" si="44"/>
        <v>0.40676202919604393</v>
      </c>
      <c r="AR108">
        <f t="shared" si="45"/>
        <v>0.38094693908581612</v>
      </c>
      <c r="AS108">
        <f t="shared" si="46"/>
        <v>0.68886531433462361</v>
      </c>
      <c r="AT108" t="str">
        <f t="shared" si="47"/>
        <v>Maryland</v>
      </c>
      <c r="AU108">
        <f t="shared" si="48"/>
        <v>107</v>
      </c>
      <c r="AV108">
        <f t="shared" si="49"/>
        <v>110.66666666666667</v>
      </c>
      <c r="AX108" t="str">
        <f t="shared" si="50"/>
        <v>Maryland</v>
      </c>
      <c r="AY108" t="str">
        <f t="shared" si="51"/>
        <v/>
      </c>
      <c r="AZ108">
        <v>107</v>
      </c>
    </row>
    <row r="109" spans="1:52" x14ac:dyDescent="0.25">
      <c r="A109">
        <v>1</v>
      </c>
      <c r="B109">
        <v>1</v>
      </c>
      <c r="C109">
        <v>1</v>
      </c>
      <c r="D109" t="s">
        <v>141</v>
      </c>
      <c r="E109">
        <v>68.389700000000005</v>
      </c>
      <c r="F109">
        <v>94</v>
      </c>
      <c r="G109">
        <v>66.400800000000004</v>
      </c>
      <c r="H109">
        <v>74</v>
      </c>
      <c r="I109">
        <v>101.157</v>
      </c>
      <c r="J109">
        <v>148</v>
      </c>
      <c r="K109">
        <v>103.828</v>
      </c>
      <c r="L109">
        <v>148</v>
      </c>
      <c r="M109">
        <v>93.256</v>
      </c>
      <c r="N109">
        <v>41</v>
      </c>
      <c r="O109">
        <v>97.8245</v>
      </c>
      <c r="P109">
        <v>81</v>
      </c>
      <c r="Q109">
        <v>6.0033200000000004</v>
      </c>
      <c r="R109">
        <v>111</v>
      </c>
      <c r="S109">
        <f t="shared" si="26"/>
        <v>8.7783686724755366E-2</v>
      </c>
      <c r="T109">
        <f t="shared" si="27"/>
        <v>112</v>
      </c>
      <c r="U109">
        <f t="shared" si="28"/>
        <v>737258.30853368482</v>
      </c>
      <c r="V109">
        <f t="shared" si="29"/>
        <v>123</v>
      </c>
      <c r="W109">
        <f t="shared" si="30"/>
        <v>22.373066847932972</v>
      </c>
      <c r="X109">
        <f t="shared" si="31"/>
        <v>57</v>
      </c>
      <c r="Y109">
        <f t="shared" si="32"/>
        <v>84.5</v>
      </c>
      <c r="Z109">
        <v>0.6149</v>
      </c>
      <c r="AA109">
        <f t="shared" si="33"/>
        <v>111</v>
      </c>
      <c r="AB109">
        <v>0.70369999999999999</v>
      </c>
      <c r="AC109">
        <f t="shared" si="34"/>
        <v>117</v>
      </c>
      <c r="AD109">
        <f t="shared" si="35"/>
        <v>0.6593</v>
      </c>
      <c r="AE109">
        <f t="shared" si="36"/>
        <v>110</v>
      </c>
      <c r="AF109">
        <v>0.45929999999999999</v>
      </c>
      <c r="AG109">
        <f t="shared" si="37"/>
        <v>169</v>
      </c>
      <c r="AH109">
        <v>0.68020000000000003</v>
      </c>
      <c r="AI109">
        <f t="shared" si="38"/>
        <v>97</v>
      </c>
      <c r="AJ109">
        <f t="shared" si="39"/>
        <v>139.1</v>
      </c>
      <c r="AK109">
        <f>IF(C109=1,(AJ109/Z109),REF)</f>
        <v>226.21564482029598</v>
      </c>
      <c r="AL109">
        <f t="shared" si="40"/>
        <v>109</v>
      </c>
      <c r="AM109">
        <f>IF(B109=1,(AJ109/AD109),REF)</f>
        <v>210.98134384953738</v>
      </c>
      <c r="AN109">
        <f t="shared" si="41"/>
        <v>110</v>
      </c>
      <c r="AO109">
        <f t="shared" si="42"/>
        <v>109</v>
      </c>
      <c r="AP109" t="str">
        <f t="shared" si="43"/>
        <v>George Mason</v>
      </c>
      <c r="AQ109">
        <f t="shared" si="44"/>
        <v>0.39895490705144737</v>
      </c>
      <c r="AR109">
        <f t="shared" si="45"/>
        <v>0.38725537797380993</v>
      </c>
      <c r="AS109">
        <f t="shared" si="46"/>
        <v>0.68834076487976126</v>
      </c>
      <c r="AT109" t="str">
        <f t="shared" si="47"/>
        <v>George Mason</v>
      </c>
      <c r="AU109">
        <f t="shared" si="48"/>
        <v>108</v>
      </c>
      <c r="AV109">
        <f t="shared" si="49"/>
        <v>109</v>
      </c>
      <c r="AX109" t="str">
        <f t="shared" si="50"/>
        <v>George Mason</v>
      </c>
      <c r="AY109" t="str">
        <f t="shared" si="51"/>
        <v/>
      </c>
      <c r="AZ109">
        <v>108</v>
      </c>
    </row>
    <row r="110" spans="1:52" x14ac:dyDescent="0.25">
      <c r="A110">
        <v>1</v>
      </c>
      <c r="B110">
        <v>1</v>
      </c>
      <c r="C110">
        <v>1</v>
      </c>
      <c r="D110" t="s">
        <v>182</v>
      </c>
      <c r="E110">
        <v>69.153400000000005</v>
      </c>
      <c r="F110">
        <v>66</v>
      </c>
      <c r="G110">
        <v>65.543899999999994</v>
      </c>
      <c r="H110">
        <v>111</v>
      </c>
      <c r="I110">
        <v>104.79300000000001</v>
      </c>
      <c r="J110">
        <v>82</v>
      </c>
      <c r="K110">
        <v>107.54</v>
      </c>
      <c r="L110">
        <v>86</v>
      </c>
      <c r="M110">
        <v>94.623199999999997</v>
      </c>
      <c r="N110">
        <v>55</v>
      </c>
      <c r="O110">
        <v>100.06399999999999</v>
      </c>
      <c r="P110">
        <v>125</v>
      </c>
      <c r="Q110">
        <v>7.476</v>
      </c>
      <c r="R110">
        <v>99</v>
      </c>
      <c r="S110">
        <f t="shared" si="26"/>
        <v>0.10810748278464996</v>
      </c>
      <c r="T110">
        <f t="shared" si="27"/>
        <v>100</v>
      </c>
      <c r="U110">
        <f t="shared" si="28"/>
        <v>799748.80863544019</v>
      </c>
      <c r="V110">
        <f t="shared" si="29"/>
        <v>67</v>
      </c>
      <c r="W110">
        <f t="shared" si="30"/>
        <v>22.941987446261347</v>
      </c>
      <c r="X110">
        <f t="shared" si="31"/>
        <v>78</v>
      </c>
      <c r="Y110">
        <f t="shared" si="32"/>
        <v>89</v>
      </c>
      <c r="Z110">
        <v>0.61570000000000003</v>
      </c>
      <c r="AA110">
        <f t="shared" si="33"/>
        <v>108</v>
      </c>
      <c r="AB110">
        <v>0.62019999999999997</v>
      </c>
      <c r="AC110">
        <f t="shared" si="34"/>
        <v>151</v>
      </c>
      <c r="AD110">
        <f t="shared" si="35"/>
        <v>0.61795</v>
      </c>
      <c r="AE110">
        <f t="shared" si="36"/>
        <v>123</v>
      </c>
      <c r="AF110">
        <v>0.71240000000000003</v>
      </c>
      <c r="AG110">
        <f t="shared" si="37"/>
        <v>73</v>
      </c>
      <c r="AH110">
        <v>0.64039999999999997</v>
      </c>
      <c r="AI110">
        <f t="shared" si="38"/>
        <v>112</v>
      </c>
      <c r="AJ110">
        <f t="shared" si="39"/>
        <v>112.8</v>
      </c>
      <c r="AK110">
        <f>IF(C110=1,(AJ110/Z110),REF)</f>
        <v>183.20610687022901</v>
      </c>
      <c r="AL110">
        <f t="shared" si="40"/>
        <v>93</v>
      </c>
      <c r="AM110">
        <f>IF(B110=1,(AJ110/AD110),REF)</f>
        <v>182.53904037543489</v>
      </c>
      <c r="AN110">
        <f t="shared" si="41"/>
        <v>95</v>
      </c>
      <c r="AO110">
        <f t="shared" si="42"/>
        <v>93</v>
      </c>
      <c r="AP110" t="str">
        <f t="shared" si="43"/>
        <v>Lamar</v>
      </c>
      <c r="AQ110">
        <f t="shared" si="44"/>
        <v>0.40798739055927441</v>
      </c>
      <c r="AR110">
        <f t="shared" si="45"/>
        <v>0.3695972702088216</v>
      </c>
      <c r="AS110">
        <f t="shared" si="46"/>
        <v>0.68531001038919048</v>
      </c>
      <c r="AT110" t="str">
        <f t="shared" si="47"/>
        <v>Lamar</v>
      </c>
      <c r="AU110">
        <f t="shared" si="48"/>
        <v>109</v>
      </c>
      <c r="AV110">
        <f t="shared" si="49"/>
        <v>108.33333333333333</v>
      </c>
      <c r="AX110" t="str">
        <f t="shared" si="50"/>
        <v>Lamar</v>
      </c>
      <c r="AY110" t="str">
        <f t="shared" si="51"/>
        <v/>
      </c>
      <c r="AZ110">
        <v>109</v>
      </c>
    </row>
    <row r="111" spans="1:52" x14ac:dyDescent="0.25">
      <c r="A111">
        <v>1</v>
      </c>
      <c r="B111">
        <v>1</v>
      </c>
      <c r="C111">
        <v>1</v>
      </c>
      <c r="D111" t="s">
        <v>351</v>
      </c>
      <c r="E111">
        <v>72.826599999999999</v>
      </c>
      <c r="F111">
        <v>13</v>
      </c>
      <c r="G111">
        <v>70.431399999999996</v>
      </c>
      <c r="H111">
        <v>10</v>
      </c>
      <c r="I111">
        <v>104.72499999999999</v>
      </c>
      <c r="J111">
        <v>85</v>
      </c>
      <c r="K111">
        <v>104.824</v>
      </c>
      <c r="L111">
        <v>133</v>
      </c>
      <c r="M111">
        <v>92.287000000000006</v>
      </c>
      <c r="N111">
        <v>29</v>
      </c>
      <c r="O111">
        <v>99.277000000000001</v>
      </c>
      <c r="P111">
        <v>106</v>
      </c>
      <c r="Q111">
        <v>5.5472799999999998</v>
      </c>
      <c r="R111">
        <v>114</v>
      </c>
      <c r="S111">
        <f t="shared" si="26"/>
        <v>7.616722461298478E-2</v>
      </c>
      <c r="T111">
        <f t="shared" si="27"/>
        <v>117</v>
      </c>
      <c r="U111">
        <f t="shared" si="28"/>
        <v>800223.84974076157</v>
      </c>
      <c r="V111">
        <f t="shared" si="29"/>
        <v>63</v>
      </c>
      <c r="W111">
        <f t="shared" si="30"/>
        <v>21.511356468452849</v>
      </c>
      <c r="X111">
        <f t="shared" si="31"/>
        <v>29</v>
      </c>
      <c r="Y111">
        <f t="shared" si="32"/>
        <v>73</v>
      </c>
      <c r="Z111">
        <v>0.56969999999999998</v>
      </c>
      <c r="AA111">
        <f t="shared" si="33"/>
        <v>124</v>
      </c>
      <c r="AB111">
        <v>0.75509999999999999</v>
      </c>
      <c r="AC111">
        <f t="shared" si="34"/>
        <v>98</v>
      </c>
      <c r="AD111">
        <f t="shared" si="35"/>
        <v>0.66239999999999999</v>
      </c>
      <c r="AE111">
        <f t="shared" si="36"/>
        <v>108</v>
      </c>
      <c r="AF111">
        <v>0.54290000000000005</v>
      </c>
      <c r="AG111">
        <f t="shared" si="37"/>
        <v>129</v>
      </c>
      <c r="AH111">
        <v>0.62570000000000003</v>
      </c>
      <c r="AI111">
        <f t="shared" si="38"/>
        <v>118</v>
      </c>
      <c r="AJ111">
        <f t="shared" si="39"/>
        <v>121.6</v>
      </c>
      <c r="AK111">
        <f>IF(C111=1,(AJ111/Z111),REF)</f>
        <v>213.44567316131298</v>
      </c>
      <c r="AL111">
        <f t="shared" si="40"/>
        <v>104</v>
      </c>
      <c r="AM111">
        <f>IF(B111=1,(AJ111/AD111),REF)</f>
        <v>183.57487922705315</v>
      </c>
      <c r="AN111">
        <f t="shared" si="41"/>
        <v>96</v>
      </c>
      <c r="AO111">
        <f t="shared" si="42"/>
        <v>96</v>
      </c>
      <c r="AP111" t="str">
        <f t="shared" si="43"/>
        <v>UT Arlington</v>
      </c>
      <c r="AQ111">
        <f t="shared" si="44"/>
        <v>0.37178260467560037</v>
      </c>
      <c r="AR111">
        <f t="shared" si="45"/>
        <v>0.39590278434904708</v>
      </c>
      <c r="AS111">
        <f t="shared" si="46"/>
        <v>0.68180677389789224</v>
      </c>
      <c r="AT111" t="str">
        <f t="shared" si="47"/>
        <v>UT Arlington</v>
      </c>
      <c r="AU111">
        <f t="shared" si="48"/>
        <v>110</v>
      </c>
      <c r="AV111">
        <f t="shared" si="49"/>
        <v>104.66666666666667</v>
      </c>
      <c r="AX111" t="str">
        <f t="shared" si="50"/>
        <v>UT Arlington</v>
      </c>
      <c r="AY111" t="str">
        <f t="shared" si="51"/>
        <v/>
      </c>
      <c r="AZ111">
        <v>110</v>
      </c>
    </row>
    <row r="112" spans="1:52" x14ac:dyDescent="0.25">
      <c r="A112">
        <v>1</v>
      </c>
      <c r="B112">
        <v>1</v>
      </c>
      <c r="C112">
        <v>1</v>
      </c>
      <c r="D112" t="s">
        <v>178</v>
      </c>
      <c r="E112">
        <v>67.895300000000006</v>
      </c>
      <c r="F112">
        <v>118</v>
      </c>
      <c r="G112">
        <v>66.260300000000001</v>
      </c>
      <c r="H112">
        <v>83</v>
      </c>
      <c r="I112">
        <v>103.361</v>
      </c>
      <c r="J112">
        <v>106</v>
      </c>
      <c r="K112">
        <v>106.114</v>
      </c>
      <c r="L112">
        <v>108</v>
      </c>
      <c r="M112">
        <v>97.005399999999995</v>
      </c>
      <c r="N112">
        <v>99</v>
      </c>
      <c r="O112">
        <v>100.157</v>
      </c>
      <c r="P112">
        <v>128</v>
      </c>
      <c r="Q112">
        <v>5.9570699999999999</v>
      </c>
      <c r="R112">
        <v>112</v>
      </c>
      <c r="S112">
        <f t="shared" si="26"/>
        <v>8.7738031940355329E-2</v>
      </c>
      <c r="T112">
        <f t="shared" si="27"/>
        <v>113</v>
      </c>
      <c r="U112">
        <f t="shared" si="28"/>
        <v>764513.36677771888</v>
      </c>
      <c r="V112">
        <f t="shared" si="29"/>
        <v>92</v>
      </c>
      <c r="W112">
        <f t="shared" si="30"/>
        <v>23.401860201483863</v>
      </c>
      <c r="X112">
        <f t="shared" si="31"/>
        <v>99</v>
      </c>
      <c r="Y112">
        <f t="shared" si="32"/>
        <v>106</v>
      </c>
      <c r="Z112">
        <v>0.58589999999999998</v>
      </c>
      <c r="AA112">
        <f t="shared" si="33"/>
        <v>120</v>
      </c>
      <c r="AB112">
        <v>0.68369999999999997</v>
      </c>
      <c r="AC112">
        <f t="shared" si="34"/>
        <v>123</v>
      </c>
      <c r="AD112">
        <f t="shared" si="35"/>
        <v>0.63480000000000003</v>
      </c>
      <c r="AE112">
        <f t="shared" si="36"/>
        <v>118</v>
      </c>
      <c r="AF112">
        <v>0.45689999999999997</v>
      </c>
      <c r="AG112">
        <f t="shared" si="37"/>
        <v>170</v>
      </c>
      <c r="AH112">
        <v>0.58950000000000002</v>
      </c>
      <c r="AI112">
        <f t="shared" si="38"/>
        <v>136</v>
      </c>
      <c r="AJ112">
        <f t="shared" si="39"/>
        <v>147</v>
      </c>
      <c r="AK112">
        <f>IF(C112=1,(AJ112/Z112),REF)</f>
        <v>250.89605734767025</v>
      </c>
      <c r="AL112">
        <f t="shared" si="40"/>
        <v>113</v>
      </c>
      <c r="AM112">
        <f>IF(B112=1,(AJ112/AD112),REF)</f>
        <v>231.56899810964083</v>
      </c>
      <c r="AN112">
        <f t="shared" si="41"/>
        <v>117</v>
      </c>
      <c r="AO112">
        <f t="shared" si="42"/>
        <v>113</v>
      </c>
      <c r="AP112" t="str">
        <f t="shared" si="43"/>
        <v>Kent St.</v>
      </c>
      <c r="AQ112">
        <f t="shared" si="44"/>
        <v>0.37622330664792231</v>
      </c>
      <c r="AR112">
        <f t="shared" si="45"/>
        <v>0.36855028785076044</v>
      </c>
      <c r="AS112">
        <f t="shared" si="46"/>
        <v>0.67359322436814362</v>
      </c>
      <c r="AT112" t="str">
        <f t="shared" si="47"/>
        <v>Kent St.</v>
      </c>
      <c r="AU112">
        <f t="shared" si="48"/>
        <v>111</v>
      </c>
      <c r="AV112">
        <f t="shared" si="49"/>
        <v>114</v>
      </c>
      <c r="AX112" t="str">
        <f t="shared" si="50"/>
        <v>Kent St.</v>
      </c>
      <c r="AY112" t="str">
        <f t="shared" si="51"/>
        <v/>
      </c>
      <c r="AZ112">
        <v>111</v>
      </c>
    </row>
    <row r="113" spans="1:52" x14ac:dyDescent="0.25">
      <c r="A113">
        <v>1</v>
      </c>
      <c r="B113">
        <v>1</v>
      </c>
      <c r="C113">
        <v>1</v>
      </c>
      <c r="D113" t="s">
        <v>256</v>
      </c>
      <c r="E113">
        <v>66.635800000000003</v>
      </c>
      <c r="F113">
        <v>186</v>
      </c>
      <c r="G113">
        <v>64.712599999999995</v>
      </c>
      <c r="H113">
        <v>147</v>
      </c>
      <c r="I113">
        <v>98.9846</v>
      </c>
      <c r="J113">
        <v>189</v>
      </c>
      <c r="K113">
        <v>106.904</v>
      </c>
      <c r="L113">
        <v>96</v>
      </c>
      <c r="M113">
        <v>101.604</v>
      </c>
      <c r="N113">
        <v>207</v>
      </c>
      <c r="O113">
        <v>99.065600000000003</v>
      </c>
      <c r="P113">
        <v>101</v>
      </c>
      <c r="Q113">
        <v>7.83887</v>
      </c>
      <c r="R113">
        <v>94</v>
      </c>
      <c r="S113">
        <f t="shared" si="26"/>
        <v>0.11763046290432459</v>
      </c>
      <c r="T113">
        <f t="shared" si="27"/>
        <v>94</v>
      </c>
      <c r="U113">
        <f t="shared" si="28"/>
        <v>761544.92244033271</v>
      </c>
      <c r="V113">
        <f t="shared" si="29"/>
        <v>94</v>
      </c>
      <c r="W113">
        <f t="shared" si="30"/>
        <v>23.429821650341466</v>
      </c>
      <c r="X113">
        <f t="shared" si="31"/>
        <v>101</v>
      </c>
      <c r="Y113">
        <f t="shared" si="32"/>
        <v>97.5</v>
      </c>
      <c r="Z113">
        <v>0.53459999999999996</v>
      </c>
      <c r="AA113">
        <f t="shared" si="33"/>
        <v>139</v>
      </c>
      <c r="AB113">
        <v>0.80259999999999998</v>
      </c>
      <c r="AC113">
        <f t="shared" si="34"/>
        <v>74</v>
      </c>
      <c r="AD113">
        <f t="shared" si="35"/>
        <v>0.66859999999999997</v>
      </c>
      <c r="AE113">
        <f t="shared" si="36"/>
        <v>102</v>
      </c>
      <c r="AF113">
        <v>0.5554</v>
      </c>
      <c r="AG113">
        <f t="shared" si="37"/>
        <v>123</v>
      </c>
      <c r="AH113">
        <v>0.58150000000000002</v>
      </c>
      <c r="AI113">
        <f t="shared" si="38"/>
        <v>138</v>
      </c>
      <c r="AJ113">
        <f t="shared" si="39"/>
        <v>129.69999999999999</v>
      </c>
      <c r="AK113">
        <f>IF(C113=1,(AJ113/Z113),REF)</f>
        <v>242.61129816685371</v>
      </c>
      <c r="AL113">
        <f t="shared" si="40"/>
        <v>112</v>
      </c>
      <c r="AM113">
        <f>IF(B113=1,(AJ113/AD113),REF)</f>
        <v>193.9874364343404</v>
      </c>
      <c r="AN113">
        <f t="shared" si="41"/>
        <v>102</v>
      </c>
      <c r="AO113">
        <f t="shared" si="42"/>
        <v>102</v>
      </c>
      <c r="AP113" t="str">
        <f t="shared" si="43"/>
        <v>Oklahoma St.</v>
      </c>
      <c r="AQ113">
        <f t="shared" si="44"/>
        <v>0.34443671142217347</v>
      </c>
      <c r="AR113">
        <f t="shared" si="45"/>
        <v>0.39686204004273634</v>
      </c>
      <c r="AS113">
        <f t="shared" si="46"/>
        <v>0.67233436391583534</v>
      </c>
      <c r="AT113" t="str">
        <f t="shared" si="47"/>
        <v>Oklahoma St.</v>
      </c>
      <c r="AU113">
        <f t="shared" si="48"/>
        <v>112</v>
      </c>
      <c r="AV113">
        <f t="shared" si="49"/>
        <v>105.33333333333333</v>
      </c>
      <c r="AX113" t="str">
        <f t="shared" si="50"/>
        <v>Oklahoma St.</v>
      </c>
      <c r="AY113" t="str">
        <f t="shared" si="51"/>
        <v/>
      </c>
      <c r="AZ113">
        <v>112</v>
      </c>
    </row>
    <row r="114" spans="1:52" x14ac:dyDescent="0.25">
      <c r="A114">
        <v>1</v>
      </c>
      <c r="B114">
        <v>1</v>
      </c>
      <c r="C114">
        <v>1</v>
      </c>
      <c r="D114" t="s">
        <v>193</v>
      </c>
      <c r="E114">
        <v>67.243700000000004</v>
      </c>
      <c r="F114">
        <v>148</v>
      </c>
      <c r="G114">
        <v>64.335499999999996</v>
      </c>
      <c r="H114">
        <v>165</v>
      </c>
      <c r="I114">
        <v>100.084</v>
      </c>
      <c r="J114">
        <v>171</v>
      </c>
      <c r="K114">
        <v>102.27800000000001</v>
      </c>
      <c r="L114">
        <v>173</v>
      </c>
      <c r="M114">
        <v>98.724699999999999</v>
      </c>
      <c r="N114">
        <v>144</v>
      </c>
      <c r="O114">
        <v>99.742400000000004</v>
      </c>
      <c r="P114">
        <v>116</v>
      </c>
      <c r="Q114">
        <v>2.5353599999999998</v>
      </c>
      <c r="R114">
        <v>143</v>
      </c>
      <c r="S114">
        <f t="shared" si="26"/>
        <v>3.7707621680544083E-2</v>
      </c>
      <c r="T114">
        <f t="shared" si="27"/>
        <v>144</v>
      </c>
      <c r="U114">
        <f t="shared" si="28"/>
        <v>703422.17637651088</v>
      </c>
      <c r="V114">
        <f t="shared" si="29"/>
        <v>169</v>
      </c>
      <c r="W114">
        <f t="shared" si="30"/>
        <v>23.472324493933058</v>
      </c>
      <c r="X114">
        <f t="shared" si="31"/>
        <v>102</v>
      </c>
      <c r="Y114">
        <f t="shared" si="32"/>
        <v>123</v>
      </c>
      <c r="Z114">
        <v>0.66910000000000003</v>
      </c>
      <c r="AA114">
        <f t="shared" si="33"/>
        <v>87</v>
      </c>
      <c r="AB114">
        <v>0.44379999999999997</v>
      </c>
      <c r="AC114">
        <f t="shared" si="34"/>
        <v>213</v>
      </c>
      <c r="AD114">
        <f t="shared" si="35"/>
        <v>0.55645</v>
      </c>
      <c r="AE114">
        <f t="shared" si="36"/>
        <v>150</v>
      </c>
      <c r="AF114">
        <v>0.70520000000000005</v>
      </c>
      <c r="AG114">
        <f t="shared" si="37"/>
        <v>77</v>
      </c>
      <c r="AH114">
        <v>0.42530000000000001</v>
      </c>
      <c r="AI114">
        <f t="shared" si="38"/>
        <v>200</v>
      </c>
      <c r="AJ114">
        <f t="shared" si="39"/>
        <v>172.6</v>
      </c>
      <c r="AK114">
        <f>IF(C114=1,(AJ114/Z114),REF)</f>
        <v>257.9584516514721</v>
      </c>
      <c r="AL114">
        <f t="shared" si="40"/>
        <v>119</v>
      </c>
      <c r="AM114">
        <f>IF(B114=1,(AJ114/AD114),REF)</f>
        <v>310.18060921915713</v>
      </c>
      <c r="AN114">
        <f t="shared" si="41"/>
        <v>146</v>
      </c>
      <c r="AO114">
        <f t="shared" si="42"/>
        <v>119</v>
      </c>
      <c r="AP114" t="str">
        <f t="shared" si="43"/>
        <v>Loyola Marymount</v>
      </c>
      <c r="AQ114">
        <f t="shared" si="44"/>
        <v>0.42845738766410402</v>
      </c>
      <c r="AR114">
        <f t="shared" si="45"/>
        <v>0.31147213868392576</v>
      </c>
      <c r="AS114">
        <f t="shared" si="46"/>
        <v>0.67183735095940711</v>
      </c>
      <c r="AT114" t="str">
        <f t="shared" si="47"/>
        <v>Loyola Marymount</v>
      </c>
      <c r="AU114">
        <f t="shared" si="48"/>
        <v>113</v>
      </c>
      <c r="AV114">
        <f t="shared" si="49"/>
        <v>127.33333333333333</v>
      </c>
      <c r="AX114" t="str">
        <f t="shared" si="50"/>
        <v>Loyola Marymount</v>
      </c>
      <c r="AY114" t="str">
        <f t="shared" si="51"/>
        <v/>
      </c>
      <c r="AZ114">
        <v>113</v>
      </c>
    </row>
    <row r="115" spans="1:52" x14ac:dyDescent="0.25">
      <c r="A115">
        <v>1</v>
      </c>
      <c r="B115">
        <v>1</v>
      </c>
      <c r="C115">
        <v>1</v>
      </c>
      <c r="D115" t="s">
        <v>280</v>
      </c>
      <c r="E115">
        <v>66.959800000000001</v>
      </c>
      <c r="F115">
        <v>168</v>
      </c>
      <c r="G115">
        <v>64.519300000000001</v>
      </c>
      <c r="H115">
        <v>158</v>
      </c>
      <c r="I115">
        <v>96.581999999999994</v>
      </c>
      <c r="J115">
        <v>243</v>
      </c>
      <c r="K115">
        <v>101.675</v>
      </c>
      <c r="L115">
        <v>185</v>
      </c>
      <c r="M115">
        <v>97.321799999999996</v>
      </c>
      <c r="N115">
        <v>105</v>
      </c>
      <c r="O115">
        <v>96.772000000000006</v>
      </c>
      <c r="P115">
        <v>64</v>
      </c>
      <c r="Q115">
        <v>4.9027399999999997</v>
      </c>
      <c r="R115">
        <v>119</v>
      </c>
      <c r="S115">
        <f t="shared" si="26"/>
        <v>7.3223038300592166E-2</v>
      </c>
      <c r="T115">
        <f t="shared" si="27"/>
        <v>118</v>
      </c>
      <c r="U115">
        <f t="shared" si="28"/>
        <v>692217.39708887495</v>
      </c>
      <c r="V115">
        <f t="shared" si="29"/>
        <v>180</v>
      </c>
      <c r="W115">
        <f t="shared" si="30"/>
        <v>22.458740598834073</v>
      </c>
      <c r="X115">
        <f t="shared" si="31"/>
        <v>60</v>
      </c>
      <c r="Y115">
        <f t="shared" si="32"/>
        <v>89</v>
      </c>
      <c r="Z115">
        <v>0.59830000000000005</v>
      </c>
      <c r="AA115">
        <f t="shared" si="33"/>
        <v>114</v>
      </c>
      <c r="AB115">
        <v>0.64329999999999998</v>
      </c>
      <c r="AC115">
        <f t="shared" si="34"/>
        <v>140</v>
      </c>
      <c r="AD115">
        <f t="shared" si="35"/>
        <v>0.62080000000000002</v>
      </c>
      <c r="AE115">
        <f t="shared" si="36"/>
        <v>122</v>
      </c>
      <c r="AF115">
        <v>0.4894</v>
      </c>
      <c r="AG115">
        <f t="shared" si="37"/>
        <v>154</v>
      </c>
      <c r="AH115">
        <v>0.58630000000000004</v>
      </c>
      <c r="AI115">
        <f t="shared" si="38"/>
        <v>137</v>
      </c>
      <c r="AJ115">
        <f t="shared" si="39"/>
        <v>160</v>
      </c>
      <c r="AK115">
        <f>IF(C115=1,(AJ115/Z115),REF)</f>
        <v>267.42436904562925</v>
      </c>
      <c r="AL115">
        <f t="shared" si="40"/>
        <v>121</v>
      </c>
      <c r="AM115">
        <f>IF(B115=1,(AJ115/AD115),REF)</f>
        <v>257.73195876288656</v>
      </c>
      <c r="AN115">
        <f t="shared" si="41"/>
        <v>125</v>
      </c>
      <c r="AO115">
        <f t="shared" si="42"/>
        <v>121</v>
      </c>
      <c r="AP115" t="str">
        <f t="shared" si="43"/>
        <v>Rutgers</v>
      </c>
      <c r="AQ115">
        <f t="shared" si="44"/>
        <v>0.3817424765625354</v>
      </c>
      <c r="AR115">
        <f t="shared" si="45"/>
        <v>0.35563177933588541</v>
      </c>
      <c r="AS115">
        <f t="shared" si="46"/>
        <v>0.67090833925605309</v>
      </c>
      <c r="AT115" t="str">
        <f t="shared" si="47"/>
        <v>Rutgers</v>
      </c>
      <c r="AU115">
        <f t="shared" si="48"/>
        <v>114</v>
      </c>
      <c r="AV115">
        <f t="shared" si="49"/>
        <v>119</v>
      </c>
      <c r="AX115" t="str">
        <f t="shared" si="50"/>
        <v>Rutgers</v>
      </c>
      <c r="AY115" t="str">
        <f t="shared" si="51"/>
        <v/>
      </c>
      <c r="AZ115">
        <v>114</v>
      </c>
    </row>
    <row r="116" spans="1:52" x14ac:dyDescent="0.25">
      <c r="A116">
        <v>1</v>
      </c>
      <c r="B116">
        <v>1</v>
      </c>
      <c r="C116">
        <v>1</v>
      </c>
      <c r="D116" t="s">
        <v>369</v>
      </c>
      <c r="E116">
        <v>65.642300000000006</v>
      </c>
      <c r="F116">
        <v>228</v>
      </c>
      <c r="G116">
        <v>62.87</v>
      </c>
      <c r="H116">
        <v>247</v>
      </c>
      <c r="I116">
        <v>103.58199999999999</v>
      </c>
      <c r="J116">
        <v>102</v>
      </c>
      <c r="K116">
        <v>107.434</v>
      </c>
      <c r="L116">
        <v>87</v>
      </c>
      <c r="M116">
        <v>101.871</v>
      </c>
      <c r="N116">
        <v>217</v>
      </c>
      <c r="O116">
        <v>103.998</v>
      </c>
      <c r="P116">
        <v>204</v>
      </c>
      <c r="Q116">
        <v>3.4356399999999998</v>
      </c>
      <c r="R116">
        <v>134</v>
      </c>
      <c r="S116">
        <f t="shared" si="26"/>
        <v>5.2344296284560297E-2</v>
      </c>
      <c r="T116">
        <f t="shared" si="27"/>
        <v>133</v>
      </c>
      <c r="U116">
        <f t="shared" si="28"/>
        <v>757647.65107585886</v>
      </c>
      <c r="V116">
        <f t="shared" si="29"/>
        <v>101</v>
      </c>
      <c r="W116">
        <f t="shared" si="30"/>
        <v>25.707283691844133</v>
      </c>
      <c r="X116">
        <f t="shared" si="31"/>
        <v>228</v>
      </c>
      <c r="Y116">
        <f t="shared" si="32"/>
        <v>180.5</v>
      </c>
      <c r="Z116">
        <v>0.53869999999999996</v>
      </c>
      <c r="AA116">
        <f t="shared" si="33"/>
        <v>138</v>
      </c>
      <c r="AB116">
        <v>0.78669999999999995</v>
      </c>
      <c r="AC116">
        <f t="shared" si="34"/>
        <v>83</v>
      </c>
      <c r="AD116">
        <f t="shared" si="35"/>
        <v>0.66269999999999996</v>
      </c>
      <c r="AE116">
        <f t="shared" si="36"/>
        <v>107</v>
      </c>
      <c r="AF116">
        <v>0.6694</v>
      </c>
      <c r="AG116">
        <f t="shared" si="37"/>
        <v>89</v>
      </c>
      <c r="AH116">
        <v>0.69779999999999998</v>
      </c>
      <c r="AI116">
        <f t="shared" si="38"/>
        <v>94</v>
      </c>
      <c r="AJ116">
        <f t="shared" si="39"/>
        <v>140.9</v>
      </c>
      <c r="AK116">
        <f>IF(C116=1,(AJ116/Z116),REF)</f>
        <v>261.55559680712832</v>
      </c>
      <c r="AL116">
        <f t="shared" si="40"/>
        <v>120</v>
      </c>
      <c r="AM116">
        <f>IF(B116=1,(AJ116/AD116),REF)</f>
        <v>212.61505960464768</v>
      </c>
      <c r="AN116">
        <f t="shared" si="41"/>
        <v>111</v>
      </c>
      <c r="AO116">
        <f t="shared" si="42"/>
        <v>107</v>
      </c>
      <c r="AP116" t="str">
        <f t="shared" si="43"/>
        <v>Washington St.</v>
      </c>
      <c r="AQ116">
        <f t="shared" si="44"/>
        <v>0.34447852713782534</v>
      </c>
      <c r="AR116">
        <f t="shared" si="45"/>
        <v>0.38887731232935924</v>
      </c>
      <c r="AS116">
        <f t="shared" si="46"/>
        <v>0.66944346056174564</v>
      </c>
      <c r="AT116" t="str">
        <f t="shared" si="47"/>
        <v>Washington St.</v>
      </c>
      <c r="AU116">
        <f t="shared" si="48"/>
        <v>115</v>
      </c>
      <c r="AV116">
        <f t="shared" si="49"/>
        <v>109.66666666666667</v>
      </c>
      <c r="AX116" t="str">
        <f t="shared" si="50"/>
        <v>Washington St.</v>
      </c>
      <c r="AY116" t="str">
        <f t="shared" si="51"/>
        <v/>
      </c>
      <c r="AZ116">
        <v>115</v>
      </c>
    </row>
    <row r="117" spans="1:52" x14ac:dyDescent="0.25">
      <c r="A117">
        <v>1</v>
      </c>
      <c r="B117">
        <v>1</v>
      </c>
      <c r="C117">
        <v>1</v>
      </c>
      <c r="D117" t="s">
        <v>388</v>
      </c>
      <c r="E117">
        <v>67.575599999999994</v>
      </c>
      <c r="F117">
        <v>134</v>
      </c>
      <c r="G117">
        <v>66.416899999999998</v>
      </c>
      <c r="H117">
        <v>73</v>
      </c>
      <c r="I117">
        <v>104.586</v>
      </c>
      <c r="J117">
        <v>87</v>
      </c>
      <c r="K117">
        <v>108.41</v>
      </c>
      <c r="L117">
        <v>72</v>
      </c>
      <c r="M117">
        <v>99.944299999999998</v>
      </c>
      <c r="N117">
        <v>173</v>
      </c>
      <c r="O117">
        <v>102.907</v>
      </c>
      <c r="P117">
        <v>179</v>
      </c>
      <c r="Q117">
        <v>5.5024300000000004</v>
      </c>
      <c r="R117">
        <v>115</v>
      </c>
      <c r="S117">
        <f t="shared" si="26"/>
        <v>8.1434719040600456E-2</v>
      </c>
      <c r="T117">
        <f t="shared" si="27"/>
        <v>115</v>
      </c>
      <c r="U117">
        <f t="shared" si="28"/>
        <v>794197.65299435984</v>
      </c>
      <c r="V117">
        <f t="shared" si="29"/>
        <v>73</v>
      </c>
      <c r="W117">
        <f t="shared" si="30"/>
        <v>24.553983388595555</v>
      </c>
      <c r="X117">
        <f t="shared" si="31"/>
        <v>166</v>
      </c>
      <c r="Y117">
        <f t="shared" si="32"/>
        <v>140.5</v>
      </c>
      <c r="Z117">
        <v>0.58530000000000004</v>
      </c>
      <c r="AA117">
        <f t="shared" si="33"/>
        <v>121</v>
      </c>
      <c r="AB117">
        <v>0.62160000000000004</v>
      </c>
      <c r="AC117">
        <f t="shared" si="34"/>
        <v>150</v>
      </c>
      <c r="AD117">
        <f t="shared" si="35"/>
        <v>0.60345000000000004</v>
      </c>
      <c r="AE117">
        <f t="shared" si="36"/>
        <v>127</v>
      </c>
      <c r="AF117">
        <v>0.82640000000000002</v>
      </c>
      <c r="AG117">
        <f t="shared" si="37"/>
        <v>37</v>
      </c>
      <c r="AH117">
        <v>0.47989999999999999</v>
      </c>
      <c r="AI117">
        <f t="shared" si="38"/>
        <v>176</v>
      </c>
      <c r="AJ117">
        <f t="shared" si="39"/>
        <v>133.69999999999999</v>
      </c>
      <c r="AK117">
        <f>IF(C117=1,(AJ117/Z117),REF)</f>
        <v>228.4298650264821</v>
      </c>
      <c r="AL117">
        <f t="shared" si="40"/>
        <v>110</v>
      </c>
      <c r="AM117">
        <f>IF(B117=1,(AJ117/AD117),REF)</f>
        <v>221.55936697323719</v>
      </c>
      <c r="AN117">
        <f t="shared" si="41"/>
        <v>116</v>
      </c>
      <c r="AO117">
        <f t="shared" si="42"/>
        <v>110</v>
      </c>
      <c r="AP117" t="str">
        <f t="shared" si="43"/>
        <v>Detroit</v>
      </c>
      <c r="AQ117">
        <f t="shared" si="44"/>
        <v>0.37938033668079529</v>
      </c>
      <c r="AR117">
        <f t="shared" si="45"/>
        <v>0.35228967577804543</v>
      </c>
      <c r="AS117">
        <f t="shared" si="46"/>
        <v>0.66882747303692558</v>
      </c>
      <c r="AT117" t="str">
        <f t="shared" si="47"/>
        <v>Detroit</v>
      </c>
      <c r="AU117">
        <f t="shared" si="48"/>
        <v>116</v>
      </c>
      <c r="AV117">
        <f t="shared" si="49"/>
        <v>117.66666666666667</v>
      </c>
      <c r="AX117" t="str">
        <f t="shared" si="50"/>
        <v>Detroit</v>
      </c>
      <c r="AY117" t="str">
        <f t="shared" si="51"/>
        <v/>
      </c>
      <c r="AZ117">
        <v>116</v>
      </c>
    </row>
    <row r="118" spans="1:52" x14ac:dyDescent="0.25">
      <c r="A118">
        <v>1</v>
      </c>
      <c r="B118">
        <v>1</v>
      </c>
      <c r="C118">
        <v>1</v>
      </c>
      <c r="D118" t="s">
        <v>206</v>
      </c>
      <c r="E118">
        <v>65.696899999999999</v>
      </c>
      <c r="F118">
        <v>225</v>
      </c>
      <c r="G118">
        <v>62.577599999999997</v>
      </c>
      <c r="H118">
        <v>259</v>
      </c>
      <c r="I118">
        <v>102.97199999999999</v>
      </c>
      <c r="J118">
        <v>112</v>
      </c>
      <c r="K118">
        <v>103.84399999999999</v>
      </c>
      <c r="L118">
        <v>147</v>
      </c>
      <c r="M118">
        <v>94.887900000000002</v>
      </c>
      <c r="N118">
        <v>60</v>
      </c>
      <c r="O118">
        <v>97.416300000000007</v>
      </c>
      <c r="P118">
        <v>75</v>
      </c>
      <c r="Q118">
        <v>6.4274899999999997</v>
      </c>
      <c r="R118">
        <v>107</v>
      </c>
      <c r="S118">
        <f t="shared" si="26"/>
        <v>9.7838710806750204E-2</v>
      </c>
      <c r="T118">
        <f t="shared" si="27"/>
        <v>106</v>
      </c>
      <c r="U118">
        <f t="shared" si="28"/>
        <v>708447.53618855833</v>
      </c>
      <c r="V118">
        <f t="shared" si="29"/>
        <v>167</v>
      </c>
      <c r="W118">
        <f t="shared" si="30"/>
        <v>23.134799047396257</v>
      </c>
      <c r="X118">
        <f t="shared" si="31"/>
        <v>84</v>
      </c>
      <c r="Y118">
        <f t="shared" si="32"/>
        <v>95</v>
      </c>
      <c r="Z118">
        <v>0.54610000000000003</v>
      </c>
      <c r="AA118">
        <f t="shared" si="33"/>
        <v>133</v>
      </c>
      <c r="AB118">
        <v>0.79449999999999998</v>
      </c>
      <c r="AC118">
        <f t="shared" si="34"/>
        <v>79</v>
      </c>
      <c r="AD118">
        <f t="shared" si="35"/>
        <v>0.67030000000000001</v>
      </c>
      <c r="AE118">
        <f t="shared" si="36"/>
        <v>100</v>
      </c>
      <c r="AF118">
        <v>0.251</v>
      </c>
      <c r="AG118">
        <f t="shared" si="37"/>
        <v>249</v>
      </c>
      <c r="AH118">
        <v>0.6492</v>
      </c>
      <c r="AI118">
        <f t="shared" si="38"/>
        <v>107</v>
      </c>
      <c r="AJ118">
        <f t="shared" si="39"/>
        <v>164.8</v>
      </c>
      <c r="AK118">
        <f>IF(C118=1,(AJ118/Z118),REF)</f>
        <v>301.77623145943966</v>
      </c>
      <c r="AL118">
        <f t="shared" si="40"/>
        <v>136</v>
      </c>
      <c r="AM118">
        <f>IF(B118=1,(AJ118/AD118),REF)</f>
        <v>245.86006265851114</v>
      </c>
      <c r="AN118">
        <f t="shared" si="41"/>
        <v>120</v>
      </c>
      <c r="AO118">
        <f t="shared" si="42"/>
        <v>100</v>
      </c>
      <c r="AP118" t="str">
        <f t="shared" si="43"/>
        <v>Mercer</v>
      </c>
      <c r="AQ118">
        <f t="shared" si="44"/>
        <v>0.3442510354882537</v>
      </c>
      <c r="AR118">
        <f t="shared" si="45"/>
        <v>0.3862585533778633</v>
      </c>
      <c r="AS118">
        <f t="shared" si="46"/>
        <v>0.66840296868035221</v>
      </c>
      <c r="AT118" t="str">
        <f t="shared" si="47"/>
        <v>Mercer</v>
      </c>
      <c r="AU118">
        <f t="shared" si="48"/>
        <v>117</v>
      </c>
      <c r="AV118">
        <f t="shared" si="49"/>
        <v>105.66666666666667</v>
      </c>
      <c r="AX118" t="str">
        <f t="shared" si="50"/>
        <v>Mercer</v>
      </c>
      <c r="AY118" t="str">
        <f t="shared" si="51"/>
        <v/>
      </c>
      <c r="AZ118">
        <v>117</v>
      </c>
    </row>
    <row r="119" spans="1:52" x14ac:dyDescent="0.25">
      <c r="A119">
        <v>1</v>
      </c>
      <c r="B119">
        <v>1</v>
      </c>
      <c r="C119">
        <v>1</v>
      </c>
      <c r="D119" t="s">
        <v>370</v>
      </c>
      <c r="E119">
        <v>67.332899999999995</v>
      </c>
      <c r="F119">
        <v>145</v>
      </c>
      <c r="G119">
        <v>64.648099999999999</v>
      </c>
      <c r="H119">
        <v>151</v>
      </c>
      <c r="I119">
        <v>111.32599999999999</v>
      </c>
      <c r="J119">
        <v>14</v>
      </c>
      <c r="K119">
        <v>110.60899999999999</v>
      </c>
      <c r="L119">
        <v>46</v>
      </c>
      <c r="M119">
        <v>102.574</v>
      </c>
      <c r="N119">
        <v>229</v>
      </c>
      <c r="O119">
        <v>105.92100000000001</v>
      </c>
      <c r="P119">
        <v>246</v>
      </c>
      <c r="Q119">
        <v>4.6874000000000002</v>
      </c>
      <c r="R119">
        <v>121</v>
      </c>
      <c r="S119">
        <f t="shared" si="26"/>
        <v>6.9624210452839383E-2</v>
      </c>
      <c r="T119">
        <f t="shared" si="27"/>
        <v>121</v>
      </c>
      <c r="U119">
        <f t="shared" si="28"/>
        <v>823774.32443528471</v>
      </c>
      <c r="V119">
        <f t="shared" si="29"/>
        <v>47</v>
      </c>
      <c r="W119">
        <f t="shared" si="30"/>
        <v>25.807384711557653</v>
      </c>
      <c r="X119">
        <f t="shared" si="31"/>
        <v>237</v>
      </c>
      <c r="Y119">
        <f t="shared" si="32"/>
        <v>179</v>
      </c>
      <c r="Z119">
        <v>0.54620000000000002</v>
      </c>
      <c r="AA119">
        <f t="shared" si="33"/>
        <v>132</v>
      </c>
      <c r="AB119">
        <v>0.73919999999999997</v>
      </c>
      <c r="AC119">
        <f t="shared" si="34"/>
        <v>105</v>
      </c>
      <c r="AD119">
        <f t="shared" si="35"/>
        <v>0.64270000000000005</v>
      </c>
      <c r="AE119">
        <f t="shared" si="36"/>
        <v>115</v>
      </c>
      <c r="AF119">
        <v>0.58069999999999999</v>
      </c>
      <c r="AG119">
        <f t="shared" si="37"/>
        <v>114</v>
      </c>
      <c r="AH119">
        <v>0.62250000000000005</v>
      </c>
      <c r="AI119">
        <f t="shared" si="38"/>
        <v>120</v>
      </c>
      <c r="AJ119">
        <f t="shared" si="39"/>
        <v>139.19999999999999</v>
      </c>
      <c r="AK119">
        <f>IF(C119=1,(AJ119/Z119),REF)</f>
        <v>254.85170267301351</v>
      </c>
      <c r="AL119">
        <f t="shared" si="40"/>
        <v>117</v>
      </c>
      <c r="AM119">
        <f>IF(B119=1,(AJ119/AD119),REF)</f>
        <v>216.58627664540217</v>
      </c>
      <c r="AN119">
        <f t="shared" si="41"/>
        <v>112</v>
      </c>
      <c r="AO119">
        <f t="shared" si="42"/>
        <v>112</v>
      </c>
      <c r="AP119" t="str">
        <f t="shared" si="43"/>
        <v>Weber St.</v>
      </c>
      <c r="AQ119">
        <f t="shared" si="44"/>
        <v>0.35018256836522643</v>
      </c>
      <c r="AR119">
        <f t="shared" si="45"/>
        <v>0.37626976461486383</v>
      </c>
      <c r="AS119">
        <f t="shared" si="46"/>
        <v>0.66691556104204852</v>
      </c>
      <c r="AT119" t="str">
        <f t="shared" si="47"/>
        <v>Weber St.</v>
      </c>
      <c r="AU119">
        <f t="shared" si="48"/>
        <v>118</v>
      </c>
      <c r="AV119">
        <f t="shared" si="49"/>
        <v>115</v>
      </c>
      <c r="AX119" t="str">
        <f t="shared" si="50"/>
        <v>Weber St.</v>
      </c>
      <c r="AY119" t="str">
        <f t="shared" si="51"/>
        <v/>
      </c>
      <c r="AZ119">
        <v>118</v>
      </c>
    </row>
    <row r="120" spans="1:52" x14ac:dyDescent="0.25">
      <c r="A120">
        <v>1</v>
      </c>
      <c r="B120">
        <v>1</v>
      </c>
      <c r="C120">
        <v>1</v>
      </c>
      <c r="D120" t="s">
        <v>144</v>
      </c>
      <c r="E120">
        <v>62.019300000000001</v>
      </c>
      <c r="F120">
        <v>326</v>
      </c>
      <c r="G120">
        <v>60.865200000000002</v>
      </c>
      <c r="H120">
        <v>309</v>
      </c>
      <c r="I120">
        <v>97.163499999999999</v>
      </c>
      <c r="J120">
        <v>231</v>
      </c>
      <c r="K120">
        <v>104.249</v>
      </c>
      <c r="L120">
        <v>140</v>
      </c>
      <c r="M120">
        <v>100.631</v>
      </c>
      <c r="N120">
        <v>188</v>
      </c>
      <c r="O120">
        <v>98.553299999999993</v>
      </c>
      <c r="P120">
        <v>93</v>
      </c>
      <c r="Q120">
        <v>5.6955299999999998</v>
      </c>
      <c r="R120">
        <v>113</v>
      </c>
      <c r="S120">
        <f t="shared" si="26"/>
        <v>9.183754089452803E-2</v>
      </c>
      <c r="T120">
        <f t="shared" si="27"/>
        <v>110</v>
      </c>
      <c r="U120">
        <f t="shared" si="28"/>
        <v>674016.69764421927</v>
      </c>
      <c r="V120">
        <f t="shared" si="29"/>
        <v>208</v>
      </c>
      <c r="W120">
        <f t="shared" si="30"/>
        <v>24.965887742374679</v>
      </c>
      <c r="X120">
        <f t="shared" si="31"/>
        <v>189</v>
      </c>
      <c r="Y120">
        <f t="shared" si="32"/>
        <v>149.5</v>
      </c>
      <c r="Z120">
        <v>0.55269999999999997</v>
      </c>
      <c r="AA120">
        <f t="shared" si="33"/>
        <v>130</v>
      </c>
      <c r="AB120">
        <v>0.75249999999999995</v>
      </c>
      <c r="AC120">
        <f t="shared" si="34"/>
        <v>101</v>
      </c>
      <c r="AD120">
        <f t="shared" si="35"/>
        <v>0.65259999999999996</v>
      </c>
      <c r="AE120">
        <f t="shared" si="36"/>
        <v>113</v>
      </c>
      <c r="AF120">
        <v>0.57550000000000001</v>
      </c>
      <c r="AG120">
        <f t="shared" si="37"/>
        <v>118</v>
      </c>
      <c r="AH120">
        <v>0.63949999999999996</v>
      </c>
      <c r="AI120">
        <f t="shared" si="38"/>
        <v>113</v>
      </c>
      <c r="AJ120">
        <f t="shared" si="39"/>
        <v>162.30000000000001</v>
      </c>
      <c r="AK120">
        <f>IF(C120=1,(AJ120/Z120),REF)</f>
        <v>293.64935769857067</v>
      </c>
      <c r="AL120">
        <f t="shared" si="40"/>
        <v>131</v>
      </c>
      <c r="AM120">
        <f>IF(B120=1,(AJ120/AD120),REF)</f>
        <v>248.69751762182045</v>
      </c>
      <c r="AN120">
        <f t="shared" si="41"/>
        <v>122</v>
      </c>
      <c r="AO120">
        <f t="shared" si="42"/>
        <v>113</v>
      </c>
      <c r="AP120" t="str">
        <f t="shared" si="43"/>
        <v>Georgia</v>
      </c>
      <c r="AQ120">
        <f t="shared" si="44"/>
        <v>0.34936399157465764</v>
      </c>
      <c r="AR120">
        <f t="shared" si="45"/>
        <v>0.37551996077533623</v>
      </c>
      <c r="AS120">
        <f t="shared" si="46"/>
        <v>0.66633925030663144</v>
      </c>
      <c r="AT120" t="str">
        <f t="shared" si="47"/>
        <v>Georgia</v>
      </c>
      <c r="AU120">
        <f t="shared" si="48"/>
        <v>119</v>
      </c>
      <c r="AV120">
        <f t="shared" si="49"/>
        <v>115</v>
      </c>
      <c r="AX120" t="str">
        <f t="shared" si="50"/>
        <v>Georgia</v>
      </c>
      <c r="AY120" t="str">
        <f t="shared" si="51"/>
        <v/>
      </c>
      <c r="AZ120">
        <v>119</v>
      </c>
    </row>
    <row r="121" spans="1:52" x14ac:dyDescent="0.25">
      <c r="A121">
        <v>1</v>
      </c>
      <c r="B121">
        <v>1</v>
      </c>
      <c r="C121">
        <v>1</v>
      </c>
      <c r="D121" t="s">
        <v>128</v>
      </c>
      <c r="E121">
        <v>67.8245</v>
      </c>
      <c r="F121">
        <v>120</v>
      </c>
      <c r="G121">
        <v>65.452299999999994</v>
      </c>
      <c r="H121">
        <v>117</v>
      </c>
      <c r="I121">
        <v>104.815</v>
      </c>
      <c r="J121">
        <v>80</v>
      </c>
      <c r="K121">
        <v>109.962</v>
      </c>
      <c r="L121">
        <v>57</v>
      </c>
      <c r="M121">
        <v>103.998</v>
      </c>
      <c r="N121">
        <v>262</v>
      </c>
      <c r="O121">
        <v>103.774</v>
      </c>
      <c r="P121">
        <v>201</v>
      </c>
      <c r="Q121">
        <v>6.1874200000000004</v>
      </c>
      <c r="R121">
        <v>109</v>
      </c>
      <c r="S121">
        <f t="shared" si="26"/>
        <v>9.1235468009347689E-2</v>
      </c>
      <c r="T121">
        <f t="shared" si="27"/>
        <v>111</v>
      </c>
      <c r="U121">
        <f t="shared" si="28"/>
        <v>820109.535118578</v>
      </c>
      <c r="V121">
        <f t="shared" si="29"/>
        <v>50</v>
      </c>
      <c r="W121">
        <f t="shared" si="30"/>
        <v>24.794484906849569</v>
      </c>
      <c r="X121">
        <f t="shared" si="31"/>
        <v>177</v>
      </c>
      <c r="Y121">
        <f t="shared" si="32"/>
        <v>144</v>
      </c>
      <c r="Z121">
        <v>0.57230000000000003</v>
      </c>
      <c r="AA121">
        <f t="shared" si="33"/>
        <v>123</v>
      </c>
      <c r="AB121">
        <v>0.6583</v>
      </c>
      <c r="AC121">
        <f t="shared" si="34"/>
        <v>135</v>
      </c>
      <c r="AD121">
        <f t="shared" si="35"/>
        <v>0.61529999999999996</v>
      </c>
      <c r="AE121">
        <f t="shared" si="36"/>
        <v>124</v>
      </c>
      <c r="AF121">
        <v>0.64380000000000004</v>
      </c>
      <c r="AG121">
        <f t="shared" si="37"/>
        <v>97</v>
      </c>
      <c r="AH121">
        <v>0.40570000000000001</v>
      </c>
      <c r="AI121">
        <f t="shared" si="38"/>
        <v>204</v>
      </c>
      <c r="AJ121">
        <f t="shared" si="39"/>
        <v>146</v>
      </c>
      <c r="AK121">
        <f>IF(C121=1,(AJ121/Z121),REF)</f>
        <v>255.11095579241655</v>
      </c>
      <c r="AL121">
        <f t="shared" si="40"/>
        <v>118</v>
      </c>
      <c r="AM121">
        <f>IF(B121=1,(AJ121/AD121),REF)</f>
        <v>237.28262636112467</v>
      </c>
      <c r="AN121">
        <f t="shared" si="41"/>
        <v>118</v>
      </c>
      <c r="AO121">
        <f t="shared" si="42"/>
        <v>118</v>
      </c>
      <c r="AP121" t="str">
        <f t="shared" si="43"/>
        <v>Evansville</v>
      </c>
      <c r="AQ121">
        <f t="shared" si="44"/>
        <v>0.36687863091948597</v>
      </c>
      <c r="AR121">
        <f t="shared" si="45"/>
        <v>0.35614230176249312</v>
      </c>
      <c r="AS121">
        <f t="shared" si="46"/>
        <v>0.66565369969083821</v>
      </c>
      <c r="AT121" t="str">
        <f t="shared" si="47"/>
        <v>Evansville</v>
      </c>
      <c r="AU121">
        <f t="shared" si="48"/>
        <v>120</v>
      </c>
      <c r="AV121">
        <f t="shared" si="49"/>
        <v>120.66666666666667</v>
      </c>
      <c r="AX121" t="str">
        <f t="shared" si="50"/>
        <v>Evansville</v>
      </c>
      <c r="AY121" t="str">
        <f t="shared" si="51"/>
        <v/>
      </c>
      <c r="AZ121">
        <v>120</v>
      </c>
    </row>
    <row r="122" spans="1:52" x14ac:dyDescent="0.25">
      <c r="A122">
        <v>1</v>
      </c>
      <c r="B122">
        <v>1</v>
      </c>
      <c r="C122">
        <v>1</v>
      </c>
      <c r="D122" t="s">
        <v>194</v>
      </c>
      <c r="E122">
        <v>65.811700000000002</v>
      </c>
      <c r="F122">
        <v>219</v>
      </c>
      <c r="G122">
        <v>62.629100000000001</v>
      </c>
      <c r="H122">
        <v>257</v>
      </c>
      <c r="I122">
        <v>102.81100000000001</v>
      </c>
      <c r="J122">
        <v>116</v>
      </c>
      <c r="K122">
        <v>103.745</v>
      </c>
      <c r="L122">
        <v>149</v>
      </c>
      <c r="M122">
        <v>96.802499999999995</v>
      </c>
      <c r="N122">
        <v>95</v>
      </c>
      <c r="O122">
        <v>100.068</v>
      </c>
      <c r="P122">
        <v>126</v>
      </c>
      <c r="Q122">
        <v>3.6774</v>
      </c>
      <c r="R122">
        <v>131</v>
      </c>
      <c r="S122">
        <f t="shared" si="26"/>
        <v>5.5871524364208898E-2</v>
      </c>
      <c r="T122">
        <f t="shared" si="27"/>
        <v>129</v>
      </c>
      <c r="U122">
        <f t="shared" si="28"/>
        <v>708332.97403779253</v>
      </c>
      <c r="V122">
        <f t="shared" si="29"/>
        <v>168</v>
      </c>
      <c r="W122">
        <f t="shared" si="30"/>
        <v>24.108447403620321</v>
      </c>
      <c r="X122">
        <f t="shared" si="31"/>
        <v>138</v>
      </c>
      <c r="Y122">
        <f t="shared" si="32"/>
        <v>133.5</v>
      </c>
      <c r="Z122">
        <v>0.61240000000000006</v>
      </c>
      <c r="AA122">
        <f t="shared" si="33"/>
        <v>113</v>
      </c>
      <c r="AB122">
        <v>0.56110000000000004</v>
      </c>
      <c r="AC122">
        <f t="shared" si="34"/>
        <v>168</v>
      </c>
      <c r="AD122">
        <f t="shared" si="35"/>
        <v>0.5867500000000001</v>
      </c>
      <c r="AE122">
        <f t="shared" si="36"/>
        <v>132</v>
      </c>
      <c r="AF122">
        <v>0.53779999999999994</v>
      </c>
      <c r="AG122">
        <f t="shared" si="37"/>
        <v>135</v>
      </c>
      <c r="AH122">
        <v>0.60429999999999995</v>
      </c>
      <c r="AI122">
        <f t="shared" si="38"/>
        <v>127</v>
      </c>
      <c r="AJ122">
        <f t="shared" si="39"/>
        <v>164.9</v>
      </c>
      <c r="AK122">
        <f>IF(C122=1,(AJ122/Z122),REF)</f>
        <v>269.26845199216194</v>
      </c>
      <c r="AL122">
        <f t="shared" si="40"/>
        <v>122</v>
      </c>
      <c r="AM122">
        <f>IF(B122=1,(AJ122/AD122),REF)</f>
        <v>281.03962505325944</v>
      </c>
      <c r="AN122">
        <f t="shared" si="41"/>
        <v>135</v>
      </c>
      <c r="AO122">
        <f t="shared" si="42"/>
        <v>122</v>
      </c>
      <c r="AP122" t="str">
        <f t="shared" si="43"/>
        <v>Loyola MD</v>
      </c>
      <c r="AQ122">
        <f t="shared" si="44"/>
        <v>0.39047048913923649</v>
      </c>
      <c r="AR122">
        <f t="shared" si="45"/>
        <v>0.33250795684192075</v>
      </c>
      <c r="AS122">
        <f t="shared" si="46"/>
        <v>0.6656380531573034</v>
      </c>
      <c r="AT122" t="str">
        <f t="shared" si="47"/>
        <v>Loyola MD</v>
      </c>
      <c r="AU122">
        <f t="shared" si="48"/>
        <v>121</v>
      </c>
      <c r="AV122">
        <f t="shared" si="49"/>
        <v>125</v>
      </c>
      <c r="AX122" t="str">
        <f t="shared" si="50"/>
        <v>Loyola MD</v>
      </c>
      <c r="AY122" t="str">
        <f t="shared" si="51"/>
        <v/>
      </c>
      <c r="AZ122">
        <v>121</v>
      </c>
    </row>
    <row r="123" spans="1:52" x14ac:dyDescent="0.25">
      <c r="A123">
        <v>1</v>
      </c>
      <c r="B123">
        <v>1</v>
      </c>
      <c r="C123">
        <v>1</v>
      </c>
      <c r="D123" t="s">
        <v>164</v>
      </c>
      <c r="E123">
        <v>64.805800000000005</v>
      </c>
      <c r="F123">
        <v>272</v>
      </c>
      <c r="G123">
        <v>62.403399999999998</v>
      </c>
      <c r="H123">
        <v>262</v>
      </c>
      <c r="I123">
        <v>104.373</v>
      </c>
      <c r="J123">
        <v>90</v>
      </c>
      <c r="K123">
        <v>107.40900000000001</v>
      </c>
      <c r="L123">
        <v>88</v>
      </c>
      <c r="M123">
        <v>98.336200000000005</v>
      </c>
      <c r="N123">
        <v>134</v>
      </c>
      <c r="O123">
        <v>99.924099999999996</v>
      </c>
      <c r="P123">
        <v>120</v>
      </c>
      <c r="Q123">
        <v>7.4849699999999997</v>
      </c>
      <c r="R123">
        <v>98</v>
      </c>
      <c r="S123">
        <f t="shared" si="26"/>
        <v>0.11549737832107634</v>
      </c>
      <c r="T123">
        <f t="shared" si="27"/>
        <v>96</v>
      </c>
      <c r="U123">
        <f t="shared" si="28"/>
        <v>747644.63742982992</v>
      </c>
      <c r="V123">
        <f t="shared" si="29"/>
        <v>114</v>
      </c>
      <c r="W123">
        <f t="shared" si="30"/>
        <v>24.426346661339611</v>
      </c>
      <c r="X123">
        <f t="shared" si="31"/>
        <v>159</v>
      </c>
      <c r="Y123">
        <f t="shared" si="32"/>
        <v>127.5</v>
      </c>
      <c r="Z123">
        <v>0.51749999999999996</v>
      </c>
      <c r="AA123">
        <f t="shared" si="33"/>
        <v>144</v>
      </c>
      <c r="AB123">
        <v>0.7954</v>
      </c>
      <c r="AC123">
        <f t="shared" si="34"/>
        <v>77</v>
      </c>
      <c r="AD123">
        <f t="shared" si="35"/>
        <v>0.65644999999999998</v>
      </c>
      <c r="AE123">
        <f t="shared" si="36"/>
        <v>112</v>
      </c>
      <c r="AF123">
        <v>0.57730000000000004</v>
      </c>
      <c r="AG123">
        <f t="shared" si="37"/>
        <v>117</v>
      </c>
      <c r="AH123">
        <v>0.73209999999999997</v>
      </c>
      <c r="AI123">
        <f t="shared" si="38"/>
        <v>83</v>
      </c>
      <c r="AJ123">
        <f t="shared" si="39"/>
        <v>129.9</v>
      </c>
      <c r="AK123">
        <f>IF(C123=1,(AJ123/Z123),REF)</f>
        <v>251.01449275362322</v>
      </c>
      <c r="AL123">
        <f t="shared" si="40"/>
        <v>114</v>
      </c>
      <c r="AM123">
        <f>IF(B123=1,(AJ123/AD123),REF)</f>
        <v>197.88255007997563</v>
      </c>
      <c r="AN123">
        <f t="shared" si="41"/>
        <v>106</v>
      </c>
      <c r="AO123">
        <f t="shared" si="42"/>
        <v>106</v>
      </c>
      <c r="AP123" t="str">
        <f t="shared" si="43"/>
        <v>Illinois St.</v>
      </c>
      <c r="AQ123">
        <f t="shared" si="44"/>
        <v>0.33228600951992232</v>
      </c>
      <c r="AR123">
        <f t="shared" si="45"/>
        <v>0.38868305189089125</v>
      </c>
      <c r="AS123">
        <f t="shared" si="46"/>
        <v>0.66489742819621123</v>
      </c>
      <c r="AT123" t="str">
        <f t="shared" si="47"/>
        <v>Illinois St.</v>
      </c>
      <c r="AU123">
        <f t="shared" si="48"/>
        <v>122</v>
      </c>
      <c r="AV123">
        <f t="shared" si="49"/>
        <v>113.33333333333333</v>
      </c>
      <c r="AX123" t="str">
        <f t="shared" si="50"/>
        <v>Illinois St.</v>
      </c>
      <c r="AY123" t="str">
        <f t="shared" si="51"/>
        <v/>
      </c>
      <c r="AZ123">
        <v>122</v>
      </c>
    </row>
    <row r="124" spans="1:52" x14ac:dyDescent="0.25">
      <c r="A124">
        <v>1</v>
      </c>
      <c r="B124">
        <v>1</v>
      </c>
      <c r="C124">
        <v>1</v>
      </c>
      <c r="D124" t="s">
        <v>271</v>
      </c>
      <c r="E124">
        <v>66.683700000000002</v>
      </c>
      <c r="F124">
        <v>182</v>
      </c>
      <c r="G124">
        <v>64.459400000000002</v>
      </c>
      <c r="H124">
        <v>160</v>
      </c>
      <c r="I124">
        <v>102.80800000000001</v>
      </c>
      <c r="J124">
        <v>117</v>
      </c>
      <c r="K124">
        <v>109.69499999999999</v>
      </c>
      <c r="L124">
        <v>59</v>
      </c>
      <c r="M124">
        <v>103.895</v>
      </c>
      <c r="N124">
        <v>260</v>
      </c>
      <c r="O124">
        <v>105.929</v>
      </c>
      <c r="P124">
        <v>247</v>
      </c>
      <c r="Q124">
        <v>3.7658299999999998</v>
      </c>
      <c r="R124">
        <v>128</v>
      </c>
      <c r="S124">
        <f t="shared" si="26"/>
        <v>5.6475570491739228E-2</v>
      </c>
      <c r="T124">
        <f t="shared" si="27"/>
        <v>128</v>
      </c>
      <c r="U124">
        <f t="shared" si="28"/>
        <v>802404.49698119238</v>
      </c>
      <c r="V124">
        <f t="shared" si="29"/>
        <v>61</v>
      </c>
      <c r="W124">
        <f t="shared" si="30"/>
        <v>26.061781951101821</v>
      </c>
      <c r="X124">
        <f t="shared" si="31"/>
        <v>251</v>
      </c>
      <c r="Y124">
        <f t="shared" si="32"/>
        <v>189.5</v>
      </c>
      <c r="Z124">
        <v>0.55659999999999998</v>
      </c>
      <c r="AA124">
        <f t="shared" si="33"/>
        <v>128</v>
      </c>
      <c r="AB124">
        <v>0.69520000000000004</v>
      </c>
      <c r="AC124">
        <f t="shared" si="34"/>
        <v>120</v>
      </c>
      <c r="AD124">
        <f t="shared" si="35"/>
        <v>0.62590000000000001</v>
      </c>
      <c r="AE124">
        <f t="shared" si="36"/>
        <v>121</v>
      </c>
      <c r="AF124">
        <v>0.49109999999999998</v>
      </c>
      <c r="AG124">
        <f t="shared" si="37"/>
        <v>153</v>
      </c>
      <c r="AH124">
        <v>0.60750000000000004</v>
      </c>
      <c r="AI124">
        <f t="shared" si="38"/>
        <v>126</v>
      </c>
      <c r="AJ124">
        <f t="shared" si="39"/>
        <v>155.69999999999999</v>
      </c>
      <c r="AK124">
        <f>IF(C124=1,(AJ124/Z124),REF)</f>
        <v>279.73409989220266</v>
      </c>
      <c r="AL124">
        <f t="shared" si="40"/>
        <v>127</v>
      </c>
      <c r="AM124">
        <f>IF(B124=1,(AJ124/AD124),REF)</f>
        <v>248.76178303243327</v>
      </c>
      <c r="AN124">
        <f t="shared" si="41"/>
        <v>123</v>
      </c>
      <c r="AO124">
        <f t="shared" si="42"/>
        <v>121</v>
      </c>
      <c r="AP124" t="str">
        <f t="shared" si="43"/>
        <v>Providence</v>
      </c>
      <c r="AQ124">
        <f t="shared" si="44"/>
        <v>0.35354137182319001</v>
      </c>
      <c r="AR124">
        <f t="shared" si="45"/>
        <v>0.36014457951894657</v>
      </c>
      <c r="AS124">
        <f t="shared" si="46"/>
        <v>0.66220256845405046</v>
      </c>
      <c r="AT124" t="str">
        <f t="shared" si="47"/>
        <v>Providence</v>
      </c>
      <c r="AU124">
        <f t="shared" si="48"/>
        <v>123</v>
      </c>
      <c r="AV124">
        <f t="shared" si="49"/>
        <v>121.66666666666667</v>
      </c>
      <c r="AX124" t="str">
        <f t="shared" si="50"/>
        <v>Providence</v>
      </c>
      <c r="AY124" t="str">
        <f t="shared" si="51"/>
        <v/>
      </c>
      <c r="AZ124">
        <v>123</v>
      </c>
    </row>
    <row r="125" spans="1:52" x14ac:dyDescent="0.25">
      <c r="A125">
        <v>1</v>
      </c>
      <c r="B125">
        <v>1</v>
      </c>
      <c r="C125">
        <v>1</v>
      </c>
      <c r="D125" t="s">
        <v>121</v>
      </c>
      <c r="E125">
        <v>66.769499999999994</v>
      </c>
      <c r="F125">
        <v>177</v>
      </c>
      <c r="G125">
        <v>64.451700000000002</v>
      </c>
      <c r="H125">
        <v>161</v>
      </c>
      <c r="I125">
        <v>99.686300000000003</v>
      </c>
      <c r="J125">
        <v>177</v>
      </c>
      <c r="K125">
        <v>104.511</v>
      </c>
      <c r="L125">
        <v>136</v>
      </c>
      <c r="M125">
        <v>99.643000000000001</v>
      </c>
      <c r="N125">
        <v>164</v>
      </c>
      <c r="O125">
        <v>101.018</v>
      </c>
      <c r="P125">
        <v>138</v>
      </c>
      <c r="Q125">
        <v>3.4926599999999999</v>
      </c>
      <c r="R125">
        <v>132</v>
      </c>
      <c r="S125">
        <f t="shared" si="26"/>
        <v>5.2314305184253222E-2</v>
      </c>
      <c r="T125">
        <f t="shared" si="27"/>
        <v>134</v>
      </c>
      <c r="U125">
        <f t="shared" si="28"/>
        <v>729293.14353460935</v>
      </c>
      <c r="V125">
        <f t="shared" si="29"/>
        <v>138</v>
      </c>
      <c r="W125">
        <f t="shared" si="30"/>
        <v>24.124587788833782</v>
      </c>
      <c r="X125">
        <f t="shared" si="31"/>
        <v>140</v>
      </c>
      <c r="Y125">
        <f t="shared" si="32"/>
        <v>137</v>
      </c>
      <c r="Z125">
        <v>0.61580000000000001</v>
      </c>
      <c r="AA125">
        <f t="shared" si="33"/>
        <v>107</v>
      </c>
      <c r="AB125">
        <v>0.50309999999999999</v>
      </c>
      <c r="AC125">
        <f t="shared" si="34"/>
        <v>184</v>
      </c>
      <c r="AD125">
        <f t="shared" si="35"/>
        <v>0.55945</v>
      </c>
      <c r="AE125">
        <f t="shared" si="36"/>
        <v>148</v>
      </c>
      <c r="AF125">
        <v>0.62029999999999996</v>
      </c>
      <c r="AG125">
        <f t="shared" si="37"/>
        <v>108</v>
      </c>
      <c r="AH125">
        <v>0.62260000000000004</v>
      </c>
      <c r="AI125">
        <f t="shared" si="38"/>
        <v>119</v>
      </c>
      <c r="AJ125">
        <f t="shared" si="39"/>
        <v>156.80000000000001</v>
      </c>
      <c r="AK125">
        <f>IF(C125=1,(AJ125/Z125),REF)</f>
        <v>254.62812601493994</v>
      </c>
      <c r="AL125">
        <f t="shared" si="40"/>
        <v>116</v>
      </c>
      <c r="AM125">
        <f>IF(B125=1,(AJ125/AD125),REF)</f>
        <v>280.27527035481279</v>
      </c>
      <c r="AN125">
        <f t="shared" si="41"/>
        <v>134</v>
      </c>
      <c r="AO125">
        <f t="shared" si="42"/>
        <v>116</v>
      </c>
      <c r="AP125" t="str">
        <f t="shared" si="43"/>
        <v>East Carolina</v>
      </c>
      <c r="AQ125">
        <f t="shared" si="44"/>
        <v>0.39483953248217263</v>
      </c>
      <c r="AR125">
        <f t="shared" si="45"/>
        <v>0.31714514645295172</v>
      </c>
      <c r="AS125">
        <f t="shared" si="46"/>
        <v>0.66157069745087416</v>
      </c>
      <c r="AT125" t="str">
        <f t="shared" si="47"/>
        <v>East Carolina</v>
      </c>
      <c r="AU125">
        <f t="shared" si="48"/>
        <v>124</v>
      </c>
      <c r="AV125">
        <f t="shared" si="49"/>
        <v>129.33333333333334</v>
      </c>
      <c r="AX125" t="str">
        <f t="shared" si="50"/>
        <v>East Carolina</v>
      </c>
      <c r="AY125" t="str">
        <f t="shared" si="51"/>
        <v/>
      </c>
      <c r="AZ125">
        <v>124</v>
      </c>
    </row>
    <row r="126" spans="1:52" x14ac:dyDescent="0.25">
      <c r="A126">
        <v>1</v>
      </c>
      <c r="B126">
        <v>1</v>
      </c>
      <c r="C126">
        <v>1</v>
      </c>
      <c r="D126" t="s">
        <v>82</v>
      </c>
      <c r="E126">
        <v>65.107799999999997</v>
      </c>
      <c r="F126">
        <v>257</v>
      </c>
      <c r="G126">
        <v>63.341099999999997</v>
      </c>
      <c r="H126">
        <v>220</v>
      </c>
      <c r="I126">
        <v>95.024600000000007</v>
      </c>
      <c r="J126">
        <v>268</v>
      </c>
      <c r="K126">
        <v>99.349900000000005</v>
      </c>
      <c r="L126">
        <v>234</v>
      </c>
      <c r="M126">
        <v>92.761399999999995</v>
      </c>
      <c r="N126">
        <v>35</v>
      </c>
      <c r="O126">
        <v>94.971000000000004</v>
      </c>
      <c r="P126">
        <v>40</v>
      </c>
      <c r="Q126">
        <v>4.3789199999999999</v>
      </c>
      <c r="R126">
        <v>122</v>
      </c>
      <c r="S126">
        <f t="shared" si="26"/>
        <v>6.725615056874909E-2</v>
      </c>
      <c r="T126">
        <f t="shared" si="27"/>
        <v>122</v>
      </c>
      <c r="U126">
        <f t="shared" si="28"/>
        <v>642640.20035416516</v>
      </c>
      <c r="V126">
        <f t="shared" si="29"/>
        <v>251</v>
      </c>
      <c r="W126">
        <f t="shared" si="30"/>
        <v>22.413650559707808</v>
      </c>
      <c r="X126">
        <f t="shared" si="31"/>
        <v>58</v>
      </c>
      <c r="Y126">
        <f t="shared" si="32"/>
        <v>90</v>
      </c>
      <c r="Z126">
        <v>0.56720000000000004</v>
      </c>
      <c r="AA126">
        <f t="shared" si="33"/>
        <v>126</v>
      </c>
      <c r="AB126">
        <v>0.63839999999999997</v>
      </c>
      <c r="AC126">
        <f t="shared" si="34"/>
        <v>141</v>
      </c>
      <c r="AD126">
        <f t="shared" si="35"/>
        <v>0.6028</v>
      </c>
      <c r="AE126">
        <f t="shared" si="36"/>
        <v>128</v>
      </c>
      <c r="AF126">
        <v>0.66439999999999999</v>
      </c>
      <c r="AG126">
        <f t="shared" si="37"/>
        <v>91</v>
      </c>
      <c r="AH126">
        <v>0.64810000000000001</v>
      </c>
      <c r="AI126">
        <f t="shared" si="38"/>
        <v>109</v>
      </c>
      <c r="AJ126">
        <f t="shared" si="39"/>
        <v>158.19999999999999</v>
      </c>
      <c r="AK126">
        <f>IF(C126=1,(AJ126/Z126),REF)</f>
        <v>278.91396332863184</v>
      </c>
      <c r="AL126">
        <f t="shared" si="40"/>
        <v>125</v>
      </c>
      <c r="AM126">
        <f>IF(B126=1,(AJ126/AD126),REF)</f>
        <v>262.44193762441938</v>
      </c>
      <c r="AN126">
        <f t="shared" si="41"/>
        <v>126</v>
      </c>
      <c r="AO126">
        <f t="shared" si="42"/>
        <v>125</v>
      </c>
      <c r="AP126" t="str">
        <f t="shared" si="43"/>
        <v>Butler</v>
      </c>
      <c r="AQ126">
        <f t="shared" si="44"/>
        <v>0.36038008077551154</v>
      </c>
      <c r="AR126">
        <f t="shared" si="45"/>
        <v>0.34453946732291807</v>
      </c>
      <c r="AS126">
        <f t="shared" si="46"/>
        <v>0.65893689238041664</v>
      </c>
      <c r="AT126" t="str">
        <f t="shared" si="47"/>
        <v>Butler</v>
      </c>
      <c r="AU126">
        <f t="shared" si="48"/>
        <v>125</v>
      </c>
      <c r="AV126">
        <f t="shared" si="49"/>
        <v>126</v>
      </c>
      <c r="AX126" t="str">
        <f t="shared" si="50"/>
        <v>Butler</v>
      </c>
      <c r="AY126" t="str">
        <f t="shared" si="51"/>
        <v/>
      </c>
      <c r="AZ126">
        <v>125</v>
      </c>
    </row>
    <row r="127" spans="1:52" x14ac:dyDescent="0.25">
      <c r="A127">
        <v>1</v>
      </c>
      <c r="B127">
        <v>1</v>
      </c>
      <c r="C127">
        <v>1</v>
      </c>
      <c r="D127" t="s">
        <v>262</v>
      </c>
      <c r="E127">
        <v>63.958199999999998</v>
      </c>
      <c r="F127">
        <v>290</v>
      </c>
      <c r="G127">
        <v>61.197200000000002</v>
      </c>
      <c r="H127">
        <v>302</v>
      </c>
      <c r="I127">
        <v>100.77</v>
      </c>
      <c r="J127">
        <v>159</v>
      </c>
      <c r="K127">
        <v>103.999</v>
      </c>
      <c r="L127">
        <v>143</v>
      </c>
      <c r="M127">
        <v>98.605800000000002</v>
      </c>
      <c r="N127">
        <v>140</v>
      </c>
      <c r="O127">
        <v>100.718</v>
      </c>
      <c r="P127">
        <v>134</v>
      </c>
      <c r="Q127">
        <v>3.2816700000000001</v>
      </c>
      <c r="R127">
        <v>138</v>
      </c>
      <c r="S127">
        <f t="shared" si="26"/>
        <v>5.1299129744113998E-2</v>
      </c>
      <c r="T127">
        <f t="shared" si="27"/>
        <v>137</v>
      </c>
      <c r="U127">
        <f t="shared" si="28"/>
        <v>691758.58795835811</v>
      </c>
      <c r="V127">
        <f t="shared" si="29"/>
        <v>181</v>
      </c>
      <c r="W127">
        <f t="shared" si="30"/>
        <v>25.065427520286431</v>
      </c>
      <c r="X127">
        <f t="shared" si="31"/>
        <v>191</v>
      </c>
      <c r="Y127">
        <f t="shared" si="32"/>
        <v>164</v>
      </c>
      <c r="Z127">
        <v>0.58709999999999996</v>
      </c>
      <c r="AA127">
        <f t="shared" si="33"/>
        <v>119</v>
      </c>
      <c r="AB127">
        <v>0.59699999999999998</v>
      </c>
      <c r="AC127">
        <f t="shared" si="34"/>
        <v>156</v>
      </c>
      <c r="AD127">
        <f t="shared" si="35"/>
        <v>0.59204999999999997</v>
      </c>
      <c r="AE127">
        <f t="shared" si="36"/>
        <v>130</v>
      </c>
      <c r="AF127">
        <v>0.56910000000000005</v>
      </c>
      <c r="AG127">
        <f t="shared" si="37"/>
        <v>119</v>
      </c>
      <c r="AH127">
        <v>0.54079999999999995</v>
      </c>
      <c r="AI127">
        <f t="shared" si="38"/>
        <v>152</v>
      </c>
      <c r="AJ127">
        <f t="shared" si="39"/>
        <v>176.6</v>
      </c>
      <c r="AK127">
        <f>IF(C127=1,(AJ127/Z127),REF)</f>
        <v>300.80054505195028</v>
      </c>
      <c r="AL127">
        <f t="shared" si="40"/>
        <v>135</v>
      </c>
      <c r="AM127">
        <f>IF(B127=1,(AJ127/AD127),REF)</f>
        <v>298.28561776876955</v>
      </c>
      <c r="AN127">
        <f t="shared" si="41"/>
        <v>141</v>
      </c>
      <c r="AO127">
        <f t="shared" si="42"/>
        <v>130</v>
      </c>
      <c r="AP127" t="str">
        <f t="shared" si="43"/>
        <v>Penn</v>
      </c>
      <c r="AQ127">
        <f t="shared" si="44"/>
        <v>0.37021652522792037</v>
      </c>
      <c r="AR127">
        <f t="shared" si="45"/>
        <v>0.33302300473655044</v>
      </c>
      <c r="AS127">
        <f t="shared" si="46"/>
        <v>0.65830827117472845</v>
      </c>
      <c r="AT127" t="str">
        <f t="shared" si="47"/>
        <v>Penn</v>
      </c>
      <c r="AU127">
        <f t="shared" si="48"/>
        <v>126</v>
      </c>
      <c r="AV127">
        <f t="shared" si="49"/>
        <v>128.66666666666666</v>
      </c>
      <c r="AX127" t="str">
        <f t="shared" si="50"/>
        <v>Penn</v>
      </c>
      <c r="AY127" t="str">
        <f t="shared" si="51"/>
        <v/>
      </c>
      <c r="AZ127">
        <v>126</v>
      </c>
    </row>
    <row r="128" spans="1:52" x14ac:dyDescent="0.25">
      <c r="A128">
        <v>1</v>
      </c>
      <c r="B128">
        <v>1</v>
      </c>
      <c r="C128">
        <v>1</v>
      </c>
      <c r="D128" t="s">
        <v>120</v>
      </c>
      <c r="E128">
        <v>69.6601</v>
      </c>
      <c r="F128">
        <v>48</v>
      </c>
      <c r="G128">
        <v>66.365300000000005</v>
      </c>
      <c r="H128">
        <v>78</v>
      </c>
      <c r="I128">
        <v>101.85899999999999</v>
      </c>
      <c r="J128">
        <v>135</v>
      </c>
      <c r="K128">
        <v>106.941</v>
      </c>
      <c r="L128">
        <v>94</v>
      </c>
      <c r="M128">
        <v>103.321</v>
      </c>
      <c r="N128">
        <v>244</v>
      </c>
      <c r="O128">
        <v>102.78</v>
      </c>
      <c r="P128">
        <v>173</v>
      </c>
      <c r="Q128">
        <v>4.1609400000000001</v>
      </c>
      <c r="R128">
        <v>125</v>
      </c>
      <c r="S128">
        <f t="shared" si="26"/>
        <v>5.9732903053541432E-2</v>
      </c>
      <c r="T128">
        <f t="shared" si="27"/>
        <v>126</v>
      </c>
      <c r="U128">
        <f t="shared" si="28"/>
        <v>796659.19896420825</v>
      </c>
      <c r="V128">
        <f t="shared" si="29"/>
        <v>70</v>
      </c>
      <c r="W128">
        <f t="shared" si="30"/>
        <v>23.772217099190755</v>
      </c>
      <c r="X128">
        <f t="shared" si="31"/>
        <v>116</v>
      </c>
      <c r="Y128">
        <f t="shared" si="32"/>
        <v>121</v>
      </c>
      <c r="Z128">
        <v>0.49859999999999999</v>
      </c>
      <c r="AA128">
        <f t="shared" si="33"/>
        <v>148</v>
      </c>
      <c r="AB128">
        <v>0.77739999999999998</v>
      </c>
      <c r="AC128">
        <f t="shared" si="34"/>
        <v>85</v>
      </c>
      <c r="AD128">
        <f t="shared" si="35"/>
        <v>0.63800000000000001</v>
      </c>
      <c r="AE128">
        <f t="shared" si="36"/>
        <v>116</v>
      </c>
      <c r="AF128">
        <v>0.64300000000000002</v>
      </c>
      <c r="AG128">
        <f t="shared" si="37"/>
        <v>99</v>
      </c>
      <c r="AH128">
        <v>0.68230000000000002</v>
      </c>
      <c r="AI128">
        <f t="shared" si="38"/>
        <v>96</v>
      </c>
      <c r="AJ128">
        <f t="shared" si="39"/>
        <v>125.6</v>
      </c>
      <c r="AK128">
        <f>IF(C128=1,(AJ128/Z128),REF)</f>
        <v>251.9053349378259</v>
      </c>
      <c r="AL128">
        <f t="shared" si="40"/>
        <v>115</v>
      </c>
      <c r="AM128">
        <f>IF(B128=1,(AJ128/AD128),REF)</f>
        <v>196.86520376175548</v>
      </c>
      <c r="AN128">
        <f t="shared" si="41"/>
        <v>105</v>
      </c>
      <c r="AO128">
        <f t="shared" si="42"/>
        <v>105</v>
      </c>
      <c r="AP128" t="str">
        <f t="shared" si="43"/>
        <v>Duquesne</v>
      </c>
      <c r="AQ128">
        <f t="shared" si="44"/>
        <v>0.32003694748749928</v>
      </c>
      <c r="AR128">
        <f t="shared" si="45"/>
        <v>0.37800230436058119</v>
      </c>
      <c r="AS128">
        <f t="shared" si="46"/>
        <v>0.65635672518304888</v>
      </c>
      <c r="AT128" t="str">
        <f t="shared" si="47"/>
        <v>Duquesne</v>
      </c>
      <c r="AU128">
        <f t="shared" si="48"/>
        <v>127</v>
      </c>
      <c r="AV128">
        <f t="shared" si="49"/>
        <v>116</v>
      </c>
      <c r="AX128" t="str">
        <f t="shared" si="50"/>
        <v>Duquesne</v>
      </c>
      <c r="AY128" t="str">
        <f t="shared" si="51"/>
        <v/>
      </c>
      <c r="AZ128">
        <v>127</v>
      </c>
    </row>
    <row r="129" spans="1:52" x14ac:dyDescent="0.25">
      <c r="A129">
        <v>1</v>
      </c>
      <c r="B129">
        <v>1</v>
      </c>
      <c r="C129">
        <v>1</v>
      </c>
      <c r="D129" t="s">
        <v>95</v>
      </c>
      <c r="E129">
        <v>69.583299999999994</v>
      </c>
      <c r="F129">
        <v>53</v>
      </c>
      <c r="G129">
        <v>66.8523</v>
      </c>
      <c r="H129">
        <v>59</v>
      </c>
      <c r="I129">
        <v>95.685500000000005</v>
      </c>
      <c r="J129">
        <v>256</v>
      </c>
      <c r="K129">
        <v>99.809799999999996</v>
      </c>
      <c r="L129">
        <v>228</v>
      </c>
      <c r="M129">
        <v>98.598399999999998</v>
      </c>
      <c r="N129">
        <v>139</v>
      </c>
      <c r="O129">
        <v>98.121499999999997</v>
      </c>
      <c r="P129">
        <v>87</v>
      </c>
      <c r="Q129">
        <v>1.68828</v>
      </c>
      <c r="R129">
        <v>151</v>
      </c>
      <c r="S129">
        <f t="shared" si="26"/>
        <v>2.4263005634972735E-2</v>
      </c>
      <c r="T129">
        <f t="shared" si="27"/>
        <v>152</v>
      </c>
      <c r="U129">
        <f t="shared" si="28"/>
        <v>693188.56851624395</v>
      </c>
      <c r="V129">
        <f t="shared" si="29"/>
        <v>179</v>
      </c>
      <c r="W129">
        <f t="shared" si="30"/>
        <v>22.096203681752463</v>
      </c>
      <c r="X129">
        <f t="shared" si="31"/>
        <v>50</v>
      </c>
      <c r="Y129">
        <f t="shared" si="32"/>
        <v>101</v>
      </c>
      <c r="Z129">
        <v>0.58860000000000001</v>
      </c>
      <c r="AA129">
        <f t="shared" si="33"/>
        <v>118</v>
      </c>
      <c r="AB129">
        <v>0.55289999999999995</v>
      </c>
      <c r="AC129">
        <f t="shared" si="34"/>
        <v>170</v>
      </c>
      <c r="AD129">
        <f t="shared" si="35"/>
        <v>0.57074999999999998</v>
      </c>
      <c r="AE129">
        <f t="shared" si="36"/>
        <v>140</v>
      </c>
      <c r="AF129">
        <v>0.59860000000000002</v>
      </c>
      <c r="AG129">
        <f t="shared" si="37"/>
        <v>110</v>
      </c>
      <c r="AH129">
        <v>0.58020000000000005</v>
      </c>
      <c r="AI129">
        <f t="shared" si="38"/>
        <v>140</v>
      </c>
      <c r="AJ129">
        <f t="shared" si="39"/>
        <v>164.4</v>
      </c>
      <c r="AK129">
        <f>IF(C129=1,(AJ129/Z129),REF)</f>
        <v>279.30682976554539</v>
      </c>
      <c r="AL129">
        <f t="shared" si="40"/>
        <v>126</v>
      </c>
      <c r="AM129">
        <f>IF(B129=1,(AJ129/AD129),REF)</f>
        <v>288.04204993429698</v>
      </c>
      <c r="AN129">
        <f t="shared" si="41"/>
        <v>136</v>
      </c>
      <c r="AO129">
        <f t="shared" si="42"/>
        <v>126</v>
      </c>
      <c r="AP129" t="str">
        <f t="shared" si="43"/>
        <v>Charlotte</v>
      </c>
      <c r="AQ129">
        <f t="shared" si="44"/>
        <v>0.37392429545261052</v>
      </c>
      <c r="AR129">
        <f t="shared" si="45"/>
        <v>0.32244735756093379</v>
      </c>
      <c r="AS129">
        <f t="shared" si="46"/>
        <v>0.65572906697802136</v>
      </c>
      <c r="AT129" t="str">
        <f t="shared" si="47"/>
        <v>Charlotte</v>
      </c>
      <c r="AU129">
        <f t="shared" si="48"/>
        <v>128</v>
      </c>
      <c r="AV129">
        <f t="shared" si="49"/>
        <v>131.33333333333334</v>
      </c>
      <c r="AX129" t="str">
        <f t="shared" si="50"/>
        <v>Charlotte</v>
      </c>
      <c r="AY129" t="str">
        <f t="shared" si="51"/>
        <v/>
      </c>
      <c r="AZ129">
        <v>128</v>
      </c>
    </row>
    <row r="130" spans="1:52" x14ac:dyDescent="0.25">
      <c r="A130">
        <v>1</v>
      </c>
      <c r="B130">
        <v>1</v>
      </c>
      <c r="C130">
        <v>1</v>
      </c>
      <c r="D130" t="s">
        <v>387</v>
      </c>
      <c r="E130">
        <v>68.928600000000003</v>
      </c>
      <c r="F130">
        <v>72</v>
      </c>
      <c r="G130">
        <v>65.6661</v>
      </c>
      <c r="H130">
        <v>105</v>
      </c>
      <c r="I130">
        <v>100.86199999999999</v>
      </c>
      <c r="J130">
        <v>157</v>
      </c>
      <c r="K130">
        <v>102.15900000000001</v>
      </c>
      <c r="L130">
        <v>177</v>
      </c>
      <c r="M130">
        <v>97.285799999999995</v>
      </c>
      <c r="N130">
        <v>104</v>
      </c>
      <c r="O130">
        <v>101.339</v>
      </c>
      <c r="P130">
        <v>146</v>
      </c>
      <c r="Q130">
        <v>0.82037199999999999</v>
      </c>
      <c r="R130">
        <v>160</v>
      </c>
      <c r="S130">
        <f t="shared" ref="S130:S193" si="52">(K130-O130)/E130</f>
        <v>1.1896368125857879E-2</v>
      </c>
      <c r="T130">
        <f t="shared" ref="T130:T193" si="53">RANK(S130,S:S,0)</f>
        <v>161</v>
      </c>
      <c r="U130">
        <f t="shared" ref="U130:U193" si="54">(K130^2)*E130</f>
        <v>719370.66505353677</v>
      </c>
      <c r="V130">
        <f t="shared" ref="V130:V193" si="55">RANK(U130,U:U,0)</f>
        <v>153</v>
      </c>
      <c r="W130">
        <f t="shared" ref="W130:W193" si="56">O130^1.6/E130</f>
        <v>23.487842464164281</v>
      </c>
      <c r="X130">
        <f t="shared" ref="X130:X193" si="57">RANK(W130,W:W,1)</f>
        <v>103</v>
      </c>
      <c r="Y130">
        <f t="shared" ref="Y130:Y193" si="58">AVERAGE(X130,T130)</f>
        <v>132</v>
      </c>
      <c r="Z130">
        <v>0.59709999999999996</v>
      </c>
      <c r="AA130">
        <f t="shared" ref="AA130:AA193" si="59">RANK(Z130,Z:Z,0)</f>
        <v>115</v>
      </c>
      <c r="AB130">
        <v>0.53149999999999997</v>
      </c>
      <c r="AC130">
        <f t="shared" ref="AC130:AC193" si="60">RANK(AB130,AB:AB,0)</f>
        <v>176</v>
      </c>
      <c r="AD130">
        <f t="shared" ref="AD130:AD193" si="61">(Z130+AB130)/2</f>
        <v>0.56430000000000002</v>
      </c>
      <c r="AE130">
        <f t="shared" ref="AE130:AE193" si="62">RANK(AD130,AD:AD,0)</f>
        <v>145</v>
      </c>
      <c r="AF130">
        <v>0.3392</v>
      </c>
      <c r="AG130">
        <f t="shared" ref="AG130:AG193" si="63">RANK(AF130,AF:AF,0)</f>
        <v>205</v>
      </c>
      <c r="AH130">
        <v>0.80659999999999998</v>
      </c>
      <c r="AI130">
        <f t="shared" ref="AI130:AI193" si="64">RANK(AH130,AH:AH,0)</f>
        <v>58</v>
      </c>
      <c r="AJ130">
        <f t="shared" ref="AJ130:AJ193" si="65">(T130+Y130+V130+(AE130)+AG130+AI130)/5</f>
        <v>170.8</v>
      </c>
      <c r="AK130">
        <f>IF(C130=1,(AJ130/Z130),REF)</f>
        <v>286.04923798358737</v>
      </c>
      <c r="AL130">
        <f t="shared" ref="AL130:AL193" si="66">RANK(AK130,AK:AK,1)</f>
        <v>129</v>
      </c>
      <c r="AM130">
        <f>IF(B130=1,(AJ130/AD130),REF)</f>
        <v>302.67588162325006</v>
      </c>
      <c r="AN130">
        <f t="shared" ref="AN130:AN193" si="67">RANK(AM130,AM:AM,1)</f>
        <v>143</v>
      </c>
      <c r="AO130">
        <f t="shared" ref="AO130:AO193" si="68">MIN(AL130,AN130,AE130)</f>
        <v>129</v>
      </c>
      <c r="AP130" t="str">
        <f t="shared" ref="AP130:AP193" si="69">D130</f>
        <v>College of Charleston</v>
      </c>
      <c r="AQ130">
        <f t="shared" ref="AQ130:AQ193" si="70">(Z130*(($BE$2)/((AK130)))^(1/10))</f>
        <v>0.37842042878843585</v>
      </c>
      <c r="AR130">
        <f t="shared" ref="AR130:AR193" si="71">(AD130*(($BD$2)/((AM130)))^(1/8))</f>
        <v>0.31683467970413831</v>
      </c>
      <c r="AS130">
        <f t="shared" ref="AS130:AS193" si="72">((AQ130+AR130)/2)^(1/2.5)</f>
        <v>0.65530831281963908</v>
      </c>
      <c r="AT130" t="str">
        <f t="shared" ref="AT130:AT193" si="73">AP130</f>
        <v>College of Charleston</v>
      </c>
      <c r="AU130">
        <f t="shared" ref="AU130:AU193" si="74">RANK(AS130,AS:AS,0)</f>
        <v>129</v>
      </c>
      <c r="AV130">
        <f t="shared" ref="AV130:AV193" si="75">(AU130+AO130+AE130)/3</f>
        <v>134.33333333333334</v>
      </c>
      <c r="AX130" t="str">
        <f t="shared" ref="AX130:AX193" si="76">AT130</f>
        <v>College of Charleston</v>
      </c>
      <c r="AY130" t="str">
        <f t="shared" ref="AY130:AY193" si="77">IF(OR(((RANK(AB130,AB:AB,0))&lt;17),(RANK(Z130,Z:Z,0)&lt;17)),"y","")</f>
        <v/>
      </c>
      <c r="AZ130">
        <v>129</v>
      </c>
    </row>
    <row r="131" spans="1:52" x14ac:dyDescent="0.25">
      <c r="A131">
        <v>1</v>
      </c>
      <c r="B131">
        <v>1</v>
      </c>
      <c r="C131">
        <v>1</v>
      </c>
      <c r="D131" t="s">
        <v>197</v>
      </c>
      <c r="E131">
        <v>69.060400000000001</v>
      </c>
      <c r="F131">
        <v>69</v>
      </c>
      <c r="G131">
        <v>65.939800000000005</v>
      </c>
      <c r="H131">
        <v>92</v>
      </c>
      <c r="I131">
        <v>101.979</v>
      </c>
      <c r="J131">
        <v>130</v>
      </c>
      <c r="K131">
        <v>102.69</v>
      </c>
      <c r="L131">
        <v>169</v>
      </c>
      <c r="M131">
        <v>93.204099999999997</v>
      </c>
      <c r="N131">
        <v>40</v>
      </c>
      <c r="O131">
        <v>98.966499999999996</v>
      </c>
      <c r="P131">
        <v>99</v>
      </c>
      <c r="Q131">
        <v>3.7231900000000002</v>
      </c>
      <c r="R131">
        <v>130</v>
      </c>
      <c r="S131">
        <f t="shared" si="52"/>
        <v>5.3916571580819125E-2</v>
      </c>
      <c r="T131">
        <f t="shared" si="53"/>
        <v>131</v>
      </c>
      <c r="U131">
        <f t="shared" si="54"/>
        <v>728258.22316043999</v>
      </c>
      <c r="V131">
        <f t="shared" si="55"/>
        <v>140</v>
      </c>
      <c r="W131">
        <f t="shared" si="56"/>
        <v>22.571064868939551</v>
      </c>
      <c r="X131">
        <f t="shared" si="57"/>
        <v>61</v>
      </c>
      <c r="Y131">
        <f t="shared" si="58"/>
        <v>96</v>
      </c>
      <c r="Z131">
        <v>0.59179999999999999</v>
      </c>
      <c r="AA131">
        <f t="shared" si="59"/>
        <v>117</v>
      </c>
      <c r="AB131">
        <v>0.53849999999999998</v>
      </c>
      <c r="AC131">
        <f t="shared" si="60"/>
        <v>173</v>
      </c>
      <c r="AD131">
        <f t="shared" si="61"/>
        <v>0.56515000000000004</v>
      </c>
      <c r="AE131">
        <f t="shared" si="62"/>
        <v>143</v>
      </c>
      <c r="AF131">
        <v>0.3992</v>
      </c>
      <c r="AG131">
        <f t="shared" si="63"/>
        <v>183</v>
      </c>
      <c r="AH131">
        <v>0.57179999999999997</v>
      </c>
      <c r="AI131">
        <f t="shared" si="64"/>
        <v>143</v>
      </c>
      <c r="AJ131">
        <f t="shared" si="65"/>
        <v>167.2</v>
      </c>
      <c r="AK131">
        <f>IF(C131=1,(AJ131/Z131),REF)</f>
        <v>282.52788104089217</v>
      </c>
      <c r="AL131">
        <f t="shared" si="66"/>
        <v>128</v>
      </c>
      <c r="AM131">
        <f>IF(B131=1,(AJ131/AD131),REF)</f>
        <v>295.85065911704851</v>
      </c>
      <c r="AN131">
        <f t="shared" si="67"/>
        <v>138</v>
      </c>
      <c r="AO131">
        <f t="shared" si="68"/>
        <v>128</v>
      </c>
      <c r="AP131" t="str">
        <f t="shared" si="69"/>
        <v>Manhattan</v>
      </c>
      <c r="AQ131">
        <f t="shared" si="70"/>
        <v>0.37552634597626344</v>
      </c>
      <c r="AR131">
        <f t="shared" si="71"/>
        <v>0.31821786162914806</v>
      </c>
      <c r="AS131">
        <f t="shared" si="72"/>
        <v>0.65473830497877628</v>
      </c>
      <c r="AT131" t="str">
        <f t="shared" si="73"/>
        <v>Manhattan</v>
      </c>
      <c r="AU131">
        <f t="shared" si="74"/>
        <v>130</v>
      </c>
      <c r="AV131">
        <f t="shared" si="75"/>
        <v>133.66666666666666</v>
      </c>
      <c r="AX131" t="str">
        <f t="shared" si="76"/>
        <v>Manhattan</v>
      </c>
      <c r="AY131" t="str">
        <f t="shared" si="77"/>
        <v/>
      </c>
      <c r="AZ131">
        <v>130</v>
      </c>
    </row>
    <row r="132" spans="1:52" x14ac:dyDescent="0.25">
      <c r="A132">
        <v>1</v>
      </c>
      <c r="B132">
        <v>1</v>
      </c>
      <c r="C132">
        <v>1</v>
      </c>
      <c r="D132" t="s">
        <v>325</v>
      </c>
      <c r="E132">
        <v>63.566600000000001</v>
      </c>
      <c r="F132">
        <v>308</v>
      </c>
      <c r="G132">
        <v>60.688499999999998</v>
      </c>
      <c r="H132">
        <v>316</v>
      </c>
      <c r="I132">
        <v>94.925600000000003</v>
      </c>
      <c r="J132">
        <v>271</v>
      </c>
      <c r="K132">
        <v>101.07299999999999</v>
      </c>
      <c r="L132">
        <v>200</v>
      </c>
      <c r="M132">
        <v>96.634299999999996</v>
      </c>
      <c r="N132">
        <v>90</v>
      </c>
      <c r="O132">
        <v>95.806399999999996</v>
      </c>
      <c r="P132">
        <v>49</v>
      </c>
      <c r="Q132">
        <v>5.2661300000000004</v>
      </c>
      <c r="R132">
        <v>116</v>
      </c>
      <c r="S132">
        <f t="shared" si="52"/>
        <v>8.2851686262911603E-2</v>
      </c>
      <c r="T132">
        <f t="shared" si="53"/>
        <v>114</v>
      </c>
      <c r="U132">
        <f t="shared" si="54"/>
        <v>649380.57843001129</v>
      </c>
      <c r="V132">
        <f t="shared" si="55"/>
        <v>244</v>
      </c>
      <c r="W132">
        <f t="shared" si="56"/>
        <v>23.281033275750431</v>
      </c>
      <c r="X132">
        <f t="shared" si="57"/>
        <v>88</v>
      </c>
      <c r="Y132">
        <f t="shared" si="58"/>
        <v>101</v>
      </c>
      <c r="Z132">
        <v>0.52669999999999995</v>
      </c>
      <c r="AA132">
        <f t="shared" si="59"/>
        <v>142</v>
      </c>
      <c r="AB132">
        <v>0.73650000000000004</v>
      </c>
      <c r="AC132">
        <f t="shared" si="60"/>
        <v>106</v>
      </c>
      <c r="AD132">
        <f t="shared" si="61"/>
        <v>0.63159999999999994</v>
      </c>
      <c r="AE132">
        <f t="shared" si="62"/>
        <v>120</v>
      </c>
      <c r="AF132">
        <v>0.52190000000000003</v>
      </c>
      <c r="AG132">
        <f t="shared" si="63"/>
        <v>139</v>
      </c>
      <c r="AH132">
        <v>0.71079999999999999</v>
      </c>
      <c r="AI132">
        <f t="shared" si="64"/>
        <v>91</v>
      </c>
      <c r="AJ132">
        <f t="shared" si="65"/>
        <v>161.80000000000001</v>
      </c>
      <c r="AK132">
        <f>IF(C132=1,(AJ132/Z132),REF)</f>
        <v>307.1957471046137</v>
      </c>
      <c r="AL132">
        <f t="shared" si="66"/>
        <v>138</v>
      </c>
      <c r="AM132">
        <f>IF(B132=1,(AJ132/AD132),REF)</f>
        <v>256.17479417352757</v>
      </c>
      <c r="AN132">
        <f t="shared" si="67"/>
        <v>124</v>
      </c>
      <c r="AO132">
        <f t="shared" si="68"/>
        <v>120</v>
      </c>
      <c r="AP132" t="str">
        <f t="shared" si="69"/>
        <v>Texas A&amp;M</v>
      </c>
      <c r="AQ132">
        <f t="shared" si="70"/>
        <v>0.33143119313933506</v>
      </c>
      <c r="AR132">
        <f t="shared" si="71"/>
        <v>0.36209285949965619</v>
      </c>
      <c r="AS132">
        <f t="shared" si="72"/>
        <v>0.65465518638076181</v>
      </c>
      <c r="AT132" t="str">
        <f t="shared" si="73"/>
        <v>Texas A&amp;M</v>
      </c>
      <c r="AU132">
        <f t="shared" si="74"/>
        <v>131</v>
      </c>
      <c r="AV132">
        <f t="shared" si="75"/>
        <v>123.66666666666667</v>
      </c>
      <c r="AX132" t="str">
        <f t="shared" si="76"/>
        <v>Texas A&amp;M</v>
      </c>
      <c r="AY132" t="str">
        <f t="shared" si="77"/>
        <v/>
      </c>
      <c r="AZ132">
        <v>131</v>
      </c>
    </row>
    <row r="133" spans="1:52" x14ac:dyDescent="0.25">
      <c r="A133">
        <v>1</v>
      </c>
      <c r="B133">
        <v>1</v>
      </c>
      <c r="C133">
        <v>1</v>
      </c>
      <c r="D133" t="s">
        <v>116</v>
      </c>
      <c r="E133">
        <v>72.421899999999994</v>
      </c>
      <c r="F133">
        <v>15</v>
      </c>
      <c r="G133">
        <v>70.602999999999994</v>
      </c>
      <c r="H133">
        <v>8</v>
      </c>
      <c r="I133">
        <v>102.011</v>
      </c>
      <c r="J133">
        <v>127</v>
      </c>
      <c r="K133">
        <v>108.134</v>
      </c>
      <c r="L133">
        <v>75</v>
      </c>
      <c r="M133">
        <v>105.432</v>
      </c>
      <c r="N133">
        <v>285</v>
      </c>
      <c r="O133">
        <v>106.723</v>
      </c>
      <c r="P133">
        <v>261</v>
      </c>
      <c r="Q133">
        <v>1.4107799999999999</v>
      </c>
      <c r="R133">
        <v>157</v>
      </c>
      <c r="S133">
        <f t="shared" si="52"/>
        <v>1.9483056920627621E-2</v>
      </c>
      <c r="T133">
        <f t="shared" si="53"/>
        <v>157</v>
      </c>
      <c r="U133">
        <f t="shared" si="54"/>
        <v>846826.52148123621</v>
      </c>
      <c r="V133">
        <f t="shared" si="55"/>
        <v>32</v>
      </c>
      <c r="W133">
        <f t="shared" si="56"/>
        <v>24.285269387938932</v>
      </c>
      <c r="X133">
        <f t="shared" si="57"/>
        <v>146</v>
      </c>
      <c r="Y133">
        <f t="shared" si="58"/>
        <v>151.5</v>
      </c>
      <c r="Z133">
        <v>0.56859999999999999</v>
      </c>
      <c r="AA133">
        <f t="shared" si="59"/>
        <v>125</v>
      </c>
      <c r="AB133">
        <v>0.58460000000000001</v>
      </c>
      <c r="AC133">
        <f t="shared" si="60"/>
        <v>162</v>
      </c>
      <c r="AD133">
        <f t="shared" si="61"/>
        <v>0.5766</v>
      </c>
      <c r="AE133">
        <f t="shared" si="62"/>
        <v>136</v>
      </c>
      <c r="AF133">
        <v>0.46289999999999998</v>
      </c>
      <c r="AG133">
        <f t="shared" si="63"/>
        <v>166</v>
      </c>
      <c r="AH133">
        <v>0.59519999999999995</v>
      </c>
      <c r="AI133">
        <f t="shared" si="64"/>
        <v>131</v>
      </c>
      <c r="AJ133">
        <f t="shared" si="65"/>
        <v>154.69999999999999</v>
      </c>
      <c r="AK133">
        <f>IF(C133=1,(AJ133/Z133),REF)</f>
        <v>272.0717551881815</v>
      </c>
      <c r="AL133">
        <f t="shared" si="66"/>
        <v>123</v>
      </c>
      <c r="AM133">
        <f>IF(B133=1,(AJ133/AD133),REF)</f>
        <v>268.29691293791188</v>
      </c>
      <c r="AN133">
        <f t="shared" si="67"/>
        <v>128</v>
      </c>
      <c r="AO133">
        <f t="shared" si="68"/>
        <v>123</v>
      </c>
      <c r="AP133" t="str">
        <f t="shared" si="69"/>
        <v>DePaul</v>
      </c>
      <c r="AQ133">
        <f t="shared" si="70"/>
        <v>0.36216801377866653</v>
      </c>
      <c r="AR133">
        <f t="shared" si="71"/>
        <v>0.32865675834009866</v>
      </c>
      <c r="AS133">
        <f t="shared" si="72"/>
        <v>0.65363479459606744</v>
      </c>
      <c r="AT133" t="str">
        <f t="shared" si="73"/>
        <v>DePaul</v>
      </c>
      <c r="AU133">
        <f t="shared" si="74"/>
        <v>132</v>
      </c>
      <c r="AV133">
        <f t="shared" si="75"/>
        <v>130.33333333333334</v>
      </c>
      <c r="AX133" t="str">
        <f t="shared" si="76"/>
        <v>DePaul</v>
      </c>
      <c r="AY133" t="str">
        <f t="shared" si="77"/>
        <v/>
      </c>
      <c r="AZ133">
        <v>132</v>
      </c>
    </row>
    <row r="134" spans="1:52" x14ac:dyDescent="0.25">
      <c r="A134">
        <v>1</v>
      </c>
      <c r="B134">
        <v>1</v>
      </c>
      <c r="C134">
        <v>1</v>
      </c>
      <c r="D134" t="s">
        <v>166</v>
      </c>
      <c r="E134">
        <v>65.253500000000003</v>
      </c>
      <c r="F134">
        <v>252</v>
      </c>
      <c r="G134">
        <v>63.297600000000003</v>
      </c>
      <c r="H134">
        <v>222</v>
      </c>
      <c r="I134">
        <v>97.201400000000007</v>
      </c>
      <c r="J134">
        <v>229</v>
      </c>
      <c r="K134">
        <v>102.02500000000001</v>
      </c>
      <c r="L134">
        <v>178</v>
      </c>
      <c r="M134">
        <v>98.1875</v>
      </c>
      <c r="N134">
        <v>129</v>
      </c>
      <c r="O134">
        <v>98.103099999999998</v>
      </c>
      <c r="P134">
        <v>86</v>
      </c>
      <c r="Q134">
        <v>3.9216299999999999</v>
      </c>
      <c r="R134">
        <v>127</v>
      </c>
      <c r="S134">
        <f t="shared" si="52"/>
        <v>6.0102523236301622E-2</v>
      </c>
      <c r="T134">
        <f t="shared" si="53"/>
        <v>125</v>
      </c>
      <c r="U134">
        <f t="shared" si="54"/>
        <v>679230.24763343763</v>
      </c>
      <c r="V134">
        <f t="shared" si="55"/>
        <v>197</v>
      </c>
      <c r="W134">
        <f t="shared" si="56"/>
        <v>23.555295607792811</v>
      </c>
      <c r="X134">
        <f t="shared" si="57"/>
        <v>107</v>
      </c>
      <c r="Y134">
        <f t="shared" si="58"/>
        <v>116</v>
      </c>
      <c r="Z134">
        <v>0.53949999999999998</v>
      </c>
      <c r="AA134">
        <f t="shared" si="59"/>
        <v>137</v>
      </c>
      <c r="AB134">
        <v>0.66979999999999995</v>
      </c>
      <c r="AC134">
        <f t="shared" si="60"/>
        <v>130</v>
      </c>
      <c r="AD134">
        <f t="shared" si="61"/>
        <v>0.60464999999999991</v>
      </c>
      <c r="AE134">
        <f t="shared" si="62"/>
        <v>126</v>
      </c>
      <c r="AF134">
        <v>0.49709999999999999</v>
      </c>
      <c r="AG134">
        <f t="shared" si="63"/>
        <v>150</v>
      </c>
      <c r="AH134">
        <v>0.66479999999999995</v>
      </c>
      <c r="AI134">
        <f t="shared" si="64"/>
        <v>102</v>
      </c>
      <c r="AJ134">
        <f t="shared" si="65"/>
        <v>163.19999999999999</v>
      </c>
      <c r="AK134">
        <f>IF(C134=1,(AJ134/Z134),REF)</f>
        <v>302.50231696014828</v>
      </c>
      <c r="AL134">
        <f t="shared" si="66"/>
        <v>137</v>
      </c>
      <c r="AM134">
        <f>IF(B134=1,(AJ134/AD134),REF)</f>
        <v>269.90821136194495</v>
      </c>
      <c r="AN134">
        <f t="shared" si="67"/>
        <v>129</v>
      </c>
      <c r="AO134">
        <f t="shared" si="68"/>
        <v>126</v>
      </c>
      <c r="AP134" t="str">
        <f t="shared" si="69"/>
        <v>Indiana St.</v>
      </c>
      <c r="AQ134">
        <f t="shared" si="70"/>
        <v>0.34000880221648988</v>
      </c>
      <c r="AR134">
        <f t="shared" si="71"/>
        <v>0.34438714634495515</v>
      </c>
      <c r="AS134">
        <f t="shared" si="72"/>
        <v>0.65119487468518344</v>
      </c>
      <c r="AT134" t="str">
        <f t="shared" si="73"/>
        <v>Indiana St.</v>
      </c>
      <c r="AU134">
        <f t="shared" si="74"/>
        <v>133</v>
      </c>
      <c r="AV134">
        <f t="shared" si="75"/>
        <v>128.33333333333334</v>
      </c>
      <c r="AX134" t="str">
        <f t="shared" si="76"/>
        <v>Indiana St.</v>
      </c>
      <c r="AY134" t="str">
        <f t="shared" si="77"/>
        <v/>
      </c>
      <c r="AZ134">
        <v>133</v>
      </c>
    </row>
    <row r="135" spans="1:52" x14ac:dyDescent="0.25">
      <c r="A135">
        <v>1</v>
      </c>
      <c r="B135">
        <v>1</v>
      </c>
      <c r="C135">
        <v>1</v>
      </c>
      <c r="D135" t="s">
        <v>76</v>
      </c>
      <c r="E135">
        <v>65.298599999999993</v>
      </c>
      <c r="F135">
        <v>246</v>
      </c>
      <c r="G135">
        <v>63.244700000000002</v>
      </c>
      <c r="H135">
        <v>226</v>
      </c>
      <c r="I135">
        <v>100.303</v>
      </c>
      <c r="J135">
        <v>169</v>
      </c>
      <c r="K135">
        <v>103.637</v>
      </c>
      <c r="L135">
        <v>152</v>
      </c>
      <c r="M135">
        <v>97.129300000000001</v>
      </c>
      <c r="N135">
        <v>102</v>
      </c>
      <c r="O135">
        <v>98.947199999999995</v>
      </c>
      <c r="P135">
        <v>98</v>
      </c>
      <c r="Q135">
        <v>4.69008</v>
      </c>
      <c r="R135">
        <v>120</v>
      </c>
      <c r="S135">
        <f t="shared" si="52"/>
        <v>7.1820835362473398E-2</v>
      </c>
      <c r="T135">
        <f t="shared" si="53"/>
        <v>119</v>
      </c>
      <c r="U135">
        <f t="shared" si="54"/>
        <v>701347.95643682336</v>
      </c>
      <c r="V135">
        <f t="shared" si="55"/>
        <v>171</v>
      </c>
      <c r="W135">
        <f t="shared" si="56"/>
        <v>23.863917800366035</v>
      </c>
      <c r="X135">
        <f t="shared" si="57"/>
        <v>117</v>
      </c>
      <c r="Y135">
        <f t="shared" si="58"/>
        <v>118</v>
      </c>
      <c r="Z135">
        <v>0.53369999999999995</v>
      </c>
      <c r="AA135">
        <f t="shared" si="59"/>
        <v>140</v>
      </c>
      <c r="AB135">
        <v>0.66080000000000005</v>
      </c>
      <c r="AC135">
        <f t="shared" si="60"/>
        <v>134</v>
      </c>
      <c r="AD135">
        <f t="shared" si="61"/>
        <v>0.59725000000000006</v>
      </c>
      <c r="AE135">
        <f t="shared" si="62"/>
        <v>129</v>
      </c>
      <c r="AF135">
        <v>0.69510000000000005</v>
      </c>
      <c r="AG135">
        <f t="shared" si="63"/>
        <v>81</v>
      </c>
      <c r="AH135">
        <v>0.50170000000000003</v>
      </c>
      <c r="AI135">
        <f t="shared" si="64"/>
        <v>167</v>
      </c>
      <c r="AJ135">
        <f t="shared" si="65"/>
        <v>157</v>
      </c>
      <c r="AK135">
        <f>IF(C135=1,(AJ135/Z135),REF)</f>
        <v>294.17275623009186</v>
      </c>
      <c r="AL135">
        <f t="shared" si="66"/>
        <v>133</v>
      </c>
      <c r="AM135">
        <f>IF(B135=1,(AJ135/AD135),REF)</f>
        <v>262.87149434910003</v>
      </c>
      <c r="AN135">
        <f t="shared" si="67"/>
        <v>127</v>
      </c>
      <c r="AO135">
        <f t="shared" si="68"/>
        <v>127</v>
      </c>
      <c r="AP135" t="str">
        <f t="shared" si="69"/>
        <v>Bowling Green</v>
      </c>
      <c r="AQ135">
        <f t="shared" si="70"/>
        <v>0.33729394089961667</v>
      </c>
      <c r="AR135">
        <f t="shared" si="71"/>
        <v>0.34129750260947717</v>
      </c>
      <c r="AS135">
        <f t="shared" si="72"/>
        <v>0.64898006027171062</v>
      </c>
      <c r="AT135" t="str">
        <f t="shared" si="73"/>
        <v>Bowling Green</v>
      </c>
      <c r="AU135">
        <f t="shared" si="74"/>
        <v>134</v>
      </c>
      <c r="AV135">
        <f t="shared" si="75"/>
        <v>130</v>
      </c>
      <c r="AX135" t="str">
        <f t="shared" si="76"/>
        <v>Bowling Green</v>
      </c>
      <c r="AY135" t="str">
        <f t="shared" si="77"/>
        <v/>
      </c>
      <c r="AZ135">
        <v>134</v>
      </c>
    </row>
    <row r="136" spans="1:52" x14ac:dyDescent="0.25">
      <c r="A136">
        <v>1</v>
      </c>
      <c r="B136">
        <v>1</v>
      </c>
      <c r="C136">
        <v>1</v>
      </c>
      <c r="D136" t="s">
        <v>276</v>
      </c>
      <c r="E136">
        <v>68.629800000000003</v>
      </c>
      <c r="F136">
        <v>86</v>
      </c>
      <c r="G136">
        <v>66.9876</v>
      </c>
      <c r="H136">
        <v>50</v>
      </c>
      <c r="I136">
        <v>97.534300000000002</v>
      </c>
      <c r="J136">
        <v>218</v>
      </c>
      <c r="K136">
        <v>101.089</v>
      </c>
      <c r="L136">
        <v>199</v>
      </c>
      <c r="M136">
        <v>97.360200000000006</v>
      </c>
      <c r="N136">
        <v>110</v>
      </c>
      <c r="O136">
        <v>99.118799999999993</v>
      </c>
      <c r="P136">
        <v>103</v>
      </c>
      <c r="Q136">
        <v>1.97041</v>
      </c>
      <c r="R136">
        <v>148</v>
      </c>
      <c r="S136">
        <f t="shared" si="52"/>
        <v>2.8707645949718714E-2</v>
      </c>
      <c r="T136">
        <f t="shared" si="53"/>
        <v>149</v>
      </c>
      <c r="U136">
        <f t="shared" si="54"/>
        <v>701326.95996104577</v>
      </c>
      <c r="V136">
        <f t="shared" si="55"/>
        <v>172</v>
      </c>
      <c r="W136">
        <f t="shared" si="56"/>
        <v>22.768631252684468</v>
      </c>
      <c r="X136">
        <f t="shared" si="57"/>
        <v>69</v>
      </c>
      <c r="Y136">
        <f t="shared" si="58"/>
        <v>109</v>
      </c>
      <c r="Z136">
        <v>0.58250000000000002</v>
      </c>
      <c r="AA136">
        <f t="shared" si="59"/>
        <v>122</v>
      </c>
      <c r="AB136">
        <v>0.52510000000000001</v>
      </c>
      <c r="AC136">
        <f t="shared" si="60"/>
        <v>177</v>
      </c>
      <c r="AD136">
        <f t="shared" si="61"/>
        <v>0.55380000000000007</v>
      </c>
      <c r="AE136">
        <f t="shared" si="62"/>
        <v>153</v>
      </c>
      <c r="AF136">
        <v>0.55089999999999995</v>
      </c>
      <c r="AG136">
        <f t="shared" si="63"/>
        <v>126</v>
      </c>
      <c r="AH136">
        <v>0.53520000000000001</v>
      </c>
      <c r="AI136">
        <f t="shared" si="64"/>
        <v>156</v>
      </c>
      <c r="AJ136">
        <f t="shared" si="65"/>
        <v>173</v>
      </c>
      <c r="AK136">
        <f>IF(C136=1,(AJ136/Z136),REF)</f>
        <v>296.99570815450642</v>
      </c>
      <c r="AL136">
        <f t="shared" si="66"/>
        <v>134</v>
      </c>
      <c r="AM136">
        <f>IF(B136=1,(AJ136/AD136),REF)</f>
        <v>312.38714337305885</v>
      </c>
      <c r="AN136">
        <f t="shared" si="67"/>
        <v>147</v>
      </c>
      <c r="AO136">
        <f t="shared" si="68"/>
        <v>134</v>
      </c>
      <c r="AP136" t="str">
        <f t="shared" si="69"/>
        <v>Rice</v>
      </c>
      <c r="AQ136">
        <f t="shared" si="70"/>
        <v>0.36778371402797155</v>
      </c>
      <c r="AR136">
        <f t="shared" si="71"/>
        <v>0.30971425599624652</v>
      </c>
      <c r="AS136">
        <f t="shared" si="72"/>
        <v>0.64856155464941712</v>
      </c>
      <c r="AT136" t="str">
        <f t="shared" si="73"/>
        <v>Rice</v>
      </c>
      <c r="AU136">
        <f t="shared" si="74"/>
        <v>135</v>
      </c>
      <c r="AV136">
        <f t="shared" si="75"/>
        <v>140.66666666666666</v>
      </c>
      <c r="AX136" t="str">
        <f t="shared" si="76"/>
        <v>Rice</v>
      </c>
      <c r="AY136" t="str">
        <f t="shared" si="77"/>
        <v/>
      </c>
      <c r="AZ136">
        <v>135</v>
      </c>
    </row>
    <row r="137" spans="1:52" x14ac:dyDescent="0.25">
      <c r="A137">
        <v>1</v>
      </c>
      <c r="B137">
        <v>1</v>
      </c>
      <c r="C137">
        <v>1</v>
      </c>
      <c r="D137" t="s">
        <v>358</v>
      </c>
      <c r="E137">
        <v>65.677300000000002</v>
      </c>
      <c r="F137">
        <v>227</v>
      </c>
      <c r="G137">
        <v>63.427700000000002</v>
      </c>
      <c r="H137">
        <v>216</v>
      </c>
      <c r="I137">
        <v>102.596</v>
      </c>
      <c r="J137">
        <v>119</v>
      </c>
      <c r="K137">
        <v>105.82</v>
      </c>
      <c r="L137">
        <v>113</v>
      </c>
      <c r="M137">
        <v>100.42100000000001</v>
      </c>
      <c r="N137">
        <v>179</v>
      </c>
      <c r="O137">
        <v>102.45</v>
      </c>
      <c r="P137">
        <v>165</v>
      </c>
      <c r="Q137">
        <v>3.3702000000000001</v>
      </c>
      <c r="R137">
        <v>135</v>
      </c>
      <c r="S137">
        <f t="shared" si="52"/>
        <v>5.1311488139737627E-2</v>
      </c>
      <c r="T137">
        <f t="shared" si="53"/>
        <v>136</v>
      </c>
      <c r="U137">
        <f t="shared" si="54"/>
        <v>735446.02497651987</v>
      </c>
      <c r="V137">
        <f t="shared" si="55"/>
        <v>126</v>
      </c>
      <c r="W137">
        <f t="shared" si="56"/>
        <v>25.084407641396204</v>
      </c>
      <c r="X137">
        <f t="shared" si="57"/>
        <v>194</v>
      </c>
      <c r="Y137">
        <f t="shared" si="58"/>
        <v>165</v>
      </c>
      <c r="Z137">
        <v>0.49430000000000002</v>
      </c>
      <c r="AA137">
        <f t="shared" si="59"/>
        <v>150</v>
      </c>
      <c r="AB137">
        <v>0.77049999999999996</v>
      </c>
      <c r="AC137">
        <f t="shared" si="60"/>
        <v>91</v>
      </c>
      <c r="AD137">
        <f t="shared" si="61"/>
        <v>0.63239999999999996</v>
      </c>
      <c r="AE137">
        <f t="shared" si="62"/>
        <v>119</v>
      </c>
      <c r="AF137">
        <v>0.64370000000000005</v>
      </c>
      <c r="AG137">
        <f t="shared" si="63"/>
        <v>98</v>
      </c>
      <c r="AH137">
        <v>0.626</v>
      </c>
      <c r="AI137">
        <f t="shared" si="64"/>
        <v>117</v>
      </c>
      <c r="AJ137">
        <f t="shared" si="65"/>
        <v>152.19999999999999</v>
      </c>
      <c r="AK137">
        <f>IF(C137=1,(AJ137/Z137),REF)</f>
        <v>307.91017600647376</v>
      </c>
      <c r="AL137">
        <f t="shared" si="66"/>
        <v>139</v>
      </c>
      <c r="AM137">
        <f>IF(B137=1,(AJ137/AD137),REF)</f>
        <v>240.67046173308032</v>
      </c>
      <c r="AN137">
        <f t="shared" si="67"/>
        <v>119</v>
      </c>
      <c r="AO137">
        <f t="shared" si="68"/>
        <v>119</v>
      </c>
      <c r="AP137" t="str">
        <f t="shared" si="69"/>
        <v>Valparaiso</v>
      </c>
      <c r="AQ137">
        <f t="shared" si="70"/>
        <v>0.31097092685670036</v>
      </c>
      <c r="AR137">
        <f t="shared" si="71"/>
        <v>0.36539188772197639</v>
      </c>
      <c r="AS137">
        <f t="shared" si="72"/>
        <v>0.6481266671033491</v>
      </c>
      <c r="AT137" t="str">
        <f t="shared" si="73"/>
        <v>Valparaiso</v>
      </c>
      <c r="AU137">
        <f t="shared" si="74"/>
        <v>136</v>
      </c>
      <c r="AV137">
        <f t="shared" si="75"/>
        <v>124.66666666666667</v>
      </c>
      <c r="AX137" t="str">
        <f t="shared" si="76"/>
        <v>Valparaiso</v>
      </c>
      <c r="AY137" t="str">
        <f t="shared" si="77"/>
        <v/>
      </c>
      <c r="AZ137">
        <v>136</v>
      </c>
    </row>
    <row r="138" spans="1:52" x14ac:dyDescent="0.25">
      <c r="A138">
        <v>1</v>
      </c>
      <c r="B138">
        <v>1</v>
      </c>
      <c r="C138">
        <v>1</v>
      </c>
      <c r="D138" t="s">
        <v>147</v>
      </c>
      <c r="E138">
        <v>64.048900000000003</v>
      </c>
      <c r="F138">
        <v>287</v>
      </c>
      <c r="G138">
        <v>61.490699999999997</v>
      </c>
      <c r="H138">
        <v>293</v>
      </c>
      <c r="I138">
        <v>93.321700000000007</v>
      </c>
      <c r="J138">
        <v>293</v>
      </c>
      <c r="K138">
        <v>98.241200000000006</v>
      </c>
      <c r="L138">
        <v>250</v>
      </c>
      <c r="M138">
        <v>97.603099999999998</v>
      </c>
      <c r="N138">
        <v>116</v>
      </c>
      <c r="O138">
        <v>98.888199999999998</v>
      </c>
      <c r="P138">
        <v>96</v>
      </c>
      <c r="Q138">
        <v>-0.64701900000000001</v>
      </c>
      <c r="R138">
        <v>173</v>
      </c>
      <c r="S138">
        <f t="shared" si="52"/>
        <v>-1.0101656702925286E-2</v>
      </c>
      <c r="T138">
        <f t="shared" si="53"/>
        <v>174</v>
      </c>
      <c r="U138">
        <f t="shared" si="54"/>
        <v>618157.28635831689</v>
      </c>
      <c r="V138">
        <f t="shared" si="55"/>
        <v>283</v>
      </c>
      <c r="W138">
        <f t="shared" si="56"/>
        <v>24.306335010851324</v>
      </c>
      <c r="X138">
        <f t="shared" si="57"/>
        <v>147</v>
      </c>
      <c r="Y138">
        <f t="shared" si="58"/>
        <v>160.5</v>
      </c>
      <c r="Z138">
        <v>0.63190000000000002</v>
      </c>
      <c r="AA138">
        <f t="shared" si="59"/>
        <v>100</v>
      </c>
      <c r="AB138">
        <v>0.40450000000000003</v>
      </c>
      <c r="AC138">
        <f t="shared" si="60"/>
        <v>231</v>
      </c>
      <c r="AD138">
        <f t="shared" si="61"/>
        <v>0.51819999999999999</v>
      </c>
      <c r="AE138">
        <f t="shared" si="62"/>
        <v>166</v>
      </c>
      <c r="AF138">
        <v>0.40479999999999999</v>
      </c>
      <c r="AG138">
        <f t="shared" si="63"/>
        <v>180</v>
      </c>
      <c r="AH138">
        <v>0.64339999999999997</v>
      </c>
      <c r="AI138">
        <f t="shared" si="64"/>
        <v>111</v>
      </c>
      <c r="AJ138">
        <f t="shared" si="65"/>
        <v>214.9</v>
      </c>
      <c r="AK138">
        <f>IF(C138=1,(AJ138/Z138),REF)</f>
        <v>340.08545655958221</v>
      </c>
      <c r="AL138">
        <f t="shared" si="66"/>
        <v>145</v>
      </c>
      <c r="AM138">
        <f>IF(B138=1,(AJ138/AD138),REF)</f>
        <v>414.70474720185257</v>
      </c>
      <c r="AN138">
        <f t="shared" si="67"/>
        <v>168</v>
      </c>
      <c r="AO138">
        <f t="shared" si="68"/>
        <v>145</v>
      </c>
      <c r="AP138" t="str">
        <f t="shared" si="69"/>
        <v>Georgia Tech</v>
      </c>
      <c r="AQ138">
        <f t="shared" si="70"/>
        <v>0.3936054753472748</v>
      </c>
      <c r="AR138">
        <f t="shared" si="71"/>
        <v>0.27972090297584956</v>
      </c>
      <c r="AS138">
        <f t="shared" si="72"/>
        <v>0.64696122622198793</v>
      </c>
      <c r="AT138" t="str">
        <f t="shared" si="73"/>
        <v>Georgia Tech</v>
      </c>
      <c r="AU138">
        <f t="shared" si="74"/>
        <v>137</v>
      </c>
      <c r="AV138">
        <f t="shared" si="75"/>
        <v>149.33333333333334</v>
      </c>
      <c r="AX138" t="str">
        <f t="shared" si="76"/>
        <v>Georgia Tech</v>
      </c>
      <c r="AY138" t="str">
        <f t="shared" si="77"/>
        <v/>
      </c>
      <c r="AZ138">
        <v>137</v>
      </c>
    </row>
    <row r="139" spans="1:52" x14ac:dyDescent="0.25">
      <c r="A139">
        <v>1</v>
      </c>
      <c r="B139">
        <v>1</v>
      </c>
      <c r="C139">
        <v>1</v>
      </c>
      <c r="D139" t="s">
        <v>122</v>
      </c>
      <c r="E139">
        <v>67.065799999999996</v>
      </c>
      <c r="F139">
        <v>160</v>
      </c>
      <c r="G139">
        <v>63.444800000000001</v>
      </c>
      <c r="H139">
        <v>213</v>
      </c>
      <c r="I139">
        <v>100.42100000000001</v>
      </c>
      <c r="J139">
        <v>167</v>
      </c>
      <c r="K139">
        <v>101.51300000000001</v>
      </c>
      <c r="L139">
        <v>189</v>
      </c>
      <c r="M139">
        <v>98.351100000000002</v>
      </c>
      <c r="N139">
        <v>135</v>
      </c>
      <c r="O139">
        <v>99.363299999999995</v>
      </c>
      <c r="P139">
        <v>110</v>
      </c>
      <c r="Q139">
        <v>2.1499700000000002</v>
      </c>
      <c r="R139">
        <v>146</v>
      </c>
      <c r="S139">
        <f t="shared" si="52"/>
        <v>3.2053595125980903E-2</v>
      </c>
      <c r="T139">
        <f t="shared" si="53"/>
        <v>146</v>
      </c>
      <c r="U139">
        <f t="shared" si="54"/>
        <v>691105.63603032031</v>
      </c>
      <c r="V139">
        <f t="shared" si="55"/>
        <v>183</v>
      </c>
      <c r="W139">
        <f t="shared" si="56"/>
        <v>23.391630824154216</v>
      </c>
      <c r="X139">
        <f t="shared" si="57"/>
        <v>98</v>
      </c>
      <c r="Y139">
        <f t="shared" si="58"/>
        <v>122</v>
      </c>
      <c r="Z139">
        <v>0.51419999999999999</v>
      </c>
      <c r="AA139">
        <f t="shared" si="59"/>
        <v>145</v>
      </c>
      <c r="AB139">
        <v>0.70720000000000005</v>
      </c>
      <c r="AC139">
        <f t="shared" si="60"/>
        <v>115</v>
      </c>
      <c r="AD139">
        <f t="shared" si="61"/>
        <v>0.61070000000000002</v>
      </c>
      <c r="AE139">
        <f t="shared" si="62"/>
        <v>125</v>
      </c>
      <c r="AF139">
        <v>0.48349999999999999</v>
      </c>
      <c r="AG139">
        <f t="shared" si="63"/>
        <v>157</v>
      </c>
      <c r="AH139">
        <v>0.65690000000000004</v>
      </c>
      <c r="AI139">
        <f t="shared" si="64"/>
        <v>105</v>
      </c>
      <c r="AJ139">
        <f t="shared" si="65"/>
        <v>167.6</v>
      </c>
      <c r="AK139">
        <f>IF(C139=1,(AJ139/Z139),REF)</f>
        <v>325.94321275768181</v>
      </c>
      <c r="AL139">
        <f t="shared" si="66"/>
        <v>142</v>
      </c>
      <c r="AM139">
        <f>IF(B139=1,(AJ139/AD139),REF)</f>
        <v>274.43916816767643</v>
      </c>
      <c r="AN139">
        <f t="shared" si="67"/>
        <v>131</v>
      </c>
      <c r="AO139">
        <f t="shared" si="68"/>
        <v>125</v>
      </c>
      <c r="AP139" t="str">
        <f t="shared" si="69"/>
        <v>East Tennessee St.</v>
      </c>
      <c r="AQ139">
        <f t="shared" si="70"/>
        <v>0.3216543728245736</v>
      </c>
      <c r="AR139">
        <f t="shared" si="71"/>
        <v>0.34710993715303778</v>
      </c>
      <c r="AS139">
        <f t="shared" si="72"/>
        <v>0.64520427597761965</v>
      </c>
      <c r="AT139" t="str">
        <f t="shared" si="73"/>
        <v>East Tennessee St.</v>
      </c>
      <c r="AU139">
        <f t="shared" si="74"/>
        <v>138</v>
      </c>
      <c r="AV139">
        <f t="shared" si="75"/>
        <v>129.33333333333334</v>
      </c>
      <c r="AX139" t="str">
        <f t="shared" si="76"/>
        <v>East Tennessee St.</v>
      </c>
      <c r="AY139" t="str">
        <f t="shared" si="77"/>
        <v/>
      </c>
      <c r="AZ139">
        <v>138</v>
      </c>
    </row>
    <row r="140" spans="1:52" x14ac:dyDescent="0.25">
      <c r="A140">
        <v>1</v>
      </c>
      <c r="B140">
        <v>1</v>
      </c>
      <c r="C140">
        <v>1</v>
      </c>
      <c r="D140" t="s">
        <v>312</v>
      </c>
      <c r="E140">
        <v>68.009799999999998</v>
      </c>
      <c r="F140">
        <v>114</v>
      </c>
      <c r="G140">
        <v>65.433800000000005</v>
      </c>
      <c r="H140">
        <v>119</v>
      </c>
      <c r="I140">
        <v>97.454999999999998</v>
      </c>
      <c r="J140">
        <v>221</v>
      </c>
      <c r="K140">
        <v>103.411</v>
      </c>
      <c r="L140">
        <v>156</v>
      </c>
      <c r="M140">
        <v>104.167</v>
      </c>
      <c r="N140">
        <v>266</v>
      </c>
      <c r="O140">
        <v>102.598</v>
      </c>
      <c r="P140">
        <v>169</v>
      </c>
      <c r="Q140">
        <v>0.81277500000000003</v>
      </c>
      <c r="R140">
        <v>161</v>
      </c>
      <c r="S140">
        <f t="shared" si="52"/>
        <v>1.1954159547594647E-2</v>
      </c>
      <c r="T140">
        <f t="shared" si="53"/>
        <v>160</v>
      </c>
      <c r="U140">
        <f t="shared" si="54"/>
        <v>727285.57421022572</v>
      </c>
      <c r="V140">
        <f t="shared" si="55"/>
        <v>141</v>
      </c>
      <c r="W140">
        <f t="shared" si="56"/>
        <v>24.28011470774015</v>
      </c>
      <c r="X140">
        <f t="shared" si="57"/>
        <v>145</v>
      </c>
      <c r="Y140">
        <f t="shared" si="58"/>
        <v>152.5</v>
      </c>
      <c r="Z140">
        <v>0.55469999999999997</v>
      </c>
      <c r="AA140">
        <f t="shared" si="59"/>
        <v>129</v>
      </c>
      <c r="AB140">
        <v>0.58679999999999999</v>
      </c>
      <c r="AC140">
        <f t="shared" si="60"/>
        <v>160</v>
      </c>
      <c r="AD140">
        <f t="shared" si="61"/>
        <v>0.57074999999999998</v>
      </c>
      <c r="AE140">
        <f t="shared" si="62"/>
        <v>140</v>
      </c>
      <c r="AF140">
        <v>0.49469999999999997</v>
      </c>
      <c r="AG140">
        <f t="shared" si="63"/>
        <v>152</v>
      </c>
      <c r="AH140">
        <v>0.50280000000000002</v>
      </c>
      <c r="AI140">
        <f t="shared" si="64"/>
        <v>164</v>
      </c>
      <c r="AJ140">
        <f t="shared" si="65"/>
        <v>181.9</v>
      </c>
      <c r="AK140">
        <f>IF(C140=1,(AJ140/Z140),REF)</f>
        <v>327.9250045069407</v>
      </c>
      <c r="AL140">
        <f t="shared" si="66"/>
        <v>144</v>
      </c>
      <c r="AM140">
        <f>IF(B140=1,(AJ140/AD140),REF)</f>
        <v>318.70346035917652</v>
      </c>
      <c r="AN140">
        <f t="shared" si="67"/>
        <v>149</v>
      </c>
      <c r="AO140">
        <f t="shared" si="68"/>
        <v>140</v>
      </c>
      <c r="AP140" t="str">
        <f t="shared" si="69"/>
        <v>St. John's</v>
      </c>
      <c r="AQ140">
        <f t="shared" si="70"/>
        <v>0.34677860432791618</v>
      </c>
      <c r="AR140">
        <f t="shared" si="71"/>
        <v>0.31839589623564629</v>
      </c>
      <c r="AS140">
        <f t="shared" si="72"/>
        <v>0.64381670137935609</v>
      </c>
      <c r="AT140" t="str">
        <f t="shared" si="73"/>
        <v>St. John's</v>
      </c>
      <c r="AU140">
        <f t="shared" si="74"/>
        <v>139</v>
      </c>
      <c r="AV140">
        <f t="shared" si="75"/>
        <v>139.66666666666666</v>
      </c>
      <c r="AX140" t="str">
        <f t="shared" si="76"/>
        <v>St. John's</v>
      </c>
      <c r="AY140" t="str">
        <f t="shared" si="77"/>
        <v/>
      </c>
      <c r="AZ140">
        <v>139</v>
      </c>
    </row>
    <row r="141" spans="1:52" x14ac:dyDescent="0.25">
      <c r="A141">
        <v>1</v>
      </c>
      <c r="B141">
        <v>1</v>
      </c>
      <c r="C141">
        <v>1</v>
      </c>
      <c r="D141" t="s">
        <v>279</v>
      </c>
      <c r="E141">
        <v>65.945800000000006</v>
      </c>
      <c r="F141">
        <v>213</v>
      </c>
      <c r="G141">
        <v>62.164400000000001</v>
      </c>
      <c r="H141">
        <v>272</v>
      </c>
      <c r="I141">
        <v>103.919</v>
      </c>
      <c r="J141">
        <v>98</v>
      </c>
      <c r="K141">
        <v>105.104</v>
      </c>
      <c r="L141">
        <v>129</v>
      </c>
      <c r="M141">
        <v>96.515699999999995</v>
      </c>
      <c r="N141">
        <v>86</v>
      </c>
      <c r="O141">
        <v>101.809</v>
      </c>
      <c r="P141">
        <v>153</v>
      </c>
      <c r="Q141">
        <v>3.2942300000000002</v>
      </c>
      <c r="R141">
        <v>137</v>
      </c>
      <c r="S141">
        <f t="shared" si="52"/>
        <v>4.9965274513312466E-2</v>
      </c>
      <c r="T141">
        <f t="shared" si="53"/>
        <v>139</v>
      </c>
      <c r="U141">
        <f t="shared" si="54"/>
        <v>728493.41454177292</v>
      </c>
      <c r="V141">
        <f t="shared" si="55"/>
        <v>139</v>
      </c>
      <c r="W141">
        <f t="shared" si="56"/>
        <v>24.732654663286603</v>
      </c>
      <c r="X141">
        <f t="shared" si="57"/>
        <v>174</v>
      </c>
      <c r="Y141">
        <f t="shared" si="58"/>
        <v>156.5</v>
      </c>
      <c r="Z141">
        <v>0.52339999999999998</v>
      </c>
      <c r="AA141">
        <f t="shared" si="59"/>
        <v>143</v>
      </c>
      <c r="AB141">
        <v>0.64349999999999996</v>
      </c>
      <c r="AC141">
        <f t="shared" si="60"/>
        <v>139</v>
      </c>
      <c r="AD141">
        <f t="shared" si="61"/>
        <v>0.58345000000000002</v>
      </c>
      <c r="AE141">
        <f t="shared" si="62"/>
        <v>133</v>
      </c>
      <c r="AF141">
        <v>0.40649999999999997</v>
      </c>
      <c r="AG141">
        <f t="shared" si="63"/>
        <v>179</v>
      </c>
      <c r="AH141">
        <v>0.64680000000000004</v>
      </c>
      <c r="AI141">
        <f t="shared" si="64"/>
        <v>110</v>
      </c>
      <c r="AJ141">
        <f t="shared" si="65"/>
        <v>171.3</v>
      </c>
      <c r="AK141">
        <f>IF(C141=1,(AJ141/Z141),REF)</f>
        <v>327.28314864348494</v>
      </c>
      <c r="AL141">
        <f t="shared" si="66"/>
        <v>143</v>
      </c>
      <c r="AM141">
        <f>IF(B141=1,(AJ141/AD141),REF)</f>
        <v>293.59842317250838</v>
      </c>
      <c r="AN141">
        <f t="shared" si="67"/>
        <v>137</v>
      </c>
      <c r="AO141">
        <f t="shared" si="68"/>
        <v>133</v>
      </c>
      <c r="AP141" t="str">
        <f t="shared" si="69"/>
        <v>Robert Morris</v>
      </c>
      <c r="AQ141">
        <f t="shared" si="70"/>
        <v>0.32727507846045889</v>
      </c>
      <c r="AR141">
        <f t="shared" si="71"/>
        <v>0.32883597070470372</v>
      </c>
      <c r="AS141">
        <f t="shared" si="72"/>
        <v>0.64029327777730172</v>
      </c>
      <c r="AT141" t="str">
        <f t="shared" si="73"/>
        <v>Robert Morris</v>
      </c>
      <c r="AU141">
        <f t="shared" si="74"/>
        <v>140</v>
      </c>
      <c r="AV141">
        <f t="shared" si="75"/>
        <v>135.33333333333334</v>
      </c>
      <c r="AX141" t="str">
        <f t="shared" si="76"/>
        <v>Robert Morris</v>
      </c>
      <c r="AY141" t="str">
        <f t="shared" si="77"/>
        <v/>
      </c>
      <c r="AZ141">
        <v>140</v>
      </c>
    </row>
    <row r="142" spans="1:52" x14ac:dyDescent="0.25">
      <c r="A142">
        <v>1</v>
      </c>
      <c r="B142">
        <v>1</v>
      </c>
      <c r="C142">
        <v>1</v>
      </c>
      <c r="D142" t="s">
        <v>160</v>
      </c>
      <c r="E142">
        <v>64.869799999999998</v>
      </c>
      <c r="F142">
        <v>270</v>
      </c>
      <c r="G142">
        <v>61.367600000000003</v>
      </c>
      <c r="H142">
        <v>296</v>
      </c>
      <c r="I142">
        <v>105.083</v>
      </c>
      <c r="J142">
        <v>76</v>
      </c>
      <c r="K142">
        <v>106.057</v>
      </c>
      <c r="L142">
        <v>110</v>
      </c>
      <c r="M142">
        <v>102.527</v>
      </c>
      <c r="N142">
        <v>227</v>
      </c>
      <c r="O142">
        <v>104.267</v>
      </c>
      <c r="P142">
        <v>208</v>
      </c>
      <c r="Q142">
        <v>1.7909299999999999</v>
      </c>
      <c r="R142">
        <v>150</v>
      </c>
      <c r="S142">
        <f t="shared" si="52"/>
        <v>2.7593733910078438E-2</v>
      </c>
      <c r="T142">
        <f t="shared" si="53"/>
        <v>150</v>
      </c>
      <c r="U142">
        <f t="shared" si="54"/>
        <v>729661.17022518022</v>
      </c>
      <c r="V142">
        <f t="shared" si="55"/>
        <v>137</v>
      </c>
      <c r="W142">
        <f t="shared" si="56"/>
        <v>26.121159193369788</v>
      </c>
      <c r="X142">
        <f t="shared" si="57"/>
        <v>256</v>
      </c>
      <c r="Y142">
        <f t="shared" si="58"/>
        <v>203</v>
      </c>
      <c r="Z142">
        <v>0.59440000000000004</v>
      </c>
      <c r="AA142">
        <f t="shared" si="59"/>
        <v>116</v>
      </c>
      <c r="AB142">
        <v>0.43149999999999999</v>
      </c>
      <c r="AC142">
        <f t="shared" si="60"/>
        <v>219</v>
      </c>
      <c r="AD142">
        <f t="shared" si="61"/>
        <v>0.51295000000000002</v>
      </c>
      <c r="AE142">
        <f t="shared" si="62"/>
        <v>167</v>
      </c>
      <c r="AF142">
        <v>0.51729999999999998</v>
      </c>
      <c r="AG142">
        <f t="shared" si="63"/>
        <v>140</v>
      </c>
      <c r="AH142">
        <v>0.59599999999999997</v>
      </c>
      <c r="AI142">
        <f t="shared" si="64"/>
        <v>129</v>
      </c>
      <c r="AJ142">
        <f t="shared" si="65"/>
        <v>185.2</v>
      </c>
      <c r="AK142">
        <f>IF(C142=1,(AJ142/Z142),REF)</f>
        <v>311.57469717362039</v>
      </c>
      <c r="AL142">
        <f t="shared" si="66"/>
        <v>140</v>
      </c>
      <c r="AM142">
        <f>IF(B142=1,(AJ142/AD142),REF)</f>
        <v>361.04883516911974</v>
      </c>
      <c r="AN142">
        <f t="shared" si="67"/>
        <v>158</v>
      </c>
      <c r="AO142">
        <f t="shared" si="68"/>
        <v>140</v>
      </c>
      <c r="AP142" t="str">
        <f t="shared" si="69"/>
        <v>Idaho</v>
      </c>
      <c r="AQ142">
        <f t="shared" si="70"/>
        <v>0.37350306016599166</v>
      </c>
      <c r="AR142">
        <f t="shared" si="71"/>
        <v>0.28172421624774863</v>
      </c>
      <c r="AS142">
        <f t="shared" si="72"/>
        <v>0.6399481516988712</v>
      </c>
      <c r="AT142" t="str">
        <f t="shared" si="73"/>
        <v>Idaho</v>
      </c>
      <c r="AU142">
        <f t="shared" si="74"/>
        <v>141</v>
      </c>
      <c r="AV142">
        <f t="shared" si="75"/>
        <v>149.33333333333334</v>
      </c>
      <c r="AX142" t="str">
        <f t="shared" si="76"/>
        <v>Idaho</v>
      </c>
      <c r="AY142" t="str">
        <f t="shared" si="77"/>
        <v/>
      </c>
      <c r="AZ142">
        <v>141</v>
      </c>
    </row>
    <row r="143" spans="1:52" x14ac:dyDescent="0.25">
      <c r="A143">
        <v>1</v>
      </c>
      <c r="B143">
        <v>1</v>
      </c>
      <c r="C143">
        <v>1</v>
      </c>
      <c r="D143" t="s">
        <v>336</v>
      </c>
      <c r="E143">
        <v>62.587899999999998</v>
      </c>
      <c r="F143">
        <v>323</v>
      </c>
      <c r="G143">
        <v>60.3643</v>
      </c>
      <c r="H143">
        <v>319</v>
      </c>
      <c r="I143">
        <v>96.151700000000005</v>
      </c>
      <c r="J143">
        <v>248</v>
      </c>
      <c r="K143">
        <v>100.861</v>
      </c>
      <c r="L143">
        <v>209</v>
      </c>
      <c r="M143">
        <v>98.008799999999994</v>
      </c>
      <c r="N143">
        <v>123</v>
      </c>
      <c r="O143">
        <v>96.664699999999996</v>
      </c>
      <c r="P143">
        <v>61</v>
      </c>
      <c r="Q143">
        <v>4.1958799999999998</v>
      </c>
      <c r="R143">
        <v>124</v>
      </c>
      <c r="S143">
        <f t="shared" si="52"/>
        <v>6.7046505794251088E-2</v>
      </c>
      <c r="T143">
        <f t="shared" si="53"/>
        <v>123</v>
      </c>
      <c r="U143">
        <f t="shared" si="54"/>
        <v>636703.03410461592</v>
      </c>
      <c r="V143">
        <f t="shared" si="55"/>
        <v>262</v>
      </c>
      <c r="W143">
        <f t="shared" si="56"/>
        <v>23.98491987110317</v>
      </c>
      <c r="X143">
        <f t="shared" si="57"/>
        <v>131</v>
      </c>
      <c r="Y143">
        <f t="shared" si="58"/>
        <v>127</v>
      </c>
      <c r="Z143">
        <v>0.53959999999999997</v>
      </c>
      <c r="AA143">
        <f t="shared" si="59"/>
        <v>136</v>
      </c>
      <c r="AB143">
        <v>0.60670000000000002</v>
      </c>
      <c r="AC143">
        <f t="shared" si="60"/>
        <v>154</v>
      </c>
      <c r="AD143">
        <f t="shared" si="61"/>
        <v>0.57315000000000005</v>
      </c>
      <c r="AE143">
        <f t="shared" si="62"/>
        <v>138</v>
      </c>
      <c r="AF143">
        <v>0.54139999999999999</v>
      </c>
      <c r="AG143">
        <f t="shared" si="63"/>
        <v>131</v>
      </c>
      <c r="AH143">
        <v>0.48580000000000001</v>
      </c>
      <c r="AI143">
        <f t="shared" si="64"/>
        <v>174</v>
      </c>
      <c r="AJ143">
        <f t="shared" si="65"/>
        <v>191</v>
      </c>
      <c r="AK143">
        <f>IF(C143=1,(AJ143/Z143),REF)</f>
        <v>353.96590066716089</v>
      </c>
      <c r="AL143">
        <f t="shared" si="66"/>
        <v>148</v>
      </c>
      <c r="AM143">
        <f>IF(B143=1,(AJ143/AD143),REF)</f>
        <v>333.24609613539212</v>
      </c>
      <c r="AN143">
        <f t="shared" si="67"/>
        <v>152</v>
      </c>
      <c r="AO143">
        <f t="shared" si="68"/>
        <v>138</v>
      </c>
      <c r="AP143" t="str">
        <f t="shared" si="69"/>
        <v>UAB</v>
      </c>
      <c r="AQ143">
        <f t="shared" si="70"/>
        <v>0.33477065358171554</v>
      </c>
      <c r="AR143">
        <f t="shared" si="71"/>
        <v>0.31795638575484947</v>
      </c>
      <c r="AS143">
        <f t="shared" si="72"/>
        <v>0.63897025745337988</v>
      </c>
      <c r="AT143" t="str">
        <f t="shared" si="73"/>
        <v>UAB</v>
      </c>
      <c r="AU143">
        <f t="shared" si="74"/>
        <v>142</v>
      </c>
      <c r="AV143">
        <f t="shared" si="75"/>
        <v>139.33333333333334</v>
      </c>
      <c r="AX143" t="str">
        <f t="shared" si="76"/>
        <v>UAB</v>
      </c>
      <c r="AY143" t="str">
        <f t="shared" si="77"/>
        <v/>
      </c>
      <c r="AZ143">
        <v>142</v>
      </c>
    </row>
    <row r="144" spans="1:52" x14ac:dyDescent="0.25">
      <c r="A144">
        <v>1</v>
      </c>
      <c r="B144">
        <v>1</v>
      </c>
      <c r="C144">
        <v>1</v>
      </c>
      <c r="D144" t="s">
        <v>273</v>
      </c>
      <c r="E144">
        <v>68.647900000000007</v>
      </c>
      <c r="F144">
        <v>84</v>
      </c>
      <c r="G144">
        <v>64.854799999999997</v>
      </c>
      <c r="H144">
        <v>135</v>
      </c>
      <c r="I144">
        <v>103.387</v>
      </c>
      <c r="J144">
        <v>105</v>
      </c>
      <c r="K144">
        <v>103.504</v>
      </c>
      <c r="L144">
        <v>154</v>
      </c>
      <c r="M144">
        <v>96.642700000000005</v>
      </c>
      <c r="N144">
        <v>91</v>
      </c>
      <c r="O144">
        <v>102.092</v>
      </c>
      <c r="P144">
        <v>160</v>
      </c>
      <c r="Q144">
        <v>1.4125099999999999</v>
      </c>
      <c r="R144">
        <v>156</v>
      </c>
      <c r="S144">
        <f t="shared" si="52"/>
        <v>2.0568728249516825E-2</v>
      </c>
      <c r="T144">
        <f t="shared" si="53"/>
        <v>156</v>
      </c>
      <c r="U144">
        <f t="shared" si="54"/>
        <v>735430.30833456654</v>
      </c>
      <c r="V144">
        <f t="shared" si="55"/>
        <v>127</v>
      </c>
      <c r="W144">
        <f t="shared" si="56"/>
        <v>23.864892507969003</v>
      </c>
      <c r="X144">
        <f t="shared" si="57"/>
        <v>118</v>
      </c>
      <c r="Y144">
        <f t="shared" si="58"/>
        <v>137</v>
      </c>
      <c r="Z144">
        <v>0.54790000000000005</v>
      </c>
      <c r="AA144">
        <f t="shared" si="59"/>
        <v>131</v>
      </c>
      <c r="AB144">
        <v>0.53620000000000001</v>
      </c>
      <c r="AC144">
        <f t="shared" si="60"/>
        <v>174</v>
      </c>
      <c r="AD144">
        <f t="shared" si="61"/>
        <v>0.54205000000000003</v>
      </c>
      <c r="AE144">
        <f t="shared" si="62"/>
        <v>158</v>
      </c>
      <c r="AF144">
        <v>0.70750000000000002</v>
      </c>
      <c r="AG144">
        <f t="shared" si="63"/>
        <v>76</v>
      </c>
      <c r="AH144">
        <v>0.5484</v>
      </c>
      <c r="AI144">
        <f t="shared" si="64"/>
        <v>148</v>
      </c>
      <c r="AJ144">
        <f t="shared" si="65"/>
        <v>160.4</v>
      </c>
      <c r="AK144">
        <f>IF(C144=1,(AJ144/Z144),REF)</f>
        <v>292.75415221755793</v>
      </c>
      <c r="AL144">
        <f t="shared" si="66"/>
        <v>130</v>
      </c>
      <c r="AM144">
        <f>IF(B144=1,(AJ144/AD144),REF)</f>
        <v>295.91366110137443</v>
      </c>
      <c r="AN144">
        <f t="shared" si="67"/>
        <v>139</v>
      </c>
      <c r="AO144">
        <f t="shared" si="68"/>
        <v>130</v>
      </c>
      <c r="AP144" t="str">
        <f t="shared" si="69"/>
        <v>Quinnipiac</v>
      </c>
      <c r="AQ144">
        <f t="shared" si="70"/>
        <v>0.3464356493038282</v>
      </c>
      <c r="AR144">
        <f t="shared" si="71"/>
        <v>0.30520286815054459</v>
      </c>
      <c r="AS144">
        <f t="shared" si="72"/>
        <v>0.63854381188121467</v>
      </c>
      <c r="AT144" t="str">
        <f t="shared" si="73"/>
        <v>Quinnipiac</v>
      </c>
      <c r="AU144">
        <f t="shared" si="74"/>
        <v>143</v>
      </c>
      <c r="AV144">
        <f t="shared" si="75"/>
        <v>143.66666666666666</v>
      </c>
      <c r="AX144" t="str">
        <f t="shared" si="76"/>
        <v>Quinnipiac</v>
      </c>
      <c r="AY144" t="str">
        <f t="shared" si="77"/>
        <v/>
      </c>
      <c r="AZ144">
        <v>143</v>
      </c>
    </row>
    <row r="145" spans="1:52" x14ac:dyDescent="0.25">
      <c r="A145">
        <v>1</v>
      </c>
      <c r="B145">
        <v>1</v>
      </c>
      <c r="C145">
        <v>1</v>
      </c>
      <c r="D145" t="s">
        <v>356</v>
      </c>
      <c r="E145">
        <v>62.901699999999998</v>
      </c>
      <c r="F145">
        <v>319</v>
      </c>
      <c r="G145">
        <v>60.732700000000001</v>
      </c>
      <c r="H145">
        <v>313</v>
      </c>
      <c r="I145">
        <v>97.934700000000007</v>
      </c>
      <c r="J145">
        <v>211</v>
      </c>
      <c r="K145">
        <v>101.73</v>
      </c>
      <c r="L145">
        <v>184</v>
      </c>
      <c r="M145">
        <v>97.948499999999996</v>
      </c>
      <c r="N145">
        <v>121</v>
      </c>
      <c r="O145">
        <v>98.808099999999996</v>
      </c>
      <c r="P145">
        <v>95</v>
      </c>
      <c r="Q145">
        <v>2.92204</v>
      </c>
      <c r="R145">
        <v>141</v>
      </c>
      <c r="S145">
        <f t="shared" si="52"/>
        <v>4.645184470372038E-2</v>
      </c>
      <c r="T145">
        <f t="shared" si="53"/>
        <v>140</v>
      </c>
      <c r="U145">
        <f t="shared" si="54"/>
        <v>650969.24669793004</v>
      </c>
      <c r="V145">
        <f t="shared" si="55"/>
        <v>242</v>
      </c>
      <c r="W145">
        <f t="shared" si="56"/>
        <v>24.717565530160194</v>
      </c>
      <c r="X145">
        <f t="shared" si="57"/>
        <v>173</v>
      </c>
      <c r="Y145">
        <f t="shared" si="58"/>
        <v>156.5</v>
      </c>
      <c r="Z145">
        <v>0.54510000000000003</v>
      </c>
      <c r="AA145">
        <f t="shared" si="59"/>
        <v>134</v>
      </c>
      <c r="AB145">
        <v>0.58579999999999999</v>
      </c>
      <c r="AC145">
        <f t="shared" si="60"/>
        <v>161</v>
      </c>
      <c r="AD145">
        <f t="shared" si="61"/>
        <v>0.56545000000000001</v>
      </c>
      <c r="AE145">
        <f t="shared" si="62"/>
        <v>142</v>
      </c>
      <c r="AF145">
        <v>0.43719999999999998</v>
      </c>
      <c r="AG145">
        <f t="shared" si="63"/>
        <v>173</v>
      </c>
      <c r="AH145">
        <v>0.59389999999999998</v>
      </c>
      <c r="AI145">
        <f t="shared" si="64"/>
        <v>132</v>
      </c>
      <c r="AJ145">
        <f t="shared" si="65"/>
        <v>197.1</v>
      </c>
      <c r="AK145">
        <f>IF(C145=1,(AJ145/Z145),REF)</f>
        <v>361.58503026967526</v>
      </c>
      <c r="AL145">
        <f t="shared" si="66"/>
        <v>150</v>
      </c>
      <c r="AM145">
        <f>IF(B145=1,(AJ145/AD145),REF)</f>
        <v>348.57193385798922</v>
      </c>
      <c r="AN145">
        <f t="shared" si="67"/>
        <v>156</v>
      </c>
      <c r="AO145">
        <f t="shared" si="68"/>
        <v>142</v>
      </c>
      <c r="AP145" t="str">
        <f t="shared" si="69"/>
        <v>UTEP</v>
      </c>
      <c r="AQ145">
        <f t="shared" si="70"/>
        <v>0.33746343249971561</v>
      </c>
      <c r="AR145">
        <f t="shared" si="71"/>
        <v>0.31192669604204842</v>
      </c>
      <c r="AS145">
        <f t="shared" si="72"/>
        <v>0.63766161500097263</v>
      </c>
      <c r="AT145" t="str">
        <f t="shared" si="73"/>
        <v>UTEP</v>
      </c>
      <c r="AU145">
        <f t="shared" si="74"/>
        <v>144</v>
      </c>
      <c r="AV145">
        <f t="shared" si="75"/>
        <v>142.66666666666666</v>
      </c>
      <c r="AX145" t="str">
        <f t="shared" si="76"/>
        <v>UTEP</v>
      </c>
      <c r="AY145" t="str">
        <f t="shared" si="77"/>
        <v/>
      </c>
      <c r="AZ145">
        <v>144</v>
      </c>
    </row>
    <row r="146" spans="1:52" x14ac:dyDescent="0.25">
      <c r="A146">
        <v>1</v>
      </c>
      <c r="B146">
        <v>1</v>
      </c>
      <c r="C146">
        <v>1</v>
      </c>
      <c r="D146" t="s">
        <v>212</v>
      </c>
      <c r="E146">
        <v>65.6066</v>
      </c>
      <c r="F146">
        <v>229</v>
      </c>
      <c r="G146">
        <v>64.046700000000001</v>
      </c>
      <c r="H146">
        <v>184</v>
      </c>
      <c r="I146">
        <v>96.763000000000005</v>
      </c>
      <c r="J146">
        <v>239</v>
      </c>
      <c r="K146">
        <v>100.38200000000001</v>
      </c>
      <c r="L146">
        <v>217</v>
      </c>
      <c r="M146">
        <v>93.858199999999997</v>
      </c>
      <c r="N146">
        <v>47</v>
      </c>
      <c r="O146">
        <v>97.892899999999997</v>
      </c>
      <c r="P146">
        <v>84</v>
      </c>
      <c r="Q146">
        <v>2.4893299999999998</v>
      </c>
      <c r="R146">
        <v>144</v>
      </c>
      <c r="S146">
        <f t="shared" si="52"/>
        <v>3.7939780448918367E-2</v>
      </c>
      <c r="T146">
        <f t="shared" si="53"/>
        <v>142</v>
      </c>
      <c r="U146">
        <f t="shared" si="54"/>
        <v>661087.91781749856</v>
      </c>
      <c r="V146">
        <f t="shared" si="55"/>
        <v>230</v>
      </c>
      <c r="W146">
        <f t="shared" si="56"/>
        <v>23.348252400047713</v>
      </c>
      <c r="X146">
        <f t="shared" si="57"/>
        <v>94</v>
      </c>
      <c r="Y146">
        <f t="shared" si="58"/>
        <v>118</v>
      </c>
      <c r="Z146">
        <v>0.46200000000000002</v>
      </c>
      <c r="AA146">
        <f t="shared" si="59"/>
        <v>160</v>
      </c>
      <c r="AB146">
        <v>0.81269999999999998</v>
      </c>
      <c r="AC146">
        <f t="shared" si="60"/>
        <v>68</v>
      </c>
      <c r="AD146">
        <f t="shared" si="61"/>
        <v>0.63734999999999997</v>
      </c>
      <c r="AE146">
        <f t="shared" si="62"/>
        <v>117</v>
      </c>
      <c r="AF146">
        <v>0.378</v>
      </c>
      <c r="AG146">
        <f t="shared" si="63"/>
        <v>191</v>
      </c>
      <c r="AH146">
        <v>0.76490000000000002</v>
      </c>
      <c r="AI146">
        <f t="shared" si="64"/>
        <v>72</v>
      </c>
      <c r="AJ146">
        <f t="shared" si="65"/>
        <v>174</v>
      </c>
      <c r="AK146">
        <f>IF(C146=1,(AJ146/Z146),REF)</f>
        <v>376.6233766233766</v>
      </c>
      <c r="AL146">
        <f t="shared" si="66"/>
        <v>152</v>
      </c>
      <c r="AM146">
        <f>IF(B146=1,(AJ146/AD146),REF)</f>
        <v>273.00541303836201</v>
      </c>
      <c r="AN146">
        <f t="shared" si="67"/>
        <v>130</v>
      </c>
      <c r="AO146">
        <f t="shared" si="68"/>
        <v>117</v>
      </c>
      <c r="AP146" t="str">
        <f t="shared" si="69"/>
        <v>Milwaukee</v>
      </c>
      <c r="AQ146">
        <f t="shared" si="70"/>
        <v>0.28485433304985935</v>
      </c>
      <c r="AR146">
        <f t="shared" si="71"/>
        <v>0.362494541777236</v>
      </c>
      <c r="AS146">
        <f t="shared" si="72"/>
        <v>0.63685910286920988</v>
      </c>
      <c r="AT146" t="str">
        <f t="shared" si="73"/>
        <v>Milwaukee</v>
      </c>
      <c r="AU146">
        <f t="shared" si="74"/>
        <v>145</v>
      </c>
      <c r="AV146">
        <f t="shared" si="75"/>
        <v>126.33333333333333</v>
      </c>
      <c r="AX146" t="str">
        <f t="shared" si="76"/>
        <v>Milwaukee</v>
      </c>
      <c r="AY146" t="str">
        <f t="shared" si="77"/>
        <v/>
      </c>
      <c r="AZ146">
        <v>145</v>
      </c>
    </row>
    <row r="147" spans="1:52" x14ac:dyDescent="0.25">
      <c r="A147">
        <v>1</v>
      </c>
      <c r="B147">
        <v>1</v>
      </c>
      <c r="C147">
        <v>1</v>
      </c>
      <c r="D147" t="s">
        <v>252</v>
      </c>
      <c r="E147">
        <v>71.0702</v>
      </c>
      <c r="F147">
        <v>28</v>
      </c>
      <c r="G147">
        <v>68.816699999999997</v>
      </c>
      <c r="H147">
        <v>22</v>
      </c>
      <c r="I147">
        <v>111.126</v>
      </c>
      <c r="J147">
        <v>16</v>
      </c>
      <c r="K147">
        <v>113.721</v>
      </c>
      <c r="L147">
        <v>24</v>
      </c>
      <c r="M147">
        <v>110.45</v>
      </c>
      <c r="N147">
        <v>333</v>
      </c>
      <c r="O147">
        <v>112.515</v>
      </c>
      <c r="P147">
        <v>329</v>
      </c>
      <c r="Q147">
        <v>1.20625</v>
      </c>
      <c r="R147">
        <v>158</v>
      </c>
      <c r="S147">
        <f t="shared" si="52"/>
        <v>1.6969137556950776E-2</v>
      </c>
      <c r="T147">
        <f t="shared" si="53"/>
        <v>158</v>
      </c>
      <c r="U147">
        <f t="shared" si="54"/>
        <v>919112.93381303828</v>
      </c>
      <c r="V147">
        <f t="shared" si="55"/>
        <v>12</v>
      </c>
      <c r="W147">
        <f t="shared" si="56"/>
        <v>26.930792991331241</v>
      </c>
      <c r="X147">
        <f t="shared" si="57"/>
        <v>289</v>
      </c>
      <c r="Y147">
        <f t="shared" si="58"/>
        <v>223.5</v>
      </c>
      <c r="Z147">
        <v>0.54449999999999998</v>
      </c>
      <c r="AA147">
        <f t="shared" si="59"/>
        <v>135</v>
      </c>
      <c r="AB147">
        <v>0.52259999999999995</v>
      </c>
      <c r="AC147">
        <f t="shared" si="60"/>
        <v>178</v>
      </c>
      <c r="AD147">
        <f t="shared" si="61"/>
        <v>0.53354999999999997</v>
      </c>
      <c r="AE147">
        <f t="shared" si="62"/>
        <v>162</v>
      </c>
      <c r="AF147">
        <v>0.70499999999999996</v>
      </c>
      <c r="AG147">
        <f t="shared" si="63"/>
        <v>78</v>
      </c>
      <c r="AH147">
        <v>0.50190000000000001</v>
      </c>
      <c r="AI147">
        <f t="shared" si="64"/>
        <v>166</v>
      </c>
      <c r="AJ147">
        <f t="shared" si="65"/>
        <v>159.9</v>
      </c>
      <c r="AK147">
        <f>IF(C147=1,(AJ147/Z147),REF)</f>
        <v>293.66391184573007</v>
      </c>
      <c r="AL147">
        <f t="shared" si="66"/>
        <v>132</v>
      </c>
      <c r="AM147">
        <f>IF(B147=1,(AJ147/AD147),REF)</f>
        <v>299.69075063255553</v>
      </c>
      <c r="AN147">
        <f t="shared" si="67"/>
        <v>142</v>
      </c>
      <c r="AO147">
        <f t="shared" si="68"/>
        <v>132</v>
      </c>
      <c r="AP147" t="str">
        <f t="shared" si="69"/>
        <v>Oakland</v>
      </c>
      <c r="AQ147">
        <f t="shared" si="70"/>
        <v>0.34417903131421446</v>
      </c>
      <c r="AR147">
        <f t="shared" si="71"/>
        <v>0.29994100722908529</v>
      </c>
      <c r="AS147">
        <f t="shared" si="72"/>
        <v>0.63558659031503528</v>
      </c>
      <c r="AT147" t="str">
        <f t="shared" si="73"/>
        <v>Oakland</v>
      </c>
      <c r="AU147">
        <f t="shared" si="74"/>
        <v>146</v>
      </c>
      <c r="AV147">
        <f t="shared" si="75"/>
        <v>146.66666666666666</v>
      </c>
      <c r="AX147" t="str">
        <f t="shared" si="76"/>
        <v>Oakland</v>
      </c>
      <c r="AY147" t="str">
        <f t="shared" si="77"/>
        <v/>
      </c>
      <c r="AZ147">
        <v>146</v>
      </c>
    </row>
    <row r="148" spans="1:52" x14ac:dyDescent="0.25">
      <c r="A148">
        <v>1</v>
      </c>
      <c r="B148">
        <v>1</v>
      </c>
      <c r="C148">
        <v>1</v>
      </c>
      <c r="D148" t="s">
        <v>361</v>
      </c>
      <c r="E148">
        <v>63.735999999999997</v>
      </c>
      <c r="F148">
        <v>304</v>
      </c>
      <c r="G148">
        <v>61.319200000000002</v>
      </c>
      <c r="H148">
        <v>298</v>
      </c>
      <c r="I148">
        <v>104.30500000000001</v>
      </c>
      <c r="J148">
        <v>91</v>
      </c>
      <c r="K148">
        <v>104.447</v>
      </c>
      <c r="L148">
        <v>137</v>
      </c>
      <c r="M148">
        <v>93.900800000000004</v>
      </c>
      <c r="N148">
        <v>48</v>
      </c>
      <c r="O148">
        <v>100.224</v>
      </c>
      <c r="P148">
        <v>129</v>
      </c>
      <c r="Q148">
        <v>4.2233999999999998</v>
      </c>
      <c r="R148">
        <v>123</v>
      </c>
      <c r="S148">
        <f t="shared" si="52"/>
        <v>6.6257687962846729E-2</v>
      </c>
      <c r="T148">
        <f t="shared" si="53"/>
        <v>124</v>
      </c>
      <c r="U148">
        <f t="shared" si="54"/>
        <v>695307.229362424</v>
      </c>
      <c r="V148">
        <f t="shared" si="55"/>
        <v>177</v>
      </c>
      <c r="W148">
        <f t="shared" si="56"/>
        <v>24.955712088248028</v>
      </c>
      <c r="X148">
        <f t="shared" si="57"/>
        <v>188</v>
      </c>
      <c r="Y148">
        <f t="shared" si="58"/>
        <v>156</v>
      </c>
      <c r="Z148">
        <v>0.51129999999999998</v>
      </c>
      <c r="AA148">
        <f t="shared" si="59"/>
        <v>146</v>
      </c>
      <c r="AB148">
        <v>0.65169999999999995</v>
      </c>
      <c r="AC148">
        <f t="shared" si="60"/>
        <v>136</v>
      </c>
      <c r="AD148">
        <f t="shared" si="61"/>
        <v>0.58149999999999991</v>
      </c>
      <c r="AE148">
        <f t="shared" si="62"/>
        <v>134</v>
      </c>
      <c r="AF148">
        <v>0.51429999999999998</v>
      </c>
      <c r="AG148">
        <f t="shared" si="63"/>
        <v>142</v>
      </c>
      <c r="AH148">
        <v>0.5383</v>
      </c>
      <c r="AI148">
        <f t="shared" si="64"/>
        <v>153</v>
      </c>
      <c r="AJ148">
        <f t="shared" si="65"/>
        <v>177.2</v>
      </c>
      <c r="AK148">
        <f>IF(C148=1,(AJ148/Z148),REF)</f>
        <v>346.56757285351063</v>
      </c>
      <c r="AL148">
        <f t="shared" si="66"/>
        <v>146</v>
      </c>
      <c r="AM148">
        <f>IF(B148=1,(AJ148/AD148),REF)</f>
        <v>304.72914875322442</v>
      </c>
      <c r="AN148">
        <f t="shared" si="67"/>
        <v>144</v>
      </c>
      <c r="AO148">
        <f t="shared" si="68"/>
        <v>134</v>
      </c>
      <c r="AP148" t="str">
        <f t="shared" si="69"/>
        <v>Vermont</v>
      </c>
      <c r="AQ148">
        <f t="shared" si="70"/>
        <v>0.31788393621720734</v>
      </c>
      <c r="AR148">
        <f t="shared" si="71"/>
        <v>0.32621607497089727</v>
      </c>
      <c r="AS148">
        <f t="shared" si="72"/>
        <v>0.63557868542999763</v>
      </c>
      <c r="AT148" t="str">
        <f t="shared" si="73"/>
        <v>Vermont</v>
      </c>
      <c r="AU148">
        <f t="shared" si="74"/>
        <v>147</v>
      </c>
      <c r="AV148">
        <f t="shared" si="75"/>
        <v>138.33333333333334</v>
      </c>
      <c r="AX148" t="str">
        <f t="shared" si="76"/>
        <v>Vermont</v>
      </c>
      <c r="AY148" t="str">
        <f t="shared" si="77"/>
        <v/>
      </c>
      <c r="AZ148">
        <v>147</v>
      </c>
    </row>
    <row r="149" spans="1:52" x14ac:dyDescent="0.25">
      <c r="A149">
        <v>1</v>
      </c>
      <c r="B149">
        <v>1</v>
      </c>
      <c r="C149">
        <v>1</v>
      </c>
      <c r="D149" t="s">
        <v>291</v>
      </c>
      <c r="E149">
        <v>70.409199999999998</v>
      </c>
      <c r="F149">
        <v>37</v>
      </c>
      <c r="G149">
        <v>67.289699999999996</v>
      </c>
      <c r="H149">
        <v>43</v>
      </c>
      <c r="I149">
        <v>106.248</v>
      </c>
      <c r="J149">
        <v>58</v>
      </c>
      <c r="K149">
        <v>108.417</v>
      </c>
      <c r="L149">
        <v>71</v>
      </c>
      <c r="M149">
        <v>102.63800000000001</v>
      </c>
      <c r="N149">
        <v>231</v>
      </c>
      <c r="O149">
        <v>105.39</v>
      </c>
      <c r="P149">
        <v>235</v>
      </c>
      <c r="Q149">
        <v>3.02657</v>
      </c>
      <c r="R149">
        <v>140</v>
      </c>
      <c r="S149">
        <f t="shared" si="52"/>
        <v>4.299154087818071E-2</v>
      </c>
      <c r="T149">
        <f t="shared" si="53"/>
        <v>141</v>
      </c>
      <c r="U149">
        <f t="shared" si="54"/>
        <v>827607.04964777874</v>
      </c>
      <c r="V149">
        <f t="shared" si="55"/>
        <v>45</v>
      </c>
      <c r="W149">
        <f t="shared" si="56"/>
        <v>24.482154673259387</v>
      </c>
      <c r="X149">
        <f t="shared" si="57"/>
        <v>161</v>
      </c>
      <c r="Y149">
        <f t="shared" si="58"/>
        <v>151</v>
      </c>
      <c r="Z149">
        <v>0.53190000000000004</v>
      </c>
      <c r="AA149">
        <f t="shared" si="59"/>
        <v>141</v>
      </c>
      <c r="AB149">
        <v>0.51549999999999996</v>
      </c>
      <c r="AC149">
        <f t="shared" si="60"/>
        <v>181</v>
      </c>
      <c r="AD149">
        <f t="shared" si="61"/>
        <v>0.52370000000000005</v>
      </c>
      <c r="AE149">
        <f t="shared" si="62"/>
        <v>163</v>
      </c>
      <c r="AF149">
        <v>0.79779999999999995</v>
      </c>
      <c r="AG149">
        <f t="shared" si="63"/>
        <v>43</v>
      </c>
      <c r="AH149">
        <v>0.46350000000000002</v>
      </c>
      <c r="AI149">
        <f t="shared" si="64"/>
        <v>185</v>
      </c>
      <c r="AJ149">
        <f t="shared" si="65"/>
        <v>145.6</v>
      </c>
      <c r="AK149">
        <f>IF(C149=1,(AJ149/Z149),REF)</f>
        <v>273.73566459860871</v>
      </c>
      <c r="AL149">
        <f t="shared" si="66"/>
        <v>124</v>
      </c>
      <c r="AM149">
        <f>IF(B149=1,(AJ149/AD149),REF)</f>
        <v>278.02176818789377</v>
      </c>
      <c r="AN149">
        <f t="shared" si="67"/>
        <v>133</v>
      </c>
      <c r="AO149">
        <f t="shared" si="68"/>
        <v>124</v>
      </c>
      <c r="AP149" t="str">
        <f t="shared" si="69"/>
        <v>San Francisco</v>
      </c>
      <c r="AQ149">
        <f t="shared" si="70"/>
        <v>0.33858556100881326</v>
      </c>
      <c r="AR149">
        <f t="shared" si="71"/>
        <v>0.29717865479756372</v>
      </c>
      <c r="AS149">
        <f t="shared" si="72"/>
        <v>0.63227561645055663</v>
      </c>
      <c r="AT149" t="str">
        <f t="shared" si="73"/>
        <v>San Francisco</v>
      </c>
      <c r="AU149">
        <f t="shared" si="74"/>
        <v>148</v>
      </c>
      <c r="AV149">
        <f t="shared" si="75"/>
        <v>145</v>
      </c>
      <c r="AX149" t="str">
        <f t="shared" si="76"/>
        <v>San Francisco</v>
      </c>
      <c r="AY149" t="str">
        <f t="shared" si="77"/>
        <v/>
      </c>
      <c r="AZ149">
        <v>148</v>
      </c>
    </row>
    <row r="150" spans="1:52" x14ac:dyDescent="0.25">
      <c r="A150">
        <v>1</v>
      </c>
      <c r="B150">
        <v>1</v>
      </c>
      <c r="C150">
        <v>1</v>
      </c>
      <c r="D150" t="s">
        <v>345</v>
      </c>
      <c r="E150">
        <v>70.674599999999998</v>
      </c>
      <c r="F150">
        <v>33</v>
      </c>
      <c r="G150">
        <v>67.739599999999996</v>
      </c>
      <c r="H150">
        <v>34</v>
      </c>
      <c r="I150">
        <v>110.746</v>
      </c>
      <c r="J150">
        <v>19</v>
      </c>
      <c r="K150">
        <v>109.605</v>
      </c>
      <c r="L150">
        <v>60</v>
      </c>
      <c r="M150">
        <v>101.613</v>
      </c>
      <c r="N150">
        <v>208</v>
      </c>
      <c r="O150">
        <v>104.64</v>
      </c>
      <c r="P150">
        <v>219</v>
      </c>
      <c r="Q150">
        <v>4.9654800000000003</v>
      </c>
      <c r="R150">
        <v>118</v>
      </c>
      <c r="S150">
        <f t="shared" si="52"/>
        <v>7.0251547231961739E-2</v>
      </c>
      <c r="T150">
        <f t="shared" si="53"/>
        <v>120</v>
      </c>
      <c r="U150">
        <f t="shared" si="54"/>
        <v>849032.06426446501</v>
      </c>
      <c r="V150">
        <f t="shared" si="55"/>
        <v>31</v>
      </c>
      <c r="W150">
        <f t="shared" si="56"/>
        <v>24.113097955185314</v>
      </c>
      <c r="X150">
        <f t="shared" si="57"/>
        <v>139</v>
      </c>
      <c r="Y150">
        <f t="shared" si="58"/>
        <v>129.5</v>
      </c>
      <c r="Z150">
        <v>0.48980000000000001</v>
      </c>
      <c r="AA150">
        <f t="shared" si="59"/>
        <v>152</v>
      </c>
      <c r="AB150">
        <v>0.66200000000000003</v>
      </c>
      <c r="AC150">
        <f t="shared" si="60"/>
        <v>132</v>
      </c>
      <c r="AD150">
        <f t="shared" si="61"/>
        <v>0.57590000000000008</v>
      </c>
      <c r="AE150">
        <f t="shared" si="62"/>
        <v>137</v>
      </c>
      <c r="AF150">
        <v>0.37</v>
      </c>
      <c r="AG150">
        <f t="shared" si="63"/>
        <v>196</v>
      </c>
      <c r="AH150">
        <v>0.47789999999999999</v>
      </c>
      <c r="AI150">
        <f t="shared" si="64"/>
        <v>177</v>
      </c>
      <c r="AJ150">
        <f t="shared" si="65"/>
        <v>158.1</v>
      </c>
      <c r="AK150">
        <f>IF(C150=1,(AJ150/Z150),REF)</f>
        <v>322.78481012658227</v>
      </c>
      <c r="AL150">
        <f t="shared" si="66"/>
        <v>141</v>
      </c>
      <c r="AM150">
        <f>IF(B150=1,(AJ150/AD150),REF)</f>
        <v>274.52682757423162</v>
      </c>
      <c r="AN150">
        <f t="shared" si="67"/>
        <v>132</v>
      </c>
      <c r="AO150">
        <f t="shared" si="68"/>
        <v>132</v>
      </c>
      <c r="AP150" t="str">
        <f t="shared" si="69"/>
        <v>UNC Asheville</v>
      </c>
      <c r="AQ150">
        <f t="shared" si="70"/>
        <v>0.30668960324871913</v>
      </c>
      <c r="AR150">
        <f t="shared" si="71"/>
        <v>0.32731723085996106</v>
      </c>
      <c r="AS150">
        <f t="shared" si="72"/>
        <v>0.63157594046215848</v>
      </c>
      <c r="AT150" t="str">
        <f t="shared" si="73"/>
        <v>UNC Asheville</v>
      </c>
      <c r="AU150">
        <f t="shared" si="74"/>
        <v>149</v>
      </c>
      <c r="AV150">
        <f t="shared" si="75"/>
        <v>139.33333333333334</v>
      </c>
      <c r="AX150" t="str">
        <f t="shared" si="76"/>
        <v>UNC Asheville</v>
      </c>
      <c r="AY150" t="str">
        <f t="shared" si="77"/>
        <v/>
      </c>
      <c r="AZ150">
        <v>149</v>
      </c>
    </row>
    <row r="151" spans="1:52" x14ac:dyDescent="0.25">
      <c r="A151">
        <v>1</v>
      </c>
      <c r="B151">
        <v>1</v>
      </c>
      <c r="C151">
        <v>1</v>
      </c>
      <c r="D151" t="s">
        <v>73</v>
      </c>
      <c r="E151">
        <v>65.582400000000007</v>
      </c>
      <c r="F151">
        <v>230</v>
      </c>
      <c r="G151">
        <v>63.641500000000001</v>
      </c>
      <c r="H151">
        <v>204</v>
      </c>
      <c r="I151">
        <v>101.937</v>
      </c>
      <c r="J151">
        <v>132</v>
      </c>
      <c r="K151">
        <v>105.48699999999999</v>
      </c>
      <c r="L151">
        <v>117</v>
      </c>
      <c r="M151">
        <v>102.277</v>
      </c>
      <c r="N151">
        <v>222</v>
      </c>
      <c r="O151">
        <v>103.389</v>
      </c>
      <c r="P151">
        <v>189</v>
      </c>
      <c r="Q151">
        <v>2.0980599999999998</v>
      </c>
      <c r="R151">
        <v>147</v>
      </c>
      <c r="S151">
        <f t="shared" si="52"/>
        <v>3.1990290077825737E-2</v>
      </c>
      <c r="T151">
        <f t="shared" si="53"/>
        <v>147</v>
      </c>
      <c r="U151">
        <f t="shared" si="54"/>
        <v>729768.6261602256</v>
      </c>
      <c r="V151">
        <f t="shared" si="55"/>
        <v>136</v>
      </c>
      <c r="W151">
        <f t="shared" si="56"/>
        <v>25.490105320825204</v>
      </c>
      <c r="X151">
        <f t="shared" si="57"/>
        <v>215</v>
      </c>
      <c r="Y151">
        <f t="shared" si="58"/>
        <v>181</v>
      </c>
      <c r="Z151">
        <v>0.46989999999999998</v>
      </c>
      <c r="AA151">
        <f t="shared" si="59"/>
        <v>158</v>
      </c>
      <c r="AB151">
        <v>0.63039999999999996</v>
      </c>
      <c r="AC151">
        <f t="shared" si="60"/>
        <v>145</v>
      </c>
      <c r="AD151">
        <f t="shared" si="61"/>
        <v>0.55014999999999992</v>
      </c>
      <c r="AE151">
        <f t="shared" si="62"/>
        <v>156</v>
      </c>
      <c r="AF151">
        <v>0.65549999999999997</v>
      </c>
      <c r="AG151">
        <f t="shared" si="63"/>
        <v>94</v>
      </c>
      <c r="AH151">
        <v>0.66110000000000002</v>
      </c>
      <c r="AI151">
        <f t="shared" si="64"/>
        <v>103</v>
      </c>
      <c r="AJ151">
        <f t="shared" si="65"/>
        <v>163.4</v>
      </c>
      <c r="AK151">
        <f>IF(C151=1,(AJ151/Z151),REF)</f>
        <v>347.73356033198553</v>
      </c>
      <c r="AL151">
        <f t="shared" si="66"/>
        <v>147</v>
      </c>
      <c r="AM151">
        <f>IF(B151=1,(AJ151/AD151),REF)</f>
        <v>297.00990638916664</v>
      </c>
      <c r="AN151">
        <f t="shared" si="67"/>
        <v>140</v>
      </c>
      <c r="AO151">
        <f t="shared" si="68"/>
        <v>140</v>
      </c>
      <c r="AP151" t="str">
        <f t="shared" si="69"/>
        <v>Boise St.</v>
      </c>
      <c r="AQ151">
        <f t="shared" si="70"/>
        <v>0.29204674226550476</v>
      </c>
      <c r="AR151">
        <f t="shared" si="71"/>
        <v>0.30962045118610032</v>
      </c>
      <c r="AS151">
        <f t="shared" si="72"/>
        <v>0.618486941369634</v>
      </c>
      <c r="AT151" t="str">
        <f t="shared" si="73"/>
        <v>Boise St.</v>
      </c>
      <c r="AU151">
        <f t="shared" si="74"/>
        <v>150</v>
      </c>
      <c r="AV151">
        <f t="shared" si="75"/>
        <v>148.66666666666666</v>
      </c>
      <c r="AX151" t="str">
        <f t="shared" si="76"/>
        <v>Boise St.</v>
      </c>
      <c r="AY151" t="str">
        <f t="shared" si="77"/>
        <v/>
      </c>
      <c r="AZ151">
        <v>150</v>
      </c>
    </row>
    <row r="152" spans="1:52" x14ac:dyDescent="0.25">
      <c r="A152">
        <v>1</v>
      </c>
      <c r="B152">
        <v>1</v>
      </c>
      <c r="C152">
        <v>1</v>
      </c>
      <c r="D152" t="s">
        <v>300</v>
      </c>
      <c r="E152">
        <v>62.927700000000002</v>
      </c>
      <c r="F152">
        <v>318</v>
      </c>
      <c r="G152">
        <v>61.048000000000002</v>
      </c>
      <c r="H152">
        <v>306</v>
      </c>
      <c r="I152">
        <v>97.432699999999997</v>
      </c>
      <c r="J152">
        <v>222</v>
      </c>
      <c r="K152">
        <v>103.045</v>
      </c>
      <c r="L152">
        <v>163</v>
      </c>
      <c r="M152">
        <v>103.06699999999999</v>
      </c>
      <c r="N152">
        <v>239</v>
      </c>
      <c r="O152">
        <v>102.607</v>
      </c>
      <c r="P152">
        <v>170</v>
      </c>
      <c r="Q152">
        <v>0.43748999999999999</v>
      </c>
      <c r="R152">
        <v>167</v>
      </c>
      <c r="S152">
        <f t="shared" si="52"/>
        <v>6.9603688041991428E-3</v>
      </c>
      <c r="T152">
        <f t="shared" si="53"/>
        <v>166</v>
      </c>
      <c r="U152">
        <f t="shared" si="54"/>
        <v>668183.43650759256</v>
      </c>
      <c r="V152">
        <f t="shared" si="55"/>
        <v>215</v>
      </c>
      <c r="W152">
        <f t="shared" si="56"/>
        <v>26.244682632135344</v>
      </c>
      <c r="X152">
        <f t="shared" si="57"/>
        <v>266</v>
      </c>
      <c r="Y152">
        <f t="shared" si="58"/>
        <v>216</v>
      </c>
      <c r="Z152">
        <v>0.499</v>
      </c>
      <c r="AA152">
        <f t="shared" si="59"/>
        <v>147</v>
      </c>
      <c r="AB152">
        <v>0.57210000000000005</v>
      </c>
      <c r="AC152">
        <f t="shared" si="60"/>
        <v>166</v>
      </c>
      <c r="AD152">
        <f t="shared" si="61"/>
        <v>0.53554999999999997</v>
      </c>
      <c r="AE152">
        <f t="shared" si="62"/>
        <v>159</v>
      </c>
      <c r="AF152">
        <v>0.54239999999999999</v>
      </c>
      <c r="AG152">
        <f t="shared" si="63"/>
        <v>130</v>
      </c>
      <c r="AH152">
        <v>0.58050000000000002</v>
      </c>
      <c r="AI152">
        <f t="shared" si="64"/>
        <v>139</v>
      </c>
      <c r="AJ152">
        <f t="shared" si="65"/>
        <v>205</v>
      </c>
      <c r="AK152">
        <f>IF(C152=1,(AJ152/Z152),REF)</f>
        <v>410.82164328657313</v>
      </c>
      <c r="AL152">
        <f t="shared" si="66"/>
        <v>156</v>
      </c>
      <c r="AM152">
        <f>IF(B152=1,(AJ152/AD152),REF)</f>
        <v>382.78405377649148</v>
      </c>
      <c r="AN152">
        <f t="shared" si="67"/>
        <v>162</v>
      </c>
      <c r="AO152">
        <f t="shared" si="68"/>
        <v>156</v>
      </c>
      <c r="AP152" t="str">
        <f t="shared" si="69"/>
        <v>South Carolina</v>
      </c>
      <c r="AQ152">
        <f t="shared" si="70"/>
        <v>0.3050048855405767</v>
      </c>
      <c r="AR152">
        <f t="shared" si="71"/>
        <v>0.29199518010112774</v>
      </c>
      <c r="AS152">
        <f t="shared" si="72"/>
        <v>0.61656341762229694</v>
      </c>
      <c r="AT152" t="str">
        <f t="shared" si="73"/>
        <v>South Carolina</v>
      </c>
      <c r="AU152">
        <f t="shared" si="74"/>
        <v>151</v>
      </c>
      <c r="AV152">
        <f t="shared" si="75"/>
        <v>155.33333333333334</v>
      </c>
      <c r="AX152" t="str">
        <f t="shared" si="76"/>
        <v>South Carolina</v>
      </c>
      <c r="AY152" t="str">
        <f t="shared" si="77"/>
        <v/>
      </c>
      <c r="AZ152">
        <v>151</v>
      </c>
    </row>
    <row r="153" spans="1:52" x14ac:dyDescent="0.25">
      <c r="A153">
        <v>1</v>
      </c>
      <c r="B153">
        <v>1</v>
      </c>
      <c r="C153">
        <v>1</v>
      </c>
      <c r="D153" t="s">
        <v>392</v>
      </c>
      <c r="E153">
        <v>75.813599999999994</v>
      </c>
      <c r="F153">
        <v>2</v>
      </c>
      <c r="G153">
        <v>72.795500000000004</v>
      </c>
      <c r="H153">
        <v>2</v>
      </c>
      <c r="I153">
        <v>107.715</v>
      </c>
      <c r="J153">
        <v>39</v>
      </c>
      <c r="K153">
        <v>108.1</v>
      </c>
      <c r="L153">
        <v>76</v>
      </c>
      <c r="M153">
        <v>101.559</v>
      </c>
      <c r="N153">
        <v>204</v>
      </c>
      <c r="O153">
        <v>107.557</v>
      </c>
      <c r="P153">
        <v>271</v>
      </c>
      <c r="Q153">
        <v>0.54287099999999999</v>
      </c>
      <c r="R153">
        <v>164</v>
      </c>
      <c r="S153">
        <f t="shared" si="52"/>
        <v>7.1623033334387524E-3</v>
      </c>
      <c r="T153">
        <f t="shared" si="53"/>
        <v>165</v>
      </c>
      <c r="U153">
        <f t="shared" si="54"/>
        <v>885928.16229599982</v>
      </c>
      <c r="V153">
        <f t="shared" si="55"/>
        <v>19</v>
      </c>
      <c r="W153">
        <f t="shared" si="56"/>
        <v>23.489553896558693</v>
      </c>
      <c r="X153">
        <f t="shared" si="57"/>
        <v>104</v>
      </c>
      <c r="Y153">
        <f t="shared" si="58"/>
        <v>134.5</v>
      </c>
      <c r="Z153">
        <v>0.48609999999999998</v>
      </c>
      <c r="AA153">
        <f t="shared" si="59"/>
        <v>154</v>
      </c>
      <c r="AB153">
        <v>0.58250000000000002</v>
      </c>
      <c r="AC153">
        <f t="shared" si="60"/>
        <v>163</v>
      </c>
      <c r="AD153">
        <f t="shared" si="61"/>
        <v>0.5343</v>
      </c>
      <c r="AE153">
        <f t="shared" si="62"/>
        <v>161</v>
      </c>
      <c r="AF153">
        <v>0.31059999999999999</v>
      </c>
      <c r="AG153">
        <f t="shared" si="63"/>
        <v>217</v>
      </c>
      <c r="AH153">
        <v>0.4279</v>
      </c>
      <c r="AI153">
        <f t="shared" si="64"/>
        <v>197</v>
      </c>
      <c r="AJ153">
        <f t="shared" si="65"/>
        <v>178.7</v>
      </c>
      <c r="AK153">
        <f>IF(C153=1,(AJ153/Z153),REF)</f>
        <v>367.61983131042996</v>
      </c>
      <c r="AL153">
        <f t="shared" si="66"/>
        <v>151</v>
      </c>
      <c r="AM153">
        <f>IF(B153=1,(AJ153/AD153),REF)</f>
        <v>334.45629795994756</v>
      </c>
      <c r="AN153">
        <f t="shared" si="67"/>
        <v>153</v>
      </c>
      <c r="AO153">
        <f t="shared" si="68"/>
        <v>151</v>
      </c>
      <c r="AP153" t="str">
        <f t="shared" si="69"/>
        <v>LIU Brooklyn</v>
      </c>
      <c r="AQ153">
        <f t="shared" si="70"/>
        <v>0.30043969314706032</v>
      </c>
      <c r="AR153">
        <f t="shared" si="71"/>
        <v>0.2962699748552054</v>
      </c>
      <c r="AS153">
        <f t="shared" si="72"/>
        <v>0.61644343458952577</v>
      </c>
      <c r="AT153" t="str">
        <f t="shared" si="73"/>
        <v>LIU Brooklyn</v>
      </c>
      <c r="AU153">
        <f t="shared" si="74"/>
        <v>152</v>
      </c>
      <c r="AV153">
        <f t="shared" si="75"/>
        <v>154.66666666666666</v>
      </c>
      <c r="AX153" t="str">
        <f t="shared" si="76"/>
        <v>LIU Brooklyn</v>
      </c>
      <c r="AY153" t="str">
        <f t="shared" si="77"/>
        <v/>
      </c>
      <c r="AZ153">
        <v>152</v>
      </c>
    </row>
    <row r="154" spans="1:52" x14ac:dyDescent="0.25">
      <c r="A154">
        <v>1</v>
      </c>
      <c r="B154">
        <v>1</v>
      </c>
      <c r="C154">
        <v>1</v>
      </c>
      <c r="D154" t="s">
        <v>227</v>
      </c>
      <c r="E154">
        <v>62.761200000000002</v>
      </c>
      <c r="F154">
        <v>320</v>
      </c>
      <c r="G154">
        <v>60.783000000000001</v>
      </c>
      <c r="H154">
        <v>312</v>
      </c>
      <c r="I154">
        <v>96.026300000000006</v>
      </c>
      <c r="J154">
        <v>251</v>
      </c>
      <c r="K154">
        <v>103.101</v>
      </c>
      <c r="L154">
        <v>160</v>
      </c>
      <c r="M154">
        <v>104.253</v>
      </c>
      <c r="N154">
        <v>267</v>
      </c>
      <c r="O154">
        <v>101.59699999999999</v>
      </c>
      <c r="P154">
        <v>151</v>
      </c>
      <c r="Q154">
        <v>1.50353</v>
      </c>
      <c r="R154">
        <v>154</v>
      </c>
      <c r="S154">
        <f t="shared" si="52"/>
        <v>2.3963850276922761E-2</v>
      </c>
      <c r="T154">
        <f t="shared" si="53"/>
        <v>153</v>
      </c>
      <c r="U154">
        <f t="shared" si="54"/>
        <v>667140.02055420121</v>
      </c>
      <c r="V154">
        <f t="shared" si="55"/>
        <v>218</v>
      </c>
      <c r="W154">
        <f t="shared" si="56"/>
        <v>25.901098043223374</v>
      </c>
      <c r="X154">
        <f t="shared" si="57"/>
        <v>245</v>
      </c>
      <c r="Y154">
        <f t="shared" si="58"/>
        <v>199</v>
      </c>
      <c r="Z154">
        <v>0.48139999999999999</v>
      </c>
      <c r="AA154">
        <f t="shared" si="59"/>
        <v>155</v>
      </c>
      <c r="AB154">
        <v>0.62860000000000005</v>
      </c>
      <c r="AC154">
        <f t="shared" si="60"/>
        <v>146</v>
      </c>
      <c r="AD154">
        <f t="shared" si="61"/>
        <v>0.55500000000000005</v>
      </c>
      <c r="AE154">
        <f t="shared" si="62"/>
        <v>152</v>
      </c>
      <c r="AF154">
        <v>0.30919999999999997</v>
      </c>
      <c r="AG154">
        <f t="shared" si="63"/>
        <v>218</v>
      </c>
      <c r="AH154">
        <v>0.6673</v>
      </c>
      <c r="AI154">
        <f t="shared" si="64"/>
        <v>101</v>
      </c>
      <c r="AJ154">
        <f t="shared" si="65"/>
        <v>208.2</v>
      </c>
      <c r="AK154">
        <f>IF(C154=1,(AJ154/Z154),REF)</f>
        <v>432.4885749896136</v>
      </c>
      <c r="AL154">
        <f t="shared" si="66"/>
        <v>159</v>
      </c>
      <c r="AM154">
        <f>IF(B154=1,(AJ154/AD154),REF)</f>
        <v>375.1351351351351</v>
      </c>
      <c r="AN154">
        <f t="shared" si="67"/>
        <v>161</v>
      </c>
      <c r="AO154">
        <f t="shared" si="68"/>
        <v>152</v>
      </c>
      <c r="AP154" t="str">
        <f t="shared" si="69"/>
        <v>Nebraska</v>
      </c>
      <c r="AQ154">
        <f t="shared" si="70"/>
        <v>0.29273874310655823</v>
      </c>
      <c r="AR154">
        <f t="shared" si="71"/>
        <v>0.30336425288214802</v>
      </c>
      <c r="AS154">
        <f t="shared" si="72"/>
        <v>0.6161926639863462</v>
      </c>
      <c r="AT154" t="str">
        <f t="shared" si="73"/>
        <v>Nebraska</v>
      </c>
      <c r="AU154">
        <f t="shared" si="74"/>
        <v>153</v>
      </c>
      <c r="AV154">
        <f t="shared" si="75"/>
        <v>152.33333333333334</v>
      </c>
      <c r="AX154" t="str">
        <f t="shared" si="76"/>
        <v>Nebraska</v>
      </c>
      <c r="AY154" t="str">
        <f t="shared" si="77"/>
        <v/>
      </c>
      <c r="AZ154">
        <v>153</v>
      </c>
    </row>
    <row r="155" spans="1:52" x14ac:dyDescent="0.25">
      <c r="A155">
        <v>1</v>
      </c>
      <c r="B155">
        <v>1</v>
      </c>
      <c r="C155">
        <v>1</v>
      </c>
      <c r="D155" t="s">
        <v>350</v>
      </c>
      <c r="E155">
        <v>69.157499999999999</v>
      </c>
      <c r="F155">
        <v>65</v>
      </c>
      <c r="G155">
        <v>65.882300000000001</v>
      </c>
      <c r="H155">
        <v>94</v>
      </c>
      <c r="I155">
        <v>102.163</v>
      </c>
      <c r="J155">
        <v>126</v>
      </c>
      <c r="K155">
        <v>103.67400000000001</v>
      </c>
      <c r="L155">
        <v>150</v>
      </c>
      <c r="M155">
        <v>99.605800000000002</v>
      </c>
      <c r="N155">
        <v>162</v>
      </c>
      <c r="O155">
        <v>101.053</v>
      </c>
      <c r="P155">
        <v>140</v>
      </c>
      <c r="Q155">
        <v>2.62174</v>
      </c>
      <c r="R155">
        <v>142</v>
      </c>
      <c r="S155">
        <f t="shared" si="52"/>
        <v>3.7898998662473475E-2</v>
      </c>
      <c r="T155">
        <f t="shared" si="53"/>
        <v>143</v>
      </c>
      <c r="U155">
        <f t="shared" si="54"/>
        <v>743325.4380224701</v>
      </c>
      <c r="V155">
        <f t="shared" si="55"/>
        <v>118</v>
      </c>
      <c r="W155">
        <f t="shared" si="56"/>
        <v>23.304481906881929</v>
      </c>
      <c r="X155">
        <f t="shared" si="57"/>
        <v>90</v>
      </c>
      <c r="Y155">
        <f t="shared" si="58"/>
        <v>116.5</v>
      </c>
      <c r="Z155">
        <v>0.45490000000000003</v>
      </c>
      <c r="AA155">
        <f t="shared" si="59"/>
        <v>166</v>
      </c>
      <c r="AB155">
        <v>0.67390000000000005</v>
      </c>
      <c r="AC155">
        <f t="shared" si="60"/>
        <v>129</v>
      </c>
      <c r="AD155">
        <f t="shared" si="61"/>
        <v>0.56440000000000001</v>
      </c>
      <c r="AE155">
        <f t="shared" si="62"/>
        <v>144</v>
      </c>
      <c r="AF155">
        <v>0.36559999999999998</v>
      </c>
      <c r="AG155">
        <f t="shared" si="63"/>
        <v>197</v>
      </c>
      <c r="AH155">
        <v>0.48849999999999999</v>
      </c>
      <c r="AI155">
        <f t="shared" si="64"/>
        <v>172</v>
      </c>
      <c r="AJ155">
        <f t="shared" si="65"/>
        <v>178.1</v>
      </c>
      <c r="AK155">
        <f>IF(C155=1,(AJ155/Z155),REF)</f>
        <v>391.51461859749389</v>
      </c>
      <c r="AL155">
        <f t="shared" si="66"/>
        <v>153</v>
      </c>
      <c r="AM155">
        <f>IF(B155=1,(AJ155/AD155),REF)</f>
        <v>315.55634301913534</v>
      </c>
      <c r="AN155">
        <f t="shared" si="67"/>
        <v>148</v>
      </c>
      <c r="AO155">
        <f t="shared" si="68"/>
        <v>144</v>
      </c>
      <c r="AP155" t="str">
        <f t="shared" si="69"/>
        <v>USC Upstate</v>
      </c>
      <c r="AQ155">
        <f t="shared" si="70"/>
        <v>0.27939119831590037</v>
      </c>
      <c r="AR155">
        <f t="shared" si="71"/>
        <v>0.31524432669490388</v>
      </c>
      <c r="AS155">
        <f t="shared" si="72"/>
        <v>0.61558544439544383</v>
      </c>
      <c r="AT155" t="str">
        <f t="shared" si="73"/>
        <v>USC Upstate</v>
      </c>
      <c r="AU155">
        <f t="shared" si="74"/>
        <v>154</v>
      </c>
      <c r="AV155">
        <f t="shared" si="75"/>
        <v>147.33333333333334</v>
      </c>
      <c r="AX155" t="str">
        <f t="shared" si="76"/>
        <v>USC Upstate</v>
      </c>
      <c r="AY155" t="str">
        <f t="shared" si="77"/>
        <v/>
      </c>
      <c r="AZ155">
        <v>154</v>
      </c>
    </row>
    <row r="156" spans="1:52" x14ac:dyDescent="0.25">
      <c r="A156">
        <v>1</v>
      </c>
      <c r="B156">
        <v>1</v>
      </c>
      <c r="C156">
        <v>1</v>
      </c>
      <c r="D156" t="s">
        <v>357</v>
      </c>
      <c r="E156">
        <v>68.200900000000004</v>
      </c>
      <c r="F156">
        <v>103</v>
      </c>
      <c r="G156">
        <v>65.667699999999996</v>
      </c>
      <c r="H156">
        <v>104</v>
      </c>
      <c r="I156">
        <v>102.52500000000001</v>
      </c>
      <c r="J156">
        <v>121</v>
      </c>
      <c r="K156">
        <v>103.90600000000001</v>
      </c>
      <c r="L156">
        <v>145</v>
      </c>
      <c r="M156">
        <v>99.017700000000005</v>
      </c>
      <c r="N156">
        <v>148</v>
      </c>
      <c r="O156">
        <v>104.346</v>
      </c>
      <c r="P156">
        <v>213</v>
      </c>
      <c r="Q156">
        <v>-0.43984499999999999</v>
      </c>
      <c r="R156">
        <v>172</v>
      </c>
      <c r="S156">
        <f t="shared" si="52"/>
        <v>-6.4515277657625882E-3</v>
      </c>
      <c r="T156">
        <f t="shared" si="53"/>
        <v>172</v>
      </c>
      <c r="U156">
        <f t="shared" si="54"/>
        <v>736328.07302635256</v>
      </c>
      <c r="V156">
        <f t="shared" si="55"/>
        <v>125</v>
      </c>
      <c r="W156">
        <f t="shared" si="56"/>
        <v>24.875463577756857</v>
      </c>
      <c r="X156">
        <f t="shared" si="57"/>
        <v>184</v>
      </c>
      <c r="Y156">
        <f t="shared" si="58"/>
        <v>178</v>
      </c>
      <c r="Z156">
        <v>0.56159999999999999</v>
      </c>
      <c r="AA156">
        <f t="shared" si="59"/>
        <v>127</v>
      </c>
      <c r="AB156">
        <v>0.3473</v>
      </c>
      <c r="AC156">
        <f t="shared" si="60"/>
        <v>254</v>
      </c>
      <c r="AD156">
        <f t="shared" si="61"/>
        <v>0.45445000000000002</v>
      </c>
      <c r="AE156">
        <f t="shared" si="62"/>
        <v>185</v>
      </c>
      <c r="AF156">
        <v>0.34520000000000001</v>
      </c>
      <c r="AG156">
        <f t="shared" si="63"/>
        <v>204</v>
      </c>
      <c r="AH156">
        <v>0.54859999999999998</v>
      </c>
      <c r="AI156">
        <f t="shared" si="64"/>
        <v>147</v>
      </c>
      <c r="AJ156">
        <f t="shared" si="65"/>
        <v>202.2</v>
      </c>
      <c r="AK156">
        <f>IF(C156=1,(AJ156/Z156),REF)</f>
        <v>360.04273504273505</v>
      </c>
      <c r="AL156">
        <f t="shared" si="66"/>
        <v>149</v>
      </c>
      <c r="AM156">
        <f>IF(B156=1,(AJ156/AD156),REF)</f>
        <v>444.93343602156449</v>
      </c>
      <c r="AN156">
        <f t="shared" si="67"/>
        <v>172</v>
      </c>
      <c r="AO156">
        <f t="shared" si="68"/>
        <v>149</v>
      </c>
      <c r="AP156" t="str">
        <f t="shared" si="69"/>
        <v>UTSA</v>
      </c>
      <c r="AQ156">
        <f t="shared" si="70"/>
        <v>0.34782698776583387</v>
      </c>
      <c r="AR156">
        <f t="shared" si="71"/>
        <v>0.24316110935096144</v>
      </c>
      <c r="AS156">
        <f t="shared" si="72"/>
        <v>0.61407228298517946</v>
      </c>
      <c r="AT156" t="str">
        <f t="shared" si="73"/>
        <v>UTSA</v>
      </c>
      <c r="AU156">
        <f t="shared" si="74"/>
        <v>155</v>
      </c>
      <c r="AV156">
        <f t="shared" si="75"/>
        <v>163</v>
      </c>
      <c r="AX156" t="str">
        <f t="shared" si="76"/>
        <v>UTSA</v>
      </c>
      <c r="AY156" t="str">
        <f t="shared" si="77"/>
        <v/>
      </c>
      <c r="AZ156">
        <v>155</v>
      </c>
    </row>
    <row r="157" spans="1:52" x14ac:dyDescent="0.25">
      <c r="A157">
        <v>1</v>
      </c>
      <c r="B157">
        <v>1</v>
      </c>
      <c r="C157">
        <v>1</v>
      </c>
      <c r="D157" t="s">
        <v>241</v>
      </c>
      <c r="E157">
        <v>67.230199999999996</v>
      </c>
      <c r="F157">
        <v>149</v>
      </c>
      <c r="G157">
        <v>64.821299999999994</v>
      </c>
      <c r="H157">
        <v>137</v>
      </c>
      <c r="I157">
        <v>106.381</v>
      </c>
      <c r="J157">
        <v>56</v>
      </c>
      <c r="K157">
        <v>105.41200000000001</v>
      </c>
      <c r="L157">
        <v>120</v>
      </c>
      <c r="M157">
        <v>101.819</v>
      </c>
      <c r="N157">
        <v>215</v>
      </c>
      <c r="O157">
        <v>104.96</v>
      </c>
      <c r="P157">
        <v>229</v>
      </c>
      <c r="Q157">
        <v>0.45184600000000003</v>
      </c>
      <c r="R157">
        <v>166</v>
      </c>
      <c r="S157">
        <f t="shared" si="52"/>
        <v>6.7231690520035995E-3</v>
      </c>
      <c r="T157">
        <f t="shared" si="53"/>
        <v>167</v>
      </c>
      <c r="U157">
        <f t="shared" si="54"/>
        <v>747041.12382706883</v>
      </c>
      <c r="V157">
        <f t="shared" si="55"/>
        <v>115</v>
      </c>
      <c r="W157">
        <f t="shared" si="56"/>
        <v>25.472625582485836</v>
      </c>
      <c r="X157">
        <f t="shared" si="57"/>
        <v>214</v>
      </c>
      <c r="Y157">
        <f t="shared" si="58"/>
        <v>190.5</v>
      </c>
      <c r="Z157">
        <v>0.47539999999999999</v>
      </c>
      <c r="AA157">
        <f t="shared" si="59"/>
        <v>157</v>
      </c>
      <c r="AB157">
        <v>0.61580000000000001</v>
      </c>
      <c r="AC157">
        <f t="shared" si="60"/>
        <v>152</v>
      </c>
      <c r="AD157">
        <f t="shared" si="61"/>
        <v>0.54559999999999997</v>
      </c>
      <c r="AE157">
        <f t="shared" si="62"/>
        <v>157</v>
      </c>
      <c r="AF157">
        <v>0.17030000000000001</v>
      </c>
      <c r="AG157">
        <f t="shared" si="63"/>
        <v>288</v>
      </c>
      <c r="AH157">
        <v>0.73399999999999999</v>
      </c>
      <c r="AI157">
        <f t="shared" si="64"/>
        <v>80</v>
      </c>
      <c r="AJ157">
        <f t="shared" si="65"/>
        <v>199.5</v>
      </c>
      <c r="AK157">
        <f>IF(C157=1,(AJ157/Z157),REF)</f>
        <v>419.64661337820786</v>
      </c>
      <c r="AL157">
        <f t="shared" si="66"/>
        <v>158</v>
      </c>
      <c r="AM157">
        <f>IF(B157=1,(AJ157/AD157),REF)</f>
        <v>365.65249266862173</v>
      </c>
      <c r="AN157">
        <f t="shared" si="67"/>
        <v>159</v>
      </c>
      <c r="AO157">
        <f t="shared" si="68"/>
        <v>157</v>
      </c>
      <c r="AP157" t="str">
        <f t="shared" si="69"/>
        <v>North Dakota St.</v>
      </c>
      <c r="AQ157">
        <f t="shared" si="70"/>
        <v>0.28996286817821598</v>
      </c>
      <c r="AR157">
        <f t="shared" si="71"/>
        <v>0.29918215294958406</v>
      </c>
      <c r="AS157">
        <f t="shared" si="72"/>
        <v>0.6133055382504754</v>
      </c>
      <c r="AT157" t="str">
        <f t="shared" si="73"/>
        <v>North Dakota St.</v>
      </c>
      <c r="AU157">
        <f t="shared" si="74"/>
        <v>156</v>
      </c>
      <c r="AV157">
        <f t="shared" si="75"/>
        <v>156.66666666666666</v>
      </c>
      <c r="AX157" t="str">
        <f t="shared" si="76"/>
        <v>North Dakota St.</v>
      </c>
      <c r="AY157" t="str">
        <f t="shared" si="77"/>
        <v/>
      </c>
      <c r="AZ157">
        <v>156</v>
      </c>
    </row>
    <row r="158" spans="1:52" x14ac:dyDescent="0.25">
      <c r="A158">
        <v>1</v>
      </c>
      <c r="B158">
        <v>1</v>
      </c>
      <c r="C158">
        <v>1</v>
      </c>
      <c r="D158" t="s">
        <v>117</v>
      </c>
      <c r="E158">
        <v>67.117500000000007</v>
      </c>
      <c r="F158">
        <v>157</v>
      </c>
      <c r="G158">
        <v>64.8035</v>
      </c>
      <c r="H158">
        <v>139</v>
      </c>
      <c r="I158">
        <v>97.172799999999995</v>
      </c>
      <c r="J158">
        <v>230</v>
      </c>
      <c r="K158">
        <v>101.307</v>
      </c>
      <c r="L158">
        <v>192</v>
      </c>
      <c r="M158">
        <v>98.434700000000007</v>
      </c>
      <c r="N158">
        <v>137</v>
      </c>
      <c r="O158">
        <v>97.860799999999998</v>
      </c>
      <c r="P158">
        <v>82</v>
      </c>
      <c r="Q158">
        <v>3.4466700000000001</v>
      </c>
      <c r="R158">
        <v>133</v>
      </c>
      <c r="S158">
        <f t="shared" si="52"/>
        <v>5.1345774201959314E-2</v>
      </c>
      <c r="T158">
        <f t="shared" si="53"/>
        <v>135</v>
      </c>
      <c r="U158">
        <f t="shared" si="54"/>
        <v>688834.16790225764</v>
      </c>
      <c r="V158">
        <f t="shared" si="55"/>
        <v>185</v>
      </c>
      <c r="W158">
        <f t="shared" si="56"/>
        <v>22.810680801865164</v>
      </c>
      <c r="X158">
        <f t="shared" si="57"/>
        <v>71</v>
      </c>
      <c r="Y158">
        <f t="shared" si="58"/>
        <v>103</v>
      </c>
      <c r="Z158">
        <v>0.42849999999999999</v>
      </c>
      <c r="AA158">
        <f t="shared" si="59"/>
        <v>174</v>
      </c>
      <c r="AB158">
        <v>0.73180000000000001</v>
      </c>
      <c r="AC158">
        <f t="shared" si="60"/>
        <v>107</v>
      </c>
      <c r="AD158">
        <f t="shared" si="61"/>
        <v>0.58014999999999994</v>
      </c>
      <c r="AE158">
        <f t="shared" si="62"/>
        <v>135</v>
      </c>
      <c r="AF158">
        <v>0.4793</v>
      </c>
      <c r="AG158">
        <f t="shared" si="63"/>
        <v>159</v>
      </c>
      <c r="AH158">
        <v>0.48799999999999999</v>
      </c>
      <c r="AI158">
        <f t="shared" si="64"/>
        <v>173</v>
      </c>
      <c r="AJ158">
        <f t="shared" si="65"/>
        <v>178</v>
      </c>
      <c r="AK158">
        <f>IF(C158=1,(AJ158/Z158),REF)</f>
        <v>415.40256709451575</v>
      </c>
      <c r="AL158">
        <f t="shared" si="66"/>
        <v>157</v>
      </c>
      <c r="AM158">
        <f>IF(B158=1,(AJ158/AD158),REF)</f>
        <v>306.8172024476429</v>
      </c>
      <c r="AN158">
        <f t="shared" si="67"/>
        <v>145</v>
      </c>
      <c r="AO158">
        <f t="shared" si="68"/>
        <v>135</v>
      </c>
      <c r="AP158" t="str">
        <f t="shared" si="69"/>
        <v>Drake</v>
      </c>
      <c r="AQ158">
        <f t="shared" si="70"/>
        <v>0.26162274042745942</v>
      </c>
      <c r="AR158">
        <f t="shared" si="71"/>
        <v>0.32518104479631094</v>
      </c>
      <c r="AS158">
        <f t="shared" si="72"/>
        <v>0.612329474032282</v>
      </c>
      <c r="AT158" t="str">
        <f t="shared" si="73"/>
        <v>Drake</v>
      </c>
      <c r="AU158">
        <f t="shared" si="74"/>
        <v>157</v>
      </c>
      <c r="AV158">
        <f t="shared" si="75"/>
        <v>142.33333333333334</v>
      </c>
      <c r="AX158" t="str">
        <f t="shared" si="76"/>
        <v>Drake</v>
      </c>
      <c r="AY158" t="str">
        <f t="shared" si="77"/>
        <v/>
      </c>
      <c r="AZ158">
        <v>157</v>
      </c>
    </row>
    <row r="159" spans="1:52" x14ac:dyDescent="0.25">
      <c r="A159">
        <v>1</v>
      </c>
      <c r="B159">
        <v>1</v>
      </c>
      <c r="C159">
        <v>1</v>
      </c>
      <c r="D159" t="s">
        <v>58</v>
      </c>
      <c r="E159">
        <v>63.635399999999997</v>
      </c>
      <c r="F159">
        <v>306</v>
      </c>
      <c r="G159">
        <v>60.831099999999999</v>
      </c>
      <c r="H159">
        <v>310</v>
      </c>
      <c r="I159">
        <v>101.07899999999999</v>
      </c>
      <c r="J159">
        <v>151</v>
      </c>
      <c r="K159">
        <v>101.30200000000001</v>
      </c>
      <c r="L159">
        <v>195</v>
      </c>
      <c r="M159">
        <v>96.571100000000001</v>
      </c>
      <c r="N159">
        <v>88</v>
      </c>
      <c r="O159">
        <v>101.56399999999999</v>
      </c>
      <c r="P159">
        <v>149</v>
      </c>
      <c r="Q159">
        <v>-0.26292500000000002</v>
      </c>
      <c r="R159">
        <v>171</v>
      </c>
      <c r="S159">
        <f t="shared" si="52"/>
        <v>-4.1172052033928638E-3</v>
      </c>
      <c r="T159">
        <f t="shared" si="53"/>
        <v>171</v>
      </c>
      <c r="U159">
        <f t="shared" si="54"/>
        <v>653032.53314462164</v>
      </c>
      <c r="V159">
        <f t="shared" si="55"/>
        <v>238</v>
      </c>
      <c r="W159">
        <f t="shared" si="56"/>
        <v>25.532003573616528</v>
      </c>
      <c r="X159">
        <f t="shared" si="57"/>
        <v>220</v>
      </c>
      <c r="Y159">
        <f t="shared" si="58"/>
        <v>195.5</v>
      </c>
      <c r="Z159">
        <v>0.43740000000000001</v>
      </c>
      <c r="AA159">
        <f t="shared" si="59"/>
        <v>171</v>
      </c>
      <c r="AB159">
        <v>0.70650000000000002</v>
      </c>
      <c r="AC159">
        <f t="shared" si="60"/>
        <v>116</v>
      </c>
      <c r="AD159">
        <f t="shared" si="61"/>
        <v>0.57194999999999996</v>
      </c>
      <c r="AE159">
        <f t="shared" si="62"/>
        <v>139</v>
      </c>
      <c r="AF159">
        <v>0.40450000000000003</v>
      </c>
      <c r="AG159">
        <f t="shared" si="63"/>
        <v>181</v>
      </c>
      <c r="AH159">
        <v>0.45169999999999999</v>
      </c>
      <c r="AI159">
        <f t="shared" si="64"/>
        <v>188</v>
      </c>
      <c r="AJ159">
        <f t="shared" si="65"/>
        <v>222.5</v>
      </c>
      <c r="AK159">
        <f>IF(C159=1,(AJ159/Z159),REF)</f>
        <v>508.68770004572474</v>
      </c>
      <c r="AL159">
        <f t="shared" si="66"/>
        <v>173</v>
      </c>
      <c r="AM159">
        <f>IF(B159=1,(AJ159/AD159),REF)</f>
        <v>389.02001923245041</v>
      </c>
      <c r="AN159">
        <f t="shared" si="67"/>
        <v>165</v>
      </c>
      <c r="AO159">
        <f t="shared" si="68"/>
        <v>139</v>
      </c>
      <c r="AP159" t="str">
        <f t="shared" si="69"/>
        <v>American</v>
      </c>
      <c r="AQ159">
        <f t="shared" si="70"/>
        <v>0.26170091244541838</v>
      </c>
      <c r="AR159">
        <f t="shared" si="71"/>
        <v>0.31121208930373873</v>
      </c>
      <c r="AS159">
        <f t="shared" si="72"/>
        <v>0.60648976060331183</v>
      </c>
      <c r="AT159" t="str">
        <f t="shared" si="73"/>
        <v>American</v>
      </c>
      <c r="AU159">
        <f t="shared" si="74"/>
        <v>158</v>
      </c>
      <c r="AV159">
        <f t="shared" si="75"/>
        <v>145.33333333333334</v>
      </c>
      <c r="AX159" t="str">
        <f t="shared" si="76"/>
        <v>American</v>
      </c>
      <c r="AY159" t="str">
        <f t="shared" si="77"/>
        <v/>
      </c>
      <c r="AZ159">
        <v>158</v>
      </c>
    </row>
    <row r="160" spans="1:52" x14ac:dyDescent="0.25">
      <c r="A160">
        <v>1</v>
      </c>
      <c r="B160">
        <v>1</v>
      </c>
      <c r="C160">
        <v>1</v>
      </c>
      <c r="D160" t="s">
        <v>354</v>
      </c>
      <c r="E160">
        <v>63.215899999999998</v>
      </c>
      <c r="F160">
        <v>314</v>
      </c>
      <c r="G160">
        <v>59.5807</v>
      </c>
      <c r="H160">
        <v>328</v>
      </c>
      <c r="I160">
        <v>105.94</v>
      </c>
      <c r="J160">
        <v>62</v>
      </c>
      <c r="K160">
        <v>107.711</v>
      </c>
      <c r="L160">
        <v>82</v>
      </c>
      <c r="M160">
        <v>101.81699999999999</v>
      </c>
      <c r="N160">
        <v>214</v>
      </c>
      <c r="O160">
        <v>104.363</v>
      </c>
      <c r="P160">
        <v>214</v>
      </c>
      <c r="Q160">
        <v>3.3480599999999998</v>
      </c>
      <c r="R160">
        <v>136</v>
      </c>
      <c r="S160">
        <f t="shared" si="52"/>
        <v>5.2961359404833264E-2</v>
      </c>
      <c r="T160">
        <f t="shared" si="53"/>
        <v>132</v>
      </c>
      <c r="U160">
        <f t="shared" si="54"/>
        <v>733409.34811358387</v>
      </c>
      <c r="V160">
        <f t="shared" si="55"/>
        <v>131</v>
      </c>
      <c r="W160">
        <f t="shared" si="56"/>
        <v>26.844057615788639</v>
      </c>
      <c r="X160">
        <f t="shared" si="57"/>
        <v>284</v>
      </c>
      <c r="Y160">
        <f t="shared" si="58"/>
        <v>208</v>
      </c>
      <c r="Z160">
        <v>0.42430000000000001</v>
      </c>
      <c r="AA160">
        <f t="shared" si="59"/>
        <v>176</v>
      </c>
      <c r="AB160">
        <v>0.6976</v>
      </c>
      <c r="AC160">
        <f t="shared" si="60"/>
        <v>119</v>
      </c>
      <c r="AD160">
        <f t="shared" si="61"/>
        <v>0.56095000000000006</v>
      </c>
      <c r="AE160">
        <f t="shared" si="62"/>
        <v>146</v>
      </c>
      <c r="AF160">
        <v>0.46029999999999999</v>
      </c>
      <c r="AG160">
        <f t="shared" si="63"/>
        <v>167</v>
      </c>
      <c r="AH160">
        <v>0.57479999999999998</v>
      </c>
      <c r="AI160">
        <f t="shared" si="64"/>
        <v>142</v>
      </c>
      <c r="AJ160">
        <f t="shared" si="65"/>
        <v>185.2</v>
      </c>
      <c r="AK160">
        <f>IF(C160=1,(AJ160/Z160),REF)</f>
        <v>436.48362008013197</v>
      </c>
      <c r="AL160">
        <f t="shared" si="66"/>
        <v>162</v>
      </c>
      <c r="AM160">
        <f>IF(B160=1,(AJ160/AD160),REF)</f>
        <v>330.15420269186194</v>
      </c>
      <c r="AN160">
        <f t="shared" si="67"/>
        <v>151</v>
      </c>
      <c r="AO160">
        <f t="shared" si="68"/>
        <v>146</v>
      </c>
      <c r="AP160" t="str">
        <f t="shared" si="69"/>
        <v>Utah St.</v>
      </c>
      <c r="AQ160">
        <f t="shared" si="70"/>
        <v>0.25777916852251193</v>
      </c>
      <c r="AR160">
        <f t="shared" si="71"/>
        <v>0.31155120644310313</v>
      </c>
      <c r="AS160">
        <f t="shared" si="72"/>
        <v>0.6049698674686671</v>
      </c>
      <c r="AT160" t="str">
        <f t="shared" si="73"/>
        <v>Utah St.</v>
      </c>
      <c r="AU160">
        <f t="shared" si="74"/>
        <v>159</v>
      </c>
      <c r="AV160">
        <f t="shared" si="75"/>
        <v>150.33333333333334</v>
      </c>
      <c r="AX160" t="str">
        <f t="shared" si="76"/>
        <v>Utah St.</v>
      </c>
      <c r="AY160" t="str">
        <f t="shared" si="77"/>
        <v/>
      </c>
      <c r="AZ160">
        <v>159</v>
      </c>
    </row>
    <row r="161" spans="1:52" x14ac:dyDescent="0.25">
      <c r="A161">
        <v>1</v>
      </c>
      <c r="B161">
        <v>1</v>
      </c>
      <c r="C161">
        <v>1</v>
      </c>
      <c r="D161" t="s">
        <v>113</v>
      </c>
      <c r="E161">
        <v>68.036199999999994</v>
      </c>
      <c r="F161">
        <v>112</v>
      </c>
      <c r="G161">
        <v>66.389499999999998</v>
      </c>
      <c r="H161">
        <v>76</v>
      </c>
      <c r="I161">
        <v>100.003</v>
      </c>
      <c r="J161">
        <v>173</v>
      </c>
      <c r="K161">
        <v>103.378</v>
      </c>
      <c r="L161">
        <v>157</v>
      </c>
      <c r="M161">
        <v>98.236199999999997</v>
      </c>
      <c r="N161">
        <v>130</v>
      </c>
      <c r="O161">
        <v>102.98699999999999</v>
      </c>
      <c r="P161">
        <v>180</v>
      </c>
      <c r="Q161">
        <v>0.39097100000000001</v>
      </c>
      <c r="R161">
        <v>168</v>
      </c>
      <c r="S161">
        <f t="shared" si="52"/>
        <v>5.746940599269292E-3</v>
      </c>
      <c r="T161">
        <f t="shared" si="53"/>
        <v>168</v>
      </c>
      <c r="U161">
        <f t="shared" si="54"/>
        <v>727103.60990600067</v>
      </c>
      <c r="V161">
        <f t="shared" si="55"/>
        <v>142</v>
      </c>
      <c r="W161">
        <f t="shared" si="56"/>
        <v>24.418096328235173</v>
      </c>
      <c r="X161">
        <f t="shared" si="57"/>
        <v>156</v>
      </c>
      <c r="Y161">
        <f t="shared" si="58"/>
        <v>162</v>
      </c>
      <c r="Z161">
        <v>0.42680000000000001</v>
      </c>
      <c r="AA161">
        <f t="shared" si="59"/>
        <v>175</v>
      </c>
      <c r="AB161">
        <v>0.67630000000000001</v>
      </c>
      <c r="AC161">
        <f t="shared" si="60"/>
        <v>128</v>
      </c>
      <c r="AD161">
        <f t="shared" si="61"/>
        <v>0.55154999999999998</v>
      </c>
      <c r="AE161">
        <f t="shared" si="62"/>
        <v>155</v>
      </c>
      <c r="AF161">
        <v>0.53939999999999999</v>
      </c>
      <c r="AG161">
        <f t="shared" si="63"/>
        <v>133</v>
      </c>
      <c r="AH161">
        <v>0.47460000000000002</v>
      </c>
      <c r="AI161">
        <f t="shared" si="64"/>
        <v>179</v>
      </c>
      <c r="AJ161">
        <f t="shared" si="65"/>
        <v>187.8</v>
      </c>
      <c r="AK161">
        <f>IF(C161=1,(AJ161/Z161),REF)</f>
        <v>440.01874414245549</v>
      </c>
      <c r="AL161">
        <f t="shared" si="66"/>
        <v>163</v>
      </c>
      <c r="AM161">
        <f>IF(B161=1,(AJ161/AD161),REF)</f>
        <v>340.49496872450368</v>
      </c>
      <c r="AN161">
        <f t="shared" si="67"/>
        <v>154</v>
      </c>
      <c r="AO161">
        <f t="shared" si="68"/>
        <v>154</v>
      </c>
      <c r="AP161" t="str">
        <f t="shared" si="69"/>
        <v>Delaware</v>
      </c>
      <c r="AQ161">
        <f t="shared" si="70"/>
        <v>0.25908894038594255</v>
      </c>
      <c r="AR161">
        <f t="shared" si="71"/>
        <v>0.30515180295799071</v>
      </c>
      <c r="AS161">
        <f t="shared" si="72"/>
        <v>0.60280074297715058</v>
      </c>
      <c r="AT161" t="str">
        <f t="shared" si="73"/>
        <v>Delaware</v>
      </c>
      <c r="AU161">
        <f t="shared" si="74"/>
        <v>160</v>
      </c>
      <c r="AV161">
        <f t="shared" si="75"/>
        <v>156.33333333333334</v>
      </c>
      <c r="AX161" t="str">
        <f t="shared" si="76"/>
        <v>Delaware</v>
      </c>
      <c r="AY161" t="str">
        <f t="shared" si="77"/>
        <v/>
      </c>
      <c r="AZ161">
        <v>160</v>
      </c>
    </row>
    <row r="162" spans="1:52" x14ac:dyDescent="0.25">
      <c r="A162">
        <v>1</v>
      </c>
      <c r="B162">
        <v>1</v>
      </c>
      <c r="C162">
        <v>1</v>
      </c>
      <c r="D162" t="s">
        <v>314</v>
      </c>
      <c r="E162">
        <v>60.986899999999999</v>
      </c>
      <c r="F162">
        <v>339</v>
      </c>
      <c r="G162">
        <v>57.874699999999997</v>
      </c>
      <c r="H162">
        <v>343</v>
      </c>
      <c r="I162">
        <v>96.488200000000006</v>
      </c>
      <c r="J162">
        <v>245</v>
      </c>
      <c r="K162">
        <v>97.330699999999993</v>
      </c>
      <c r="L162">
        <v>269</v>
      </c>
      <c r="M162">
        <v>89.244500000000002</v>
      </c>
      <c r="N162">
        <v>10</v>
      </c>
      <c r="O162">
        <v>95.721000000000004</v>
      </c>
      <c r="P162">
        <v>48</v>
      </c>
      <c r="Q162">
        <v>1.6096299999999999</v>
      </c>
      <c r="R162">
        <v>152</v>
      </c>
      <c r="S162">
        <f t="shared" si="52"/>
        <v>2.639419285125149E-2</v>
      </c>
      <c r="T162">
        <f t="shared" si="53"/>
        <v>151</v>
      </c>
      <c r="U162">
        <f t="shared" si="54"/>
        <v>577745.07513826131</v>
      </c>
      <c r="V162">
        <f t="shared" si="55"/>
        <v>307</v>
      </c>
      <c r="W162">
        <f t="shared" si="56"/>
        <v>24.23120460880132</v>
      </c>
      <c r="X162">
        <f t="shared" si="57"/>
        <v>143</v>
      </c>
      <c r="Y162">
        <f t="shared" si="58"/>
        <v>147</v>
      </c>
      <c r="Z162">
        <v>0.47989999999999999</v>
      </c>
      <c r="AA162">
        <f t="shared" si="59"/>
        <v>156</v>
      </c>
      <c r="AB162">
        <v>0.53339999999999999</v>
      </c>
      <c r="AC162">
        <f t="shared" si="60"/>
        <v>175</v>
      </c>
      <c r="AD162">
        <f t="shared" si="61"/>
        <v>0.50665000000000004</v>
      </c>
      <c r="AE162">
        <f t="shared" si="62"/>
        <v>168</v>
      </c>
      <c r="AF162">
        <v>0.69199999999999995</v>
      </c>
      <c r="AG162">
        <f t="shared" si="63"/>
        <v>82</v>
      </c>
      <c r="AH162">
        <v>0.35630000000000001</v>
      </c>
      <c r="AI162">
        <f t="shared" si="64"/>
        <v>222</v>
      </c>
      <c r="AJ162">
        <f t="shared" si="65"/>
        <v>215.4</v>
      </c>
      <c r="AK162">
        <f>IF(C162=1,(AJ162/Z162),REF)</f>
        <v>448.84350906438846</v>
      </c>
      <c r="AL162">
        <f t="shared" si="66"/>
        <v>164</v>
      </c>
      <c r="AM162">
        <f>IF(B162=1,(AJ162/AD162),REF)</f>
        <v>425.1455639988157</v>
      </c>
      <c r="AN162">
        <f t="shared" si="67"/>
        <v>170</v>
      </c>
      <c r="AO162">
        <f t="shared" si="68"/>
        <v>164</v>
      </c>
      <c r="AP162" t="str">
        <f t="shared" si="69"/>
        <v>Stephen F. Austin</v>
      </c>
      <c r="AQ162">
        <f t="shared" si="70"/>
        <v>0.29074538964628993</v>
      </c>
      <c r="AR162">
        <f t="shared" si="71"/>
        <v>0.27263758692427931</v>
      </c>
      <c r="AS162">
        <f t="shared" si="72"/>
        <v>0.60243402117659461</v>
      </c>
      <c r="AT162" t="str">
        <f t="shared" si="73"/>
        <v>Stephen F. Austin</v>
      </c>
      <c r="AU162">
        <f t="shared" si="74"/>
        <v>161</v>
      </c>
      <c r="AV162">
        <f t="shared" si="75"/>
        <v>164.33333333333334</v>
      </c>
      <c r="AX162" t="str">
        <f t="shared" si="76"/>
        <v>Stephen F. Austin</v>
      </c>
      <c r="AY162" t="str">
        <f t="shared" si="77"/>
        <v/>
      </c>
      <c r="AZ162">
        <v>161</v>
      </c>
    </row>
    <row r="163" spans="1:52" x14ac:dyDescent="0.25">
      <c r="A163">
        <v>1</v>
      </c>
      <c r="B163">
        <v>1</v>
      </c>
      <c r="C163">
        <v>1</v>
      </c>
      <c r="D163" t="s">
        <v>386</v>
      </c>
      <c r="E163">
        <v>65.503799999999998</v>
      </c>
      <c r="F163">
        <v>236</v>
      </c>
      <c r="G163">
        <v>63.063800000000001</v>
      </c>
      <c r="H163">
        <v>239</v>
      </c>
      <c r="I163">
        <v>94.155900000000003</v>
      </c>
      <c r="J163">
        <v>280</v>
      </c>
      <c r="K163">
        <v>98.230500000000006</v>
      </c>
      <c r="L163">
        <v>251</v>
      </c>
      <c r="M163">
        <v>96.707400000000007</v>
      </c>
      <c r="N163">
        <v>94</v>
      </c>
      <c r="O163">
        <v>99.5732</v>
      </c>
      <c r="P163">
        <v>114</v>
      </c>
      <c r="Q163">
        <v>-1.3426800000000001</v>
      </c>
      <c r="R163">
        <v>180</v>
      </c>
      <c r="S163">
        <f t="shared" si="52"/>
        <v>-2.049804744152238E-2</v>
      </c>
      <c r="T163">
        <f t="shared" si="53"/>
        <v>180</v>
      </c>
      <c r="U163">
        <f t="shared" si="54"/>
        <v>632061.30610967008</v>
      </c>
      <c r="V163">
        <f t="shared" si="55"/>
        <v>267</v>
      </c>
      <c r="W163">
        <f t="shared" si="56"/>
        <v>24.030424790488365</v>
      </c>
      <c r="X163">
        <f t="shared" si="57"/>
        <v>135</v>
      </c>
      <c r="Y163">
        <f t="shared" si="58"/>
        <v>157.5</v>
      </c>
      <c r="Z163">
        <v>0.49380000000000002</v>
      </c>
      <c r="AA163">
        <f t="shared" si="59"/>
        <v>151</v>
      </c>
      <c r="AB163">
        <v>0.48420000000000002</v>
      </c>
      <c r="AC163">
        <f t="shared" si="60"/>
        <v>193</v>
      </c>
      <c r="AD163">
        <f t="shared" si="61"/>
        <v>0.48899999999999999</v>
      </c>
      <c r="AE163">
        <f t="shared" si="62"/>
        <v>174</v>
      </c>
      <c r="AF163">
        <v>0.53259999999999996</v>
      </c>
      <c r="AG163">
        <f t="shared" si="63"/>
        <v>137</v>
      </c>
      <c r="AH163">
        <v>0.38250000000000001</v>
      </c>
      <c r="AI163">
        <f t="shared" si="64"/>
        <v>213</v>
      </c>
      <c r="AJ163">
        <f t="shared" si="65"/>
        <v>225.7</v>
      </c>
      <c r="AK163">
        <f>IF(C163=1,(AJ163/Z163),REF)</f>
        <v>457.06763872012959</v>
      </c>
      <c r="AL163">
        <f t="shared" si="66"/>
        <v>165</v>
      </c>
      <c r="AM163">
        <f>IF(B163=1,(AJ163/AD163),REF)</f>
        <v>461.55419222903885</v>
      </c>
      <c r="AN163">
        <f t="shared" si="67"/>
        <v>177</v>
      </c>
      <c r="AO163">
        <f t="shared" si="68"/>
        <v>165</v>
      </c>
      <c r="AP163" t="str">
        <f t="shared" si="69"/>
        <v>Arkansas Little Rock</v>
      </c>
      <c r="AQ163">
        <f t="shared" si="70"/>
        <v>0.29862393922794545</v>
      </c>
      <c r="AR163">
        <f t="shared" si="71"/>
        <v>0.2604509287076211</v>
      </c>
      <c r="AS163">
        <f t="shared" si="72"/>
        <v>0.60058708606968803</v>
      </c>
      <c r="AT163" t="str">
        <f t="shared" si="73"/>
        <v>Arkansas Little Rock</v>
      </c>
      <c r="AU163">
        <f t="shared" si="74"/>
        <v>162</v>
      </c>
      <c r="AV163">
        <f t="shared" si="75"/>
        <v>167</v>
      </c>
      <c r="AX163" t="str">
        <f t="shared" si="76"/>
        <v>Arkansas Little Rock</v>
      </c>
      <c r="AY163" t="str">
        <f t="shared" si="77"/>
        <v/>
      </c>
      <c r="AZ163">
        <v>162</v>
      </c>
    </row>
    <row r="164" spans="1:52" x14ac:dyDescent="0.25">
      <c r="A164">
        <v>1</v>
      </c>
      <c r="B164">
        <v>1</v>
      </c>
      <c r="C164">
        <v>1</v>
      </c>
      <c r="D164" t="s">
        <v>62</v>
      </c>
      <c r="E164">
        <v>70.990200000000002</v>
      </c>
      <c r="F164">
        <v>30</v>
      </c>
      <c r="G164">
        <v>68.883300000000006</v>
      </c>
      <c r="H164">
        <v>21</v>
      </c>
      <c r="I164">
        <v>101.041</v>
      </c>
      <c r="J164">
        <v>153</v>
      </c>
      <c r="K164">
        <v>106.167</v>
      </c>
      <c r="L164">
        <v>107</v>
      </c>
      <c r="M164">
        <v>99.1126</v>
      </c>
      <c r="N164">
        <v>153</v>
      </c>
      <c r="O164">
        <v>102.10299999999999</v>
      </c>
      <c r="P164">
        <v>161</v>
      </c>
      <c r="Q164">
        <v>4.06351</v>
      </c>
      <c r="R164">
        <v>126</v>
      </c>
      <c r="S164">
        <f t="shared" si="52"/>
        <v>5.7247338365013861E-2</v>
      </c>
      <c r="T164">
        <f t="shared" si="53"/>
        <v>127</v>
      </c>
      <c r="U164">
        <f t="shared" si="54"/>
        <v>800161.20408648776</v>
      </c>
      <c r="V164">
        <f t="shared" si="55"/>
        <v>64</v>
      </c>
      <c r="W164">
        <f t="shared" si="56"/>
        <v>23.08145619382092</v>
      </c>
      <c r="X164">
        <f t="shared" si="57"/>
        <v>83</v>
      </c>
      <c r="Y164">
        <f t="shared" si="58"/>
        <v>105</v>
      </c>
      <c r="Z164">
        <v>0.35759999999999997</v>
      </c>
      <c r="AA164">
        <f t="shared" si="59"/>
        <v>210</v>
      </c>
      <c r="AB164">
        <v>0.82279999999999998</v>
      </c>
      <c r="AC164">
        <f t="shared" si="60"/>
        <v>60</v>
      </c>
      <c r="AD164">
        <f t="shared" si="61"/>
        <v>0.59019999999999995</v>
      </c>
      <c r="AE164">
        <f t="shared" si="62"/>
        <v>131</v>
      </c>
      <c r="AF164">
        <v>0.25590000000000002</v>
      </c>
      <c r="AG164">
        <f t="shared" si="63"/>
        <v>243</v>
      </c>
      <c r="AH164">
        <v>0.8095</v>
      </c>
      <c r="AI164">
        <f t="shared" si="64"/>
        <v>56</v>
      </c>
      <c r="AJ164">
        <f t="shared" si="65"/>
        <v>145.19999999999999</v>
      </c>
      <c r="AK164">
        <f>IF(C164=1,(AJ164/Z164),REF)</f>
        <v>406.04026845637583</v>
      </c>
      <c r="AL164">
        <f t="shared" si="66"/>
        <v>154</v>
      </c>
      <c r="AM164">
        <f>IF(B164=1,(AJ164/AD164),REF)</f>
        <v>246.01829888173501</v>
      </c>
      <c r="AN164">
        <f t="shared" si="67"/>
        <v>121</v>
      </c>
      <c r="AO164">
        <f t="shared" si="68"/>
        <v>121</v>
      </c>
      <c r="AP164" t="str">
        <f t="shared" si="69"/>
        <v>Arkansas</v>
      </c>
      <c r="AQ164">
        <f t="shared" si="70"/>
        <v>0.21883268111197218</v>
      </c>
      <c r="AR164">
        <f t="shared" si="71"/>
        <v>0.34007379470441229</v>
      </c>
      <c r="AS164">
        <f t="shared" si="72"/>
        <v>0.60051472132724704</v>
      </c>
      <c r="AT164" t="str">
        <f t="shared" si="73"/>
        <v>Arkansas</v>
      </c>
      <c r="AU164">
        <f t="shared" si="74"/>
        <v>163</v>
      </c>
      <c r="AV164">
        <f t="shared" si="75"/>
        <v>138.33333333333334</v>
      </c>
      <c r="AX164" t="str">
        <f t="shared" si="76"/>
        <v>Arkansas</v>
      </c>
      <c r="AY164" t="str">
        <f t="shared" si="77"/>
        <v/>
      </c>
      <c r="AZ164">
        <v>163</v>
      </c>
    </row>
    <row r="165" spans="1:52" x14ac:dyDescent="0.25">
      <c r="A165">
        <v>1</v>
      </c>
      <c r="B165">
        <v>1</v>
      </c>
      <c r="C165">
        <v>1</v>
      </c>
      <c r="D165" t="s">
        <v>318</v>
      </c>
      <c r="E165">
        <v>68.194699999999997</v>
      </c>
      <c r="F165">
        <v>104</v>
      </c>
      <c r="G165">
        <v>66.497600000000006</v>
      </c>
      <c r="H165">
        <v>70</v>
      </c>
      <c r="I165">
        <v>100.98</v>
      </c>
      <c r="J165">
        <v>154</v>
      </c>
      <c r="K165">
        <v>106.432</v>
      </c>
      <c r="L165">
        <v>104</v>
      </c>
      <c r="M165">
        <v>103.295</v>
      </c>
      <c r="N165">
        <v>242</v>
      </c>
      <c r="O165">
        <v>104.884</v>
      </c>
      <c r="P165">
        <v>227</v>
      </c>
      <c r="Q165">
        <v>1.54847</v>
      </c>
      <c r="R165">
        <v>153</v>
      </c>
      <c r="S165">
        <f t="shared" si="52"/>
        <v>2.2699711267884483E-2</v>
      </c>
      <c r="T165">
        <f t="shared" si="53"/>
        <v>154</v>
      </c>
      <c r="U165">
        <f t="shared" si="54"/>
        <v>772493.91937249282</v>
      </c>
      <c r="V165">
        <f t="shared" si="55"/>
        <v>87</v>
      </c>
      <c r="W165">
        <f t="shared" si="56"/>
        <v>25.083270622697071</v>
      </c>
      <c r="X165">
        <f t="shared" si="57"/>
        <v>193</v>
      </c>
      <c r="Y165">
        <f t="shared" si="58"/>
        <v>173.5</v>
      </c>
      <c r="Z165">
        <v>0.40600000000000003</v>
      </c>
      <c r="AA165">
        <f t="shared" si="59"/>
        <v>186</v>
      </c>
      <c r="AB165">
        <v>0.66269999999999996</v>
      </c>
      <c r="AC165">
        <f t="shared" si="60"/>
        <v>131</v>
      </c>
      <c r="AD165">
        <f t="shared" si="61"/>
        <v>0.53434999999999999</v>
      </c>
      <c r="AE165">
        <f t="shared" si="62"/>
        <v>160</v>
      </c>
      <c r="AF165">
        <v>0.37930000000000003</v>
      </c>
      <c r="AG165">
        <f t="shared" si="63"/>
        <v>190</v>
      </c>
      <c r="AH165">
        <v>0.50219999999999998</v>
      </c>
      <c r="AI165">
        <f t="shared" si="64"/>
        <v>165</v>
      </c>
      <c r="AJ165">
        <f t="shared" si="65"/>
        <v>185.9</v>
      </c>
      <c r="AK165">
        <f>IF(C165=1,(AJ165/Z165),REF)</f>
        <v>457.88177339901478</v>
      </c>
      <c r="AL165">
        <f t="shared" si="66"/>
        <v>166</v>
      </c>
      <c r="AM165">
        <f>IF(B165=1,(AJ165/AD165),REF)</f>
        <v>347.89931692710769</v>
      </c>
      <c r="AN165">
        <f t="shared" si="67"/>
        <v>155</v>
      </c>
      <c r="AO165">
        <f t="shared" si="68"/>
        <v>155</v>
      </c>
      <c r="AP165" t="str">
        <f t="shared" si="69"/>
        <v>TCU</v>
      </c>
      <c r="AQ165">
        <f t="shared" si="70"/>
        <v>0.24548348480981386</v>
      </c>
      <c r="AR165">
        <f t="shared" si="71"/>
        <v>0.29484176711841281</v>
      </c>
      <c r="AS165">
        <f t="shared" si="72"/>
        <v>0.59244782248469163</v>
      </c>
      <c r="AT165" t="str">
        <f t="shared" si="73"/>
        <v>TCU</v>
      </c>
      <c r="AU165">
        <f t="shared" si="74"/>
        <v>164</v>
      </c>
      <c r="AV165">
        <f t="shared" si="75"/>
        <v>159.66666666666666</v>
      </c>
      <c r="AX165" t="str">
        <f t="shared" si="76"/>
        <v>TCU</v>
      </c>
      <c r="AY165" t="str">
        <f t="shared" si="77"/>
        <v/>
      </c>
      <c r="AZ165">
        <v>164</v>
      </c>
    </row>
    <row r="166" spans="1:52" x14ac:dyDescent="0.25">
      <c r="A166">
        <v>1</v>
      </c>
      <c r="B166">
        <v>1</v>
      </c>
      <c r="C166">
        <v>1</v>
      </c>
      <c r="D166" t="s">
        <v>323</v>
      </c>
      <c r="E166">
        <v>68.667400000000001</v>
      </c>
      <c r="F166">
        <v>83</v>
      </c>
      <c r="G166">
        <v>66.934399999999997</v>
      </c>
      <c r="H166">
        <v>53</v>
      </c>
      <c r="I166">
        <v>103.29</v>
      </c>
      <c r="J166">
        <v>107</v>
      </c>
      <c r="K166">
        <v>103.84399999999999</v>
      </c>
      <c r="L166">
        <v>146</v>
      </c>
      <c r="M166">
        <v>102.75</v>
      </c>
      <c r="N166">
        <v>233</v>
      </c>
      <c r="O166">
        <v>104.982</v>
      </c>
      <c r="P166">
        <v>230</v>
      </c>
      <c r="Q166">
        <v>-1.13764</v>
      </c>
      <c r="R166">
        <v>179</v>
      </c>
      <c r="S166">
        <f t="shared" si="52"/>
        <v>-1.6572638544636979E-2</v>
      </c>
      <c r="T166">
        <f t="shared" si="53"/>
        <v>179</v>
      </c>
      <c r="U166">
        <f t="shared" si="54"/>
        <v>740480.14969464624</v>
      </c>
      <c r="V166">
        <f t="shared" si="55"/>
        <v>121</v>
      </c>
      <c r="W166">
        <f t="shared" si="56"/>
        <v>24.94785112786678</v>
      </c>
      <c r="X166">
        <f t="shared" si="57"/>
        <v>187</v>
      </c>
      <c r="Y166">
        <f t="shared" si="58"/>
        <v>183</v>
      </c>
      <c r="Z166">
        <v>0.49480000000000002</v>
      </c>
      <c r="AA166">
        <f t="shared" si="59"/>
        <v>149</v>
      </c>
      <c r="AB166">
        <v>0.39279999999999998</v>
      </c>
      <c r="AC166">
        <f t="shared" si="60"/>
        <v>234</v>
      </c>
      <c r="AD166">
        <f t="shared" si="61"/>
        <v>0.44379999999999997</v>
      </c>
      <c r="AE166">
        <f t="shared" si="62"/>
        <v>191</v>
      </c>
      <c r="AF166">
        <v>0.50390000000000001</v>
      </c>
      <c r="AG166">
        <f t="shared" si="63"/>
        <v>148</v>
      </c>
      <c r="AH166">
        <v>0.441</v>
      </c>
      <c r="AI166">
        <f t="shared" si="64"/>
        <v>192</v>
      </c>
      <c r="AJ166">
        <f t="shared" si="65"/>
        <v>202.8</v>
      </c>
      <c r="AK166">
        <f>IF(C166=1,(AJ166/Z166),REF)</f>
        <v>409.86257073565076</v>
      </c>
      <c r="AL166">
        <f t="shared" si="66"/>
        <v>155</v>
      </c>
      <c r="AM166">
        <f>IF(B166=1,(AJ166/AD166),REF)</f>
        <v>456.96259576385762</v>
      </c>
      <c r="AN166">
        <f t="shared" si="67"/>
        <v>175</v>
      </c>
      <c r="AO166">
        <f t="shared" si="68"/>
        <v>155</v>
      </c>
      <c r="AP166" t="str">
        <f t="shared" si="69"/>
        <v>Tennessee Tech</v>
      </c>
      <c r="AQ166">
        <f t="shared" si="70"/>
        <v>0.3025084057325898</v>
      </c>
      <c r="AR166">
        <f t="shared" si="71"/>
        <v>0.23667212219519687</v>
      </c>
      <c r="AS166">
        <f t="shared" si="72"/>
        <v>0.59194544302580587</v>
      </c>
      <c r="AT166" t="str">
        <f t="shared" si="73"/>
        <v>Tennessee Tech</v>
      </c>
      <c r="AU166">
        <f t="shared" si="74"/>
        <v>165</v>
      </c>
      <c r="AV166">
        <f t="shared" si="75"/>
        <v>170.33333333333334</v>
      </c>
      <c r="AX166" t="str">
        <f t="shared" si="76"/>
        <v>Tennessee Tech</v>
      </c>
      <c r="AY166" t="str">
        <f t="shared" si="77"/>
        <v/>
      </c>
      <c r="AZ166">
        <v>165</v>
      </c>
    </row>
    <row r="167" spans="1:52" x14ac:dyDescent="0.25">
      <c r="A167">
        <v>1</v>
      </c>
      <c r="B167">
        <v>1</v>
      </c>
      <c r="C167">
        <v>1</v>
      </c>
      <c r="D167" t="s">
        <v>316</v>
      </c>
      <c r="E167">
        <v>62.613199999999999</v>
      </c>
      <c r="F167">
        <v>322</v>
      </c>
      <c r="G167">
        <v>60.539200000000001</v>
      </c>
      <c r="H167">
        <v>317</v>
      </c>
      <c r="I167">
        <v>104.91800000000001</v>
      </c>
      <c r="J167">
        <v>78</v>
      </c>
      <c r="K167">
        <v>103.06399999999999</v>
      </c>
      <c r="L167">
        <v>162</v>
      </c>
      <c r="M167">
        <v>94.978499999999997</v>
      </c>
      <c r="N167">
        <v>63</v>
      </c>
      <c r="O167">
        <v>101.17100000000001</v>
      </c>
      <c r="P167">
        <v>142</v>
      </c>
      <c r="Q167">
        <v>1.8931199999999999</v>
      </c>
      <c r="R167">
        <v>149</v>
      </c>
      <c r="S167">
        <f t="shared" si="52"/>
        <v>3.0233241552899172E-2</v>
      </c>
      <c r="T167">
        <f t="shared" si="53"/>
        <v>148</v>
      </c>
      <c r="U167">
        <f t="shared" si="54"/>
        <v>665089.18769246712</v>
      </c>
      <c r="V167">
        <f t="shared" si="55"/>
        <v>223</v>
      </c>
      <c r="W167">
        <f t="shared" si="56"/>
        <v>25.788362615080263</v>
      </c>
      <c r="X167">
        <f t="shared" si="57"/>
        <v>235</v>
      </c>
      <c r="Y167">
        <f t="shared" si="58"/>
        <v>191.5</v>
      </c>
      <c r="Z167">
        <v>0.39550000000000002</v>
      </c>
      <c r="AA167">
        <f t="shared" si="59"/>
        <v>193</v>
      </c>
      <c r="AB167">
        <v>0.71009999999999995</v>
      </c>
      <c r="AC167">
        <f t="shared" si="60"/>
        <v>114</v>
      </c>
      <c r="AD167">
        <f t="shared" si="61"/>
        <v>0.55279999999999996</v>
      </c>
      <c r="AE167">
        <f t="shared" si="62"/>
        <v>154</v>
      </c>
      <c r="AF167">
        <v>0.49690000000000001</v>
      </c>
      <c r="AG167">
        <f t="shared" si="63"/>
        <v>151</v>
      </c>
      <c r="AH167">
        <v>0.49909999999999999</v>
      </c>
      <c r="AI167">
        <f t="shared" si="64"/>
        <v>169</v>
      </c>
      <c r="AJ167">
        <f t="shared" si="65"/>
        <v>207.3</v>
      </c>
      <c r="AK167">
        <f>IF(C167=1,(AJ167/Z167),REF)</f>
        <v>524.14664981036663</v>
      </c>
      <c r="AL167">
        <f t="shared" si="66"/>
        <v>177</v>
      </c>
      <c r="AM167">
        <f>IF(B167=1,(AJ167/AD167),REF)</f>
        <v>375.00000000000006</v>
      </c>
      <c r="AN167">
        <f t="shared" si="67"/>
        <v>160</v>
      </c>
      <c r="AO167">
        <f t="shared" si="68"/>
        <v>154</v>
      </c>
      <c r="AP167" t="str">
        <f t="shared" si="69"/>
        <v>Stony Brook</v>
      </c>
      <c r="AQ167">
        <f t="shared" si="70"/>
        <v>0.23592436142479639</v>
      </c>
      <c r="AR167">
        <f t="shared" si="71"/>
        <v>0.30217533665903545</v>
      </c>
      <c r="AS167">
        <f t="shared" si="72"/>
        <v>0.59147051677475804</v>
      </c>
      <c r="AT167" t="str">
        <f t="shared" si="73"/>
        <v>Stony Brook</v>
      </c>
      <c r="AU167">
        <f t="shared" si="74"/>
        <v>166</v>
      </c>
      <c r="AV167">
        <f t="shared" si="75"/>
        <v>158</v>
      </c>
      <c r="AX167" t="str">
        <f t="shared" si="76"/>
        <v>Stony Brook</v>
      </c>
      <c r="AY167" t="str">
        <f t="shared" si="77"/>
        <v/>
      </c>
      <c r="AZ167">
        <v>166</v>
      </c>
    </row>
    <row r="168" spans="1:52" x14ac:dyDescent="0.25">
      <c r="A168">
        <v>1</v>
      </c>
      <c r="B168">
        <v>1</v>
      </c>
      <c r="C168">
        <v>1</v>
      </c>
      <c r="D168" t="s">
        <v>66</v>
      </c>
      <c r="E168">
        <v>65.413399999999996</v>
      </c>
      <c r="F168">
        <v>242</v>
      </c>
      <c r="G168">
        <v>63.239899999999999</v>
      </c>
      <c r="H168">
        <v>227</v>
      </c>
      <c r="I168">
        <v>94.329899999999995</v>
      </c>
      <c r="J168">
        <v>279</v>
      </c>
      <c r="K168">
        <v>99.454899999999995</v>
      </c>
      <c r="L168">
        <v>232</v>
      </c>
      <c r="M168">
        <v>96.850200000000001</v>
      </c>
      <c r="N168">
        <v>96</v>
      </c>
      <c r="O168">
        <v>97.299800000000005</v>
      </c>
      <c r="P168">
        <v>74</v>
      </c>
      <c r="Q168">
        <v>2.1550500000000001</v>
      </c>
      <c r="R168">
        <v>145</v>
      </c>
      <c r="S168">
        <f t="shared" si="52"/>
        <v>3.2945849015644964E-2</v>
      </c>
      <c r="T168">
        <f t="shared" si="53"/>
        <v>145</v>
      </c>
      <c r="U168">
        <f t="shared" si="54"/>
        <v>647022.06767784967</v>
      </c>
      <c r="V168">
        <f t="shared" si="55"/>
        <v>246</v>
      </c>
      <c r="W168">
        <f t="shared" si="56"/>
        <v>23.190621783183264</v>
      </c>
      <c r="X168">
        <f t="shared" si="57"/>
        <v>87</v>
      </c>
      <c r="Y168">
        <f t="shared" si="58"/>
        <v>116</v>
      </c>
      <c r="Z168">
        <v>0.37609999999999999</v>
      </c>
      <c r="AA168">
        <f t="shared" si="59"/>
        <v>201</v>
      </c>
      <c r="AB168">
        <v>0.74550000000000005</v>
      </c>
      <c r="AC168">
        <f t="shared" si="60"/>
        <v>103</v>
      </c>
      <c r="AD168">
        <f t="shared" si="61"/>
        <v>0.56079999999999997</v>
      </c>
      <c r="AE168">
        <f t="shared" si="62"/>
        <v>147</v>
      </c>
      <c r="AF168">
        <v>0.64029999999999998</v>
      </c>
      <c r="AG168">
        <f t="shared" si="63"/>
        <v>101</v>
      </c>
      <c r="AH168">
        <v>0.50919999999999999</v>
      </c>
      <c r="AI168">
        <f t="shared" si="64"/>
        <v>163</v>
      </c>
      <c r="AJ168">
        <f t="shared" si="65"/>
        <v>183.6</v>
      </c>
      <c r="AK168">
        <f>IF(C168=1,(AJ168/Z168),REF)</f>
        <v>488.16804041478332</v>
      </c>
      <c r="AL168">
        <f t="shared" si="66"/>
        <v>170</v>
      </c>
      <c r="AM168">
        <f>IF(B168=1,(AJ168/AD168),REF)</f>
        <v>327.38944365192583</v>
      </c>
      <c r="AN168">
        <f t="shared" si="67"/>
        <v>150</v>
      </c>
      <c r="AO168">
        <f t="shared" si="68"/>
        <v>147</v>
      </c>
      <c r="AP168" t="str">
        <f t="shared" si="69"/>
        <v>Auburn</v>
      </c>
      <c r="AQ168">
        <f t="shared" si="70"/>
        <v>0.22595293185134699</v>
      </c>
      <c r="AR168">
        <f t="shared" si="71"/>
        <v>0.31179547614933162</v>
      </c>
      <c r="AS168">
        <f t="shared" si="72"/>
        <v>0.59131603355517637</v>
      </c>
      <c r="AT168" t="str">
        <f t="shared" si="73"/>
        <v>Auburn</v>
      </c>
      <c r="AU168">
        <f t="shared" si="74"/>
        <v>167</v>
      </c>
      <c r="AV168">
        <f t="shared" si="75"/>
        <v>153.66666666666666</v>
      </c>
      <c r="AX168" t="str">
        <f t="shared" si="76"/>
        <v>Auburn</v>
      </c>
      <c r="AY168" t="str">
        <f t="shared" si="77"/>
        <v/>
      </c>
      <c r="AZ168">
        <v>167</v>
      </c>
    </row>
    <row r="169" spans="1:52" x14ac:dyDescent="0.25">
      <c r="A169">
        <v>1</v>
      </c>
      <c r="B169">
        <v>1</v>
      </c>
      <c r="C169">
        <v>1</v>
      </c>
      <c r="D169" t="s">
        <v>86</v>
      </c>
      <c r="E169">
        <v>69.658900000000003</v>
      </c>
      <c r="F169">
        <v>49</v>
      </c>
      <c r="G169">
        <v>67.194699999999997</v>
      </c>
      <c r="H169">
        <v>46</v>
      </c>
      <c r="I169">
        <v>109.73399999999999</v>
      </c>
      <c r="J169">
        <v>23</v>
      </c>
      <c r="K169">
        <v>108.95099999999999</v>
      </c>
      <c r="L169">
        <v>64</v>
      </c>
      <c r="M169">
        <v>102.676</v>
      </c>
      <c r="N169">
        <v>232</v>
      </c>
      <c r="O169">
        <v>107.783</v>
      </c>
      <c r="P169">
        <v>275</v>
      </c>
      <c r="Q169">
        <v>1.1680299999999999</v>
      </c>
      <c r="R169">
        <v>159</v>
      </c>
      <c r="S169">
        <f t="shared" si="52"/>
        <v>1.6767419525717347E-2</v>
      </c>
      <c r="T169">
        <f t="shared" si="53"/>
        <v>159</v>
      </c>
      <c r="U169">
        <f t="shared" si="54"/>
        <v>826873.46178121888</v>
      </c>
      <c r="V169">
        <f t="shared" si="55"/>
        <v>46</v>
      </c>
      <c r="W169">
        <f t="shared" si="56"/>
        <v>25.650971361007699</v>
      </c>
      <c r="X169">
        <f t="shared" si="57"/>
        <v>226</v>
      </c>
      <c r="Y169">
        <f t="shared" si="58"/>
        <v>192.5</v>
      </c>
      <c r="Z169">
        <v>0.44140000000000001</v>
      </c>
      <c r="AA169">
        <f t="shared" si="59"/>
        <v>170</v>
      </c>
      <c r="AB169">
        <v>0.54669999999999996</v>
      </c>
      <c r="AC169">
        <f t="shared" si="60"/>
        <v>172</v>
      </c>
      <c r="AD169">
        <f t="shared" si="61"/>
        <v>0.49404999999999999</v>
      </c>
      <c r="AE169">
        <f t="shared" si="62"/>
        <v>173</v>
      </c>
      <c r="AF169">
        <v>0.26269999999999999</v>
      </c>
      <c r="AG169">
        <f t="shared" si="63"/>
        <v>241</v>
      </c>
      <c r="AH169">
        <v>0.5665</v>
      </c>
      <c r="AI169">
        <f t="shared" si="64"/>
        <v>145</v>
      </c>
      <c r="AJ169">
        <f t="shared" si="65"/>
        <v>191.3</v>
      </c>
      <c r="AK169">
        <f>IF(C169=1,(AJ169/Z169),REF)</f>
        <v>433.39374716810153</v>
      </c>
      <c r="AL169">
        <f t="shared" si="66"/>
        <v>160</v>
      </c>
      <c r="AM169">
        <f>IF(B169=1,(AJ169/AD169),REF)</f>
        <v>387.20777249266274</v>
      </c>
      <c r="AN169">
        <f t="shared" si="67"/>
        <v>164</v>
      </c>
      <c r="AO169">
        <f t="shared" si="68"/>
        <v>160</v>
      </c>
      <c r="AP169" t="str">
        <f t="shared" si="69"/>
        <v>Cal St. Fullerton</v>
      </c>
      <c r="AQ169">
        <f t="shared" si="70"/>
        <v>0.26835867969826915</v>
      </c>
      <c r="AR169">
        <f t="shared" si="71"/>
        <v>0.2689817309737223</v>
      </c>
      <c r="AS169">
        <f t="shared" si="72"/>
        <v>0.59113653675414535</v>
      </c>
      <c r="AT169" t="str">
        <f t="shared" si="73"/>
        <v>Cal St. Fullerton</v>
      </c>
      <c r="AU169">
        <f t="shared" si="74"/>
        <v>168</v>
      </c>
      <c r="AV169">
        <f t="shared" si="75"/>
        <v>167</v>
      </c>
      <c r="AX169" t="str">
        <f t="shared" si="76"/>
        <v>Cal St. Fullerton</v>
      </c>
      <c r="AY169" t="str">
        <f t="shared" si="77"/>
        <v/>
      </c>
      <c r="AZ169">
        <v>168</v>
      </c>
    </row>
    <row r="170" spans="1:52" x14ac:dyDescent="0.25">
      <c r="A170">
        <v>1</v>
      </c>
      <c r="B170">
        <v>1</v>
      </c>
      <c r="C170">
        <v>1</v>
      </c>
      <c r="D170" t="s">
        <v>375</v>
      </c>
      <c r="E170">
        <v>66.5749</v>
      </c>
      <c r="F170">
        <v>189</v>
      </c>
      <c r="G170">
        <v>64.349299999999999</v>
      </c>
      <c r="H170">
        <v>164</v>
      </c>
      <c r="I170">
        <v>101.91800000000001</v>
      </c>
      <c r="J170">
        <v>133</v>
      </c>
      <c r="K170">
        <v>105.386</v>
      </c>
      <c r="L170">
        <v>121</v>
      </c>
      <c r="M170">
        <v>103.98099999999999</v>
      </c>
      <c r="N170">
        <v>261</v>
      </c>
      <c r="O170">
        <v>105.321</v>
      </c>
      <c r="P170">
        <v>233</v>
      </c>
      <c r="Q170">
        <v>6.5146099999999998E-2</v>
      </c>
      <c r="R170">
        <v>170</v>
      </c>
      <c r="S170">
        <f t="shared" si="52"/>
        <v>9.7634393742983803E-4</v>
      </c>
      <c r="T170">
        <f t="shared" si="53"/>
        <v>170</v>
      </c>
      <c r="U170">
        <f t="shared" si="54"/>
        <v>739394.75328780035</v>
      </c>
      <c r="V170">
        <f t="shared" si="55"/>
        <v>122</v>
      </c>
      <c r="W170">
        <f t="shared" si="56"/>
        <v>25.865056748914025</v>
      </c>
      <c r="X170">
        <f t="shared" si="57"/>
        <v>241</v>
      </c>
      <c r="Y170">
        <f t="shared" si="58"/>
        <v>205.5</v>
      </c>
      <c r="Z170">
        <v>0.42230000000000001</v>
      </c>
      <c r="AA170">
        <f t="shared" si="59"/>
        <v>178</v>
      </c>
      <c r="AB170">
        <v>0.58840000000000003</v>
      </c>
      <c r="AC170">
        <f t="shared" si="60"/>
        <v>159</v>
      </c>
      <c r="AD170">
        <f t="shared" si="61"/>
        <v>0.50534999999999997</v>
      </c>
      <c r="AE170">
        <f t="shared" si="62"/>
        <v>169</v>
      </c>
      <c r="AF170">
        <v>0.46600000000000003</v>
      </c>
      <c r="AG170">
        <f t="shared" si="63"/>
        <v>165</v>
      </c>
      <c r="AH170">
        <v>0.52849999999999997</v>
      </c>
      <c r="AI170">
        <f t="shared" si="64"/>
        <v>159</v>
      </c>
      <c r="AJ170">
        <f t="shared" si="65"/>
        <v>198.1</v>
      </c>
      <c r="AK170">
        <f>IF(C170=1,(AJ170/Z170),REF)</f>
        <v>469.0977977740942</v>
      </c>
      <c r="AL170">
        <f t="shared" si="66"/>
        <v>167</v>
      </c>
      <c r="AM170">
        <f>IF(B170=1,(AJ170/AD170),REF)</f>
        <v>392.00554071435641</v>
      </c>
      <c r="AN170">
        <f t="shared" si="67"/>
        <v>166</v>
      </c>
      <c r="AO170">
        <f t="shared" si="68"/>
        <v>166</v>
      </c>
      <c r="AP170" t="str">
        <f t="shared" si="69"/>
        <v>Western Michigan</v>
      </c>
      <c r="AQ170">
        <f t="shared" si="70"/>
        <v>0.25472192246558151</v>
      </c>
      <c r="AR170">
        <f t="shared" si="71"/>
        <v>0.27471073639392457</v>
      </c>
      <c r="AS170">
        <f t="shared" si="72"/>
        <v>0.58764127573859937</v>
      </c>
      <c r="AT170" t="str">
        <f t="shared" si="73"/>
        <v>Western Michigan</v>
      </c>
      <c r="AU170">
        <f t="shared" si="74"/>
        <v>169</v>
      </c>
      <c r="AV170">
        <f t="shared" si="75"/>
        <v>168</v>
      </c>
      <c r="AX170" t="str">
        <f t="shared" si="76"/>
        <v>Western Michigan</v>
      </c>
      <c r="AY170" t="str">
        <f t="shared" si="77"/>
        <v/>
      </c>
      <c r="AZ170">
        <v>169</v>
      </c>
    </row>
    <row r="171" spans="1:52" x14ac:dyDescent="0.25">
      <c r="A171">
        <v>1</v>
      </c>
      <c r="B171">
        <v>1</v>
      </c>
      <c r="C171">
        <v>1</v>
      </c>
      <c r="D171" t="s">
        <v>385</v>
      </c>
      <c r="E171">
        <v>65.424800000000005</v>
      </c>
      <c r="F171">
        <v>241</v>
      </c>
      <c r="G171">
        <v>63.722799999999999</v>
      </c>
      <c r="H171">
        <v>199</v>
      </c>
      <c r="I171">
        <v>102.32</v>
      </c>
      <c r="J171">
        <v>125</v>
      </c>
      <c r="K171">
        <v>105.977</v>
      </c>
      <c r="L171">
        <v>112</v>
      </c>
      <c r="M171">
        <v>102.053</v>
      </c>
      <c r="N171">
        <v>219</v>
      </c>
      <c r="O171">
        <v>105.47</v>
      </c>
      <c r="P171">
        <v>236</v>
      </c>
      <c r="Q171">
        <v>0.50667799999999996</v>
      </c>
      <c r="R171">
        <v>165</v>
      </c>
      <c r="S171">
        <f t="shared" si="52"/>
        <v>7.7493549846542132E-3</v>
      </c>
      <c r="T171">
        <f t="shared" si="53"/>
        <v>164</v>
      </c>
      <c r="U171">
        <f t="shared" si="54"/>
        <v>734794.07608491927</v>
      </c>
      <c r="V171">
        <f t="shared" si="55"/>
        <v>128</v>
      </c>
      <c r="W171">
        <f t="shared" si="56"/>
        <v>26.379339054645872</v>
      </c>
      <c r="X171">
        <f t="shared" si="57"/>
        <v>272</v>
      </c>
      <c r="Y171">
        <f t="shared" si="58"/>
        <v>218</v>
      </c>
      <c r="Z171">
        <v>0.4118</v>
      </c>
      <c r="AA171">
        <f t="shared" si="59"/>
        <v>184</v>
      </c>
      <c r="AB171">
        <v>0.63400000000000001</v>
      </c>
      <c r="AC171">
        <f t="shared" si="60"/>
        <v>144</v>
      </c>
      <c r="AD171">
        <f t="shared" si="61"/>
        <v>0.52290000000000003</v>
      </c>
      <c r="AE171">
        <f t="shared" si="62"/>
        <v>164</v>
      </c>
      <c r="AF171">
        <v>0.46610000000000001</v>
      </c>
      <c r="AG171">
        <f t="shared" si="63"/>
        <v>164</v>
      </c>
      <c r="AH171">
        <v>0.31069999999999998</v>
      </c>
      <c r="AI171">
        <f t="shared" si="64"/>
        <v>242</v>
      </c>
      <c r="AJ171">
        <f t="shared" si="65"/>
        <v>216</v>
      </c>
      <c r="AK171">
        <f>IF(C171=1,(AJ171/Z171),REF)</f>
        <v>524.5264691597863</v>
      </c>
      <c r="AL171">
        <f t="shared" si="66"/>
        <v>178</v>
      </c>
      <c r="AM171">
        <f>IF(B171=1,(AJ171/AD171),REF)</f>
        <v>413.08089500860581</v>
      </c>
      <c r="AN171">
        <f t="shared" si="67"/>
        <v>167</v>
      </c>
      <c r="AO171">
        <f t="shared" si="68"/>
        <v>164</v>
      </c>
      <c r="AP171" t="str">
        <f t="shared" si="69"/>
        <v>Youngstown St.</v>
      </c>
      <c r="AQ171">
        <f t="shared" si="70"/>
        <v>0.24562987273085765</v>
      </c>
      <c r="AR171">
        <f t="shared" si="71"/>
        <v>0.2823963908234558</v>
      </c>
      <c r="AS171">
        <f t="shared" si="72"/>
        <v>0.58701636869794249</v>
      </c>
      <c r="AT171" t="str">
        <f t="shared" si="73"/>
        <v>Youngstown St.</v>
      </c>
      <c r="AU171">
        <f t="shared" si="74"/>
        <v>170</v>
      </c>
      <c r="AV171">
        <f t="shared" si="75"/>
        <v>166</v>
      </c>
      <c r="AX171" t="str">
        <f t="shared" si="76"/>
        <v>Youngstown St.</v>
      </c>
      <c r="AY171" t="str">
        <f t="shared" si="77"/>
        <v/>
      </c>
      <c r="AZ171">
        <v>170</v>
      </c>
    </row>
    <row r="172" spans="1:52" x14ac:dyDescent="0.25">
      <c r="A172">
        <v>1</v>
      </c>
      <c r="B172">
        <v>1</v>
      </c>
      <c r="C172">
        <v>1</v>
      </c>
      <c r="D172" t="s">
        <v>373</v>
      </c>
      <c r="E172">
        <v>59.717199999999998</v>
      </c>
      <c r="F172">
        <v>344</v>
      </c>
      <c r="G172">
        <v>56.902200000000001</v>
      </c>
      <c r="H172">
        <v>345</v>
      </c>
      <c r="I172">
        <v>99.284000000000006</v>
      </c>
      <c r="J172">
        <v>183</v>
      </c>
      <c r="K172">
        <v>97.214799999999997</v>
      </c>
      <c r="L172">
        <v>275</v>
      </c>
      <c r="M172">
        <v>98.700100000000006</v>
      </c>
      <c r="N172">
        <v>143</v>
      </c>
      <c r="O172">
        <v>97.870999999999995</v>
      </c>
      <c r="P172">
        <v>83</v>
      </c>
      <c r="Q172">
        <v>-0.65616300000000005</v>
      </c>
      <c r="R172">
        <v>175</v>
      </c>
      <c r="S172">
        <f t="shared" si="52"/>
        <v>-1.0988458936453791E-2</v>
      </c>
      <c r="T172">
        <f t="shared" si="53"/>
        <v>175</v>
      </c>
      <c r="U172">
        <f t="shared" si="54"/>
        <v>564370.37747891934</v>
      </c>
      <c r="V172">
        <f t="shared" si="55"/>
        <v>316</v>
      </c>
      <c r="W172">
        <f t="shared" si="56"/>
        <v>25.641711216217693</v>
      </c>
      <c r="X172">
        <f t="shared" si="57"/>
        <v>225</v>
      </c>
      <c r="Y172">
        <f t="shared" si="58"/>
        <v>200</v>
      </c>
      <c r="Z172">
        <v>0.43419999999999997</v>
      </c>
      <c r="AA172">
        <f t="shared" si="59"/>
        <v>172</v>
      </c>
      <c r="AB172">
        <v>0.57420000000000004</v>
      </c>
      <c r="AC172">
        <f t="shared" si="60"/>
        <v>165</v>
      </c>
      <c r="AD172">
        <f t="shared" si="61"/>
        <v>0.50419999999999998</v>
      </c>
      <c r="AE172">
        <f t="shared" si="62"/>
        <v>170</v>
      </c>
      <c r="AF172">
        <v>0.44729999999999998</v>
      </c>
      <c r="AG172">
        <f t="shared" si="63"/>
        <v>172</v>
      </c>
      <c r="AH172">
        <v>0.48159999999999997</v>
      </c>
      <c r="AI172">
        <f t="shared" si="64"/>
        <v>175</v>
      </c>
      <c r="AJ172">
        <f t="shared" si="65"/>
        <v>241.6</v>
      </c>
      <c r="AK172">
        <f>IF(C172=1,(AJ172/Z172),REF)</f>
        <v>556.42561031782589</v>
      </c>
      <c r="AL172">
        <f t="shared" si="66"/>
        <v>183</v>
      </c>
      <c r="AM172">
        <f>IF(B172=1,(AJ172/AD172),REF)</f>
        <v>479.17493058310197</v>
      </c>
      <c r="AN172">
        <f t="shared" si="67"/>
        <v>178</v>
      </c>
      <c r="AO172">
        <f t="shared" si="68"/>
        <v>170</v>
      </c>
      <c r="AP172" t="str">
        <f t="shared" si="69"/>
        <v>Western Illinois</v>
      </c>
      <c r="AQ172">
        <f t="shared" si="70"/>
        <v>0.25746647663790545</v>
      </c>
      <c r="AR172">
        <f t="shared" si="71"/>
        <v>0.26729200517121315</v>
      </c>
      <c r="AS172">
        <f t="shared" si="72"/>
        <v>0.58556052097276601</v>
      </c>
      <c r="AT172" t="str">
        <f t="shared" si="73"/>
        <v>Western Illinois</v>
      </c>
      <c r="AU172">
        <f t="shared" si="74"/>
        <v>171</v>
      </c>
      <c r="AV172">
        <f t="shared" si="75"/>
        <v>170.33333333333334</v>
      </c>
      <c r="AX172" t="str">
        <f t="shared" si="76"/>
        <v>Western Illinois</v>
      </c>
      <c r="AY172" t="str">
        <f t="shared" si="77"/>
        <v/>
      </c>
      <c r="AZ172">
        <v>171</v>
      </c>
    </row>
    <row r="173" spans="1:52" x14ac:dyDescent="0.25">
      <c r="A173">
        <v>1</v>
      </c>
      <c r="B173">
        <v>1</v>
      </c>
      <c r="C173">
        <v>1</v>
      </c>
      <c r="D173" t="s">
        <v>384</v>
      </c>
      <c r="E173">
        <v>67.139099999999999</v>
      </c>
      <c r="F173">
        <v>155</v>
      </c>
      <c r="G173">
        <v>65.558999999999997</v>
      </c>
      <c r="H173">
        <v>110</v>
      </c>
      <c r="I173">
        <v>98.831500000000005</v>
      </c>
      <c r="J173">
        <v>192</v>
      </c>
      <c r="K173">
        <v>101.30200000000001</v>
      </c>
      <c r="L173">
        <v>194</v>
      </c>
      <c r="M173">
        <v>96.471500000000006</v>
      </c>
      <c r="N173">
        <v>85</v>
      </c>
      <c r="O173">
        <v>99.885499999999993</v>
      </c>
      <c r="P173">
        <v>117</v>
      </c>
      <c r="Q173">
        <v>1.4164099999999999</v>
      </c>
      <c r="R173">
        <v>155</v>
      </c>
      <c r="S173">
        <f t="shared" si="52"/>
        <v>2.1097989100241341E-2</v>
      </c>
      <c r="T173">
        <f t="shared" si="53"/>
        <v>155</v>
      </c>
      <c r="U173">
        <f t="shared" si="54"/>
        <v>688987.83611087641</v>
      </c>
      <c r="V173">
        <f t="shared" si="55"/>
        <v>184</v>
      </c>
      <c r="W173">
        <f t="shared" si="56"/>
        <v>23.562881624052995</v>
      </c>
      <c r="X173">
        <f t="shared" si="57"/>
        <v>108</v>
      </c>
      <c r="Y173">
        <f t="shared" si="58"/>
        <v>131.5</v>
      </c>
      <c r="Z173">
        <v>0.40039999999999998</v>
      </c>
      <c r="AA173">
        <f t="shared" si="59"/>
        <v>189</v>
      </c>
      <c r="AB173">
        <v>0.6361</v>
      </c>
      <c r="AC173">
        <f t="shared" si="60"/>
        <v>143</v>
      </c>
      <c r="AD173">
        <f t="shared" si="61"/>
        <v>0.51824999999999999</v>
      </c>
      <c r="AE173">
        <f t="shared" si="62"/>
        <v>165</v>
      </c>
      <c r="AF173">
        <v>0.3256</v>
      </c>
      <c r="AG173">
        <f t="shared" si="63"/>
        <v>209</v>
      </c>
      <c r="AH173">
        <v>0.54500000000000004</v>
      </c>
      <c r="AI173">
        <f t="shared" si="64"/>
        <v>150</v>
      </c>
      <c r="AJ173">
        <f t="shared" si="65"/>
        <v>198.9</v>
      </c>
      <c r="AK173">
        <f>IF(C173=1,(AJ173/Z173),REF)</f>
        <v>496.7532467532468</v>
      </c>
      <c r="AL173">
        <f t="shared" si="66"/>
        <v>171</v>
      </c>
      <c r="AM173">
        <f>IF(B173=1,(AJ173/AD173),REF)</f>
        <v>383.79160636758326</v>
      </c>
      <c r="AN173">
        <f t="shared" si="67"/>
        <v>163</v>
      </c>
      <c r="AO173">
        <f t="shared" si="68"/>
        <v>163</v>
      </c>
      <c r="AP173" t="str">
        <f t="shared" si="69"/>
        <v>Yale</v>
      </c>
      <c r="AQ173">
        <f t="shared" si="70"/>
        <v>0.24013285215406713</v>
      </c>
      <c r="AR173">
        <f t="shared" si="71"/>
        <v>0.2824699580602989</v>
      </c>
      <c r="AS173">
        <f t="shared" si="72"/>
        <v>0.58459715573242632</v>
      </c>
      <c r="AT173" t="str">
        <f t="shared" si="73"/>
        <v>Yale</v>
      </c>
      <c r="AU173">
        <f t="shared" si="74"/>
        <v>172</v>
      </c>
      <c r="AV173">
        <f t="shared" si="75"/>
        <v>166.66666666666666</v>
      </c>
      <c r="AX173" t="str">
        <f t="shared" si="76"/>
        <v>Yale</v>
      </c>
      <c r="AY173" t="str">
        <f t="shared" si="77"/>
        <v/>
      </c>
      <c r="AZ173">
        <v>172</v>
      </c>
    </row>
    <row r="174" spans="1:52" x14ac:dyDescent="0.25">
      <c r="A174">
        <v>1</v>
      </c>
      <c r="B174">
        <v>1</v>
      </c>
      <c r="C174">
        <v>1</v>
      </c>
      <c r="D174" t="s">
        <v>236</v>
      </c>
      <c r="E174">
        <v>69.181899999999999</v>
      </c>
      <c r="F174">
        <v>64</v>
      </c>
      <c r="G174">
        <v>66.068299999999994</v>
      </c>
      <c r="H174">
        <v>87</v>
      </c>
      <c r="I174">
        <v>99.736699999999999</v>
      </c>
      <c r="J174">
        <v>175</v>
      </c>
      <c r="K174">
        <v>99.527900000000002</v>
      </c>
      <c r="L174">
        <v>231</v>
      </c>
      <c r="M174">
        <v>95.81</v>
      </c>
      <c r="N174">
        <v>72</v>
      </c>
      <c r="O174">
        <v>101.974</v>
      </c>
      <c r="P174">
        <v>158</v>
      </c>
      <c r="Q174">
        <v>-2.4464600000000001</v>
      </c>
      <c r="R174">
        <v>191</v>
      </c>
      <c r="S174">
        <f t="shared" si="52"/>
        <v>-3.5357514031849391E-2</v>
      </c>
      <c r="T174">
        <f t="shared" si="53"/>
        <v>188</v>
      </c>
      <c r="U174">
        <f t="shared" si="54"/>
        <v>685302.26415387285</v>
      </c>
      <c r="V174">
        <f t="shared" si="55"/>
        <v>191</v>
      </c>
      <c r="W174">
        <f t="shared" si="56"/>
        <v>23.636906810839832</v>
      </c>
      <c r="X174">
        <f t="shared" si="57"/>
        <v>112</v>
      </c>
      <c r="Y174">
        <f t="shared" si="58"/>
        <v>150</v>
      </c>
      <c r="Z174">
        <v>0.48880000000000001</v>
      </c>
      <c r="AA174">
        <f t="shared" si="59"/>
        <v>153</v>
      </c>
      <c r="AB174">
        <v>0.35709999999999997</v>
      </c>
      <c r="AC174">
        <f t="shared" si="60"/>
        <v>251</v>
      </c>
      <c r="AD174">
        <f t="shared" si="61"/>
        <v>0.42294999999999999</v>
      </c>
      <c r="AE174">
        <f t="shared" si="62"/>
        <v>197</v>
      </c>
      <c r="AF174">
        <v>0.42630000000000001</v>
      </c>
      <c r="AG174">
        <f t="shared" si="63"/>
        <v>175</v>
      </c>
      <c r="AH174">
        <v>0.51700000000000002</v>
      </c>
      <c r="AI174">
        <f t="shared" si="64"/>
        <v>161</v>
      </c>
      <c r="AJ174">
        <f t="shared" si="65"/>
        <v>212.4</v>
      </c>
      <c r="AK174">
        <f>IF(C174=1,(AJ174/Z174),REF)</f>
        <v>434.53355155482814</v>
      </c>
      <c r="AL174">
        <f t="shared" si="66"/>
        <v>161</v>
      </c>
      <c r="AM174">
        <f>IF(B174=1,(AJ174/AD174),REF)</f>
        <v>502.18701974228634</v>
      </c>
      <c r="AN174">
        <f t="shared" si="67"/>
        <v>184</v>
      </c>
      <c r="AO174">
        <f t="shared" si="68"/>
        <v>161</v>
      </c>
      <c r="AP174" t="str">
        <f t="shared" si="69"/>
        <v>Norfolk St.</v>
      </c>
      <c r="AQ174">
        <f t="shared" si="70"/>
        <v>0.29709849206383449</v>
      </c>
      <c r="AR174">
        <f t="shared" si="71"/>
        <v>0.22290803971675943</v>
      </c>
      <c r="AS174">
        <f t="shared" si="72"/>
        <v>0.58343371377975517</v>
      </c>
      <c r="AT174" t="str">
        <f t="shared" si="73"/>
        <v>Norfolk St.</v>
      </c>
      <c r="AU174">
        <f t="shared" si="74"/>
        <v>173</v>
      </c>
      <c r="AV174">
        <f t="shared" si="75"/>
        <v>177</v>
      </c>
      <c r="AX174" t="str">
        <f t="shared" si="76"/>
        <v>Norfolk St.</v>
      </c>
      <c r="AY174" t="str">
        <f t="shared" si="77"/>
        <v/>
      </c>
      <c r="AZ174">
        <v>173</v>
      </c>
    </row>
    <row r="175" spans="1:52" x14ac:dyDescent="0.25">
      <c r="A175">
        <v>1</v>
      </c>
      <c r="B175">
        <v>1</v>
      </c>
      <c r="C175">
        <v>1</v>
      </c>
      <c r="D175" t="s">
        <v>263</v>
      </c>
      <c r="E175">
        <v>64.281599999999997</v>
      </c>
      <c r="F175">
        <v>280</v>
      </c>
      <c r="G175">
        <v>62.38</v>
      </c>
      <c r="H175">
        <v>264</v>
      </c>
      <c r="I175">
        <v>96.323999999999998</v>
      </c>
      <c r="J175">
        <v>246</v>
      </c>
      <c r="K175">
        <v>102.691</v>
      </c>
      <c r="L175">
        <v>168</v>
      </c>
      <c r="M175">
        <v>102.377</v>
      </c>
      <c r="N175">
        <v>224</v>
      </c>
      <c r="O175">
        <v>99.415999999999997</v>
      </c>
      <c r="P175">
        <v>111</v>
      </c>
      <c r="Q175">
        <v>3.2745099999999998</v>
      </c>
      <c r="R175">
        <v>139</v>
      </c>
      <c r="S175">
        <f t="shared" si="52"/>
        <v>5.0947705097570781E-2</v>
      </c>
      <c r="T175">
        <f t="shared" si="53"/>
        <v>138</v>
      </c>
      <c r="U175">
        <f t="shared" si="54"/>
        <v>677877.8511050496</v>
      </c>
      <c r="V175">
        <f t="shared" si="55"/>
        <v>199</v>
      </c>
      <c r="W175">
        <f t="shared" si="56"/>
        <v>24.425495266254419</v>
      </c>
      <c r="X175">
        <f t="shared" si="57"/>
        <v>157</v>
      </c>
      <c r="Y175">
        <f t="shared" si="58"/>
        <v>147.5</v>
      </c>
      <c r="Z175">
        <v>0.35809999999999997</v>
      </c>
      <c r="AA175">
        <f t="shared" si="59"/>
        <v>208</v>
      </c>
      <c r="AB175">
        <v>0.75390000000000001</v>
      </c>
      <c r="AC175">
        <f t="shared" si="60"/>
        <v>100</v>
      </c>
      <c r="AD175">
        <f t="shared" si="61"/>
        <v>0.55600000000000005</v>
      </c>
      <c r="AE175">
        <f t="shared" si="62"/>
        <v>151</v>
      </c>
      <c r="AF175">
        <v>0.39750000000000002</v>
      </c>
      <c r="AG175">
        <f t="shared" si="63"/>
        <v>184</v>
      </c>
      <c r="AH175">
        <v>0.53739999999999999</v>
      </c>
      <c r="AI175">
        <f t="shared" si="64"/>
        <v>154</v>
      </c>
      <c r="AJ175">
        <f t="shared" si="65"/>
        <v>194.7</v>
      </c>
      <c r="AK175">
        <f>IF(C175=1,(AJ175/Z175),REF)</f>
        <v>543.7028762915387</v>
      </c>
      <c r="AL175">
        <f t="shared" si="66"/>
        <v>180</v>
      </c>
      <c r="AM175">
        <f>IF(B175=1,(AJ175/AD175),REF)</f>
        <v>350.17985611510784</v>
      </c>
      <c r="AN175">
        <f t="shared" si="67"/>
        <v>157</v>
      </c>
      <c r="AO175">
        <f t="shared" si="68"/>
        <v>151</v>
      </c>
      <c r="AP175" t="str">
        <f t="shared" si="69"/>
        <v>Penn St.</v>
      </c>
      <c r="AQ175">
        <f t="shared" si="70"/>
        <v>0.21283337885724818</v>
      </c>
      <c r="AR175">
        <f t="shared" si="71"/>
        <v>0.30653727002769332</v>
      </c>
      <c r="AS175">
        <f t="shared" si="72"/>
        <v>0.58314823143633576</v>
      </c>
      <c r="AT175" t="str">
        <f t="shared" si="73"/>
        <v>Penn St.</v>
      </c>
      <c r="AU175">
        <f t="shared" si="74"/>
        <v>174</v>
      </c>
      <c r="AV175">
        <f t="shared" si="75"/>
        <v>158.66666666666666</v>
      </c>
      <c r="AX175" t="str">
        <f t="shared" si="76"/>
        <v>Penn St.</v>
      </c>
      <c r="AY175" t="str">
        <f t="shared" si="77"/>
        <v/>
      </c>
      <c r="AZ175">
        <v>174</v>
      </c>
    </row>
    <row r="176" spans="1:52" x14ac:dyDescent="0.25">
      <c r="A176">
        <v>1</v>
      </c>
      <c r="B176">
        <v>1</v>
      </c>
      <c r="C176">
        <v>1</v>
      </c>
      <c r="D176" t="s">
        <v>84</v>
      </c>
      <c r="E176">
        <v>60.978200000000001</v>
      </c>
      <c r="F176">
        <v>340</v>
      </c>
      <c r="G176">
        <v>58.430599999999998</v>
      </c>
      <c r="H176">
        <v>339</v>
      </c>
      <c r="I176">
        <v>104.53</v>
      </c>
      <c r="J176">
        <v>88</v>
      </c>
      <c r="K176">
        <v>104.238</v>
      </c>
      <c r="L176">
        <v>141</v>
      </c>
      <c r="M176">
        <v>99.174999999999997</v>
      </c>
      <c r="N176">
        <v>154</v>
      </c>
      <c r="O176">
        <v>103.667</v>
      </c>
      <c r="P176">
        <v>195</v>
      </c>
      <c r="Q176">
        <v>0.57086599999999998</v>
      </c>
      <c r="R176">
        <v>163</v>
      </c>
      <c r="S176">
        <f t="shared" si="52"/>
        <v>9.3640022171857795E-3</v>
      </c>
      <c r="T176">
        <f t="shared" si="53"/>
        <v>162</v>
      </c>
      <c r="U176">
        <f t="shared" si="54"/>
        <v>662562.33006196073</v>
      </c>
      <c r="V176">
        <f t="shared" si="55"/>
        <v>229</v>
      </c>
      <c r="W176">
        <f t="shared" si="56"/>
        <v>27.532791680777475</v>
      </c>
      <c r="X176">
        <f t="shared" si="57"/>
        <v>296</v>
      </c>
      <c r="Y176">
        <f t="shared" si="58"/>
        <v>229</v>
      </c>
      <c r="Z176">
        <v>0.36899999999999999</v>
      </c>
      <c r="AA176">
        <f t="shared" si="59"/>
        <v>205</v>
      </c>
      <c r="AB176">
        <v>0.74829999999999997</v>
      </c>
      <c r="AC176">
        <f t="shared" si="60"/>
        <v>102</v>
      </c>
      <c r="AD176">
        <f t="shared" si="61"/>
        <v>0.55864999999999998</v>
      </c>
      <c r="AE176">
        <f t="shared" si="62"/>
        <v>149</v>
      </c>
      <c r="AF176">
        <v>0.22320000000000001</v>
      </c>
      <c r="AG176">
        <f t="shared" si="63"/>
        <v>261</v>
      </c>
      <c r="AH176">
        <v>0.59589999999999999</v>
      </c>
      <c r="AI176">
        <f t="shared" si="64"/>
        <v>130</v>
      </c>
      <c r="AJ176">
        <f t="shared" si="65"/>
        <v>232</v>
      </c>
      <c r="AK176">
        <f>IF(C176=1,(AJ176/Z176),REF)</f>
        <v>628.72628726287269</v>
      </c>
      <c r="AL176">
        <f t="shared" si="66"/>
        <v>203</v>
      </c>
      <c r="AM176">
        <f>IF(B176=1,(AJ176/AD176),REF)</f>
        <v>415.28685223306184</v>
      </c>
      <c r="AN176">
        <f t="shared" si="67"/>
        <v>169</v>
      </c>
      <c r="AO176">
        <f t="shared" si="68"/>
        <v>149</v>
      </c>
      <c r="AP176" t="str">
        <f t="shared" si="69"/>
        <v>Cal Poly</v>
      </c>
      <c r="AQ176">
        <f t="shared" si="70"/>
        <v>0.21614828105157247</v>
      </c>
      <c r="AR176">
        <f t="shared" si="71"/>
        <v>0.3015026746263168</v>
      </c>
      <c r="AS176">
        <f t="shared" si="72"/>
        <v>0.58237511576840628</v>
      </c>
      <c r="AT176" t="str">
        <f t="shared" si="73"/>
        <v>Cal Poly</v>
      </c>
      <c r="AU176">
        <f t="shared" si="74"/>
        <v>175</v>
      </c>
      <c r="AV176">
        <f t="shared" si="75"/>
        <v>157.66666666666666</v>
      </c>
      <c r="AX176" t="str">
        <f t="shared" si="76"/>
        <v>Cal Poly</v>
      </c>
      <c r="AY176" t="str">
        <f t="shared" si="77"/>
        <v/>
      </c>
      <c r="AZ176">
        <v>175</v>
      </c>
    </row>
    <row r="177" spans="1:52" x14ac:dyDescent="0.25">
      <c r="A177">
        <v>1</v>
      </c>
      <c r="B177">
        <v>1</v>
      </c>
      <c r="C177">
        <v>1</v>
      </c>
      <c r="D177" t="s">
        <v>51</v>
      </c>
      <c r="E177">
        <v>63.177500000000002</v>
      </c>
      <c r="F177">
        <v>315</v>
      </c>
      <c r="G177">
        <v>60.409100000000002</v>
      </c>
      <c r="H177">
        <v>318</v>
      </c>
      <c r="I177">
        <v>95.430099999999996</v>
      </c>
      <c r="J177">
        <v>260</v>
      </c>
      <c r="K177">
        <v>100.033</v>
      </c>
      <c r="L177">
        <v>224</v>
      </c>
      <c r="M177">
        <v>99.656899999999993</v>
      </c>
      <c r="N177">
        <v>165</v>
      </c>
      <c r="O177">
        <v>101.626</v>
      </c>
      <c r="P177">
        <v>152</v>
      </c>
      <c r="Q177">
        <v>-1.5928500000000001</v>
      </c>
      <c r="R177">
        <v>182</v>
      </c>
      <c r="S177">
        <f t="shared" si="52"/>
        <v>-2.5214672945273294E-2</v>
      </c>
      <c r="T177">
        <f t="shared" si="53"/>
        <v>182</v>
      </c>
      <c r="U177">
        <f t="shared" si="54"/>
        <v>632192.04030029755</v>
      </c>
      <c r="V177">
        <f t="shared" si="55"/>
        <v>265</v>
      </c>
      <c r="W177">
        <f t="shared" si="56"/>
        <v>25.742178349805087</v>
      </c>
      <c r="X177">
        <f t="shared" si="57"/>
        <v>231</v>
      </c>
      <c r="Y177">
        <f t="shared" si="58"/>
        <v>206.5</v>
      </c>
      <c r="Z177">
        <v>0.45839999999999997</v>
      </c>
      <c r="AA177">
        <f t="shared" si="59"/>
        <v>161</v>
      </c>
      <c r="AB177">
        <v>0.45490000000000003</v>
      </c>
      <c r="AC177">
        <f t="shared" si="60"/>
        <v>206</v>
      </c>
      <c r="AD177">
        <f t="shared" si="61"/>
        <v>0.45665</v>
      </c>
      <c r="AE177">
        <f t="shared" si="62"/>
        <v>182</v>
      </c>
      <c r="AF177">
        <v>0.34589999999999999</v>
      </c>
      <c r="AG177">
        <f t="shared" si="63"/>
        <v>203</v>
      </c>
      <c r="AH177">
        <v>0.53410000000000002</v>
      </c>
      <c r="AI177">
        <f t="shared" si="64"/>
        <v>157</v>
      </c>
      <c r="AJ177">
        <f t="shared" si="65"/>
        <v>239.1</v>
      </c>
      <c r="AK177">
        <f>IF(C177=1,(AJ177/Z177),REF)</f>
        <v>521.59685863874347</v>
      </c>
      <c r="AL177">
        <f t="shared" si="66"/>
        <v>175</v>
      </c>
      <c r="AM177">
        <f>IF(B177=1,(AJ177/AD177),REF)</f>
        <v>523.5957516697689</v>
      </c>
      <c r="AN177">
        <f t="shared" si="67"/>
        <v>190</v>
      </c>
      <c r="AO177">
        <f t="shared" si="68"/>
        <v>175</v>
      </c>
      <c r="AP177" t="str">
        <f t="shared" si="69"/>
        <v>Air Force</v>
      </c>
      <c r="AQ177">
        <f t="shared" si="70"/>
        <v>0.27357895986859287</v>
      </c>
      <c r="AR177">
        <f t="shared" si="71"/>
        <v>0.23941636705245029</v>
      </c>
      <c r="AS177">
        <f t="shared" si="72"/>
        <v>0.58027433871150469</v>
      </c>
      <c r="AT177" t="str">
        <f t="shared" si="73"/>
        <v>Air Force</v>
      </c>
      <c r="AU177">
        <f t="shared" si="74"/>
        <v>176</v>
      </c>
      <c r="AV177">
        <f t="shared" si="75"/>
        <v>177.66666666666666</v>
      </c>
      <c r="AX177" t="str">
        <f t="shared" si="76"/>
        <v>Air Force</v>
      </c>
      <c r="AY177" t="str">
        <f t="shared" si="77"/>
        <v/>
      </c>
      <c r="AZ177">
        <v>176</v>
      </c>
    </row>
    <row r="178" spans="1:52" x14ac:dyDescent="0.25">
      <c r="A178">
        <v>1</v>
      </c>
      <c r="B178">
        <v>1</v>
      </c>
      <c r="C178">
        <v>1</v>
      </c>
      <c r="D178" t="s">
        <v>395</v>
      </c>
      <c r="E178">
        <v>65.447699999999998</v>
      </c>
      <c r="F178">
        <v>240</v>
      </c>
      <c r="G178">
        <v>61.861800000000002</v>
      </c>
      <c r="H178">
        <v>280</v>
      </c>
      <c r="I178">
        <v>94.650300000000001</v>
      </c>
      <c r="J178">
        <v>275</v>
      </c>
      <c r="K178">
        <v>95.133099999999999</v>
      </c>
      <c r="L178">
        <v>289</v>
      </c>
      <c r="M178">
        <v>90.660200000000003</v>
      </c>
      <c r="N178">
        <v>17</v>
      </c>
      <c r="O178">
        <v>96.965800000000002</v>
      </c>
      <c r="P178">
        <v>67</v>
      </c>
      <c r="Q178">
        <v>-1.83267</v>
      </c>
      <c r="R178">
        <v>185</v>
      </c>
      <c r="S178">
        <f t="shared" si="52"/>
        <v>-2.8002511929372656E-2</v>
      </c>
      <c r="T178">
        <f t="shared" si="53"/>
        <v>185</v>
      </c>
      <c r="U178">
        <f t="shared" si="54"/>
        <v>592321.7588312286</v>
      </c>
      <c r="V178">
        <f t="shared" si="55"/>
        <v>300</v>
      </c>
      <c r="W178">
        <f t="shared" si="56"/>
        <v>23.051295966675013</v>
      </c>
      <c r="X178">
        <f t="shared" si="57"/>
        <v>82</v>
      </c>
      <c r="Y178">
        <f t="shared" si="58"/>
        <v>133.5</v>
      </c>
      <c r="Z178">
        <v>0.41220000000000001</v>
      </c>
      <c r="AA178">
        <f t="shared" si="59"/>
        <v>182</v>
      </c>
      <c r="AB178">
        <v>0.59319999999999995</v>
      </c>
      <c r="AC178">
        <f t="shared" si="60"/>
        <v>158</v>
      </c>
      <c r="AD178">
        <f t="shared" si="61"/>
        <v>0.50269999999999992</v>
      </c>
      <c r="AE178">
        <f t="shared" si="62"/>
        <v>171</v>
      </c>
      <c r="AF178">
        <v>0.58050000000000002</v>
      </c>
      <c r="AG178">
        <f t="shared" si="63"/>
        <v>115</v>
      </c>
      <c r="AH178">
        <v>0.30220000000000002</v>
      </c>
      <c r="AI178">
        <f t="shared" si="64"/>
        <v>246</v>
      </c>
      <c r="AJ178">
        <f t="shared" si="65"/>
        <v>230.1</v>
      </c>
      <c r="AK178">
        <f>IF(C178=1,(AJ178/Z178),REF)</f>
        <v>558.22416302765646</v>
      </c>
      <c r="AL178">
        <f t="shared" si="66"/>
        <v>184</v>
      </c>
      <c r="AM178">
        <f>IF(B178=1,(AJ178/AD178),REF)</f>
        <v>457.72826735627615</v>
      </c>
      <c r="AN178">
        <f t="shared" si="67"/>
        <v>176</v>
      </c>
      <c r="AO178">
        <f t="shared" si="68"/>
        <v>171</v>
      </c>
      <c r="AP178" t="str">
        <f t="shared" si="69"/>
        <v>Savannah St.</v>
      </c>
      <c r="AQ178">
        <f t="shared" si="70"/>
        <v>0.24434232731392619</v>
      </c>
      <c r="AR178">
        <f t="shared" si="71"/>
        <v>0.26802654448451368</v>
      </c>
      <c r="AS178">
        <f t="shared" si="72"/>
        <v>0.57999078907723556</v>
      </c>
      <c r="AT178" t="str">
        <f t="shared" si="73"/>
        <v>Savannah St.</v>
      </c>
      <c r="AU178">
        <f t="shared" si="74"/>
        <v>177</v>
      </c>
      <c r="AV178">
        <f t="shared" si="75"/>
        <v>173</v>
      </c>
      <c r="AX178" t="str">
        <f t="shared" si="76"/>
        <v>Savannah St.</v>
      </c>
      <c r="AY178" t="str">
        <f t="shared" si="77"/>
        <v/>
      </c>
      <c r="AZ178">
        <v>177</v>
      </c>
    </row>
    <row r="179" spans="1:52" x14ac:dyDescent="0.25">
      <c r="A179">
        <v>1</v>
      </c>
      <c r="B179">
        <v>1</v>
      </c>
      <c r="C179">
        <v>1</v>
      </c>
      <c r="D179" t="s">
        <v>208</v>
      </c>
      <c r="E179">
        <v>61.13</v>
      </c>
      <c r="F179">
        <v>338</v>
      </c>
      <c r="G179">
        <v>58.799500000000002</v>
      </c>
      <c r="H179">
        <v>334</v>
      </c>
      <c r="I179">
        <v>98.099900000000005</v>
      </c>
      <c r="J179">
        <v>209</v>
      </c>
      <c r="K179">
        <v>102.19499999999999</v>
      </c>
      <c r="L179">
        <v>174</v>
      </c>
      <c r="M179">
        <v>104.621</v>
      </c>
      <c r="N179">
        <v>274</v>
      </c>
      <c r="O179">
        <v>104.717</v>
      </c>
      <c r="P179">
        <v>222</v>
      </c>
      <c r="Q179">
        <v>-2.52121</v>
      </c>
      <c r="R179">
        <v>194</v>
      </c>
      <c r="S179">
        <f t="shared" si="52"/>
        <v>-4.1256338949779252E-2</v>
      </c>
      <c r="T179">
        <f t="shared" si="53"/>
        <v>199</v>
      </c>
      <c r="U179">
        <f t="shared" si="54"/>
        <v>638430.59586824989</v>
      </c>
      <c r="V179">
        <f t="shared" si="55"/>
        <v>260</v>
      </c>
      <c r="W179">
        <f t="shared" si="56"/>
        <v>27.910853104537345</v>
      </c>
      <c r="X179">
        <f t="shared" si="57"/>
        <v>302</v>
      </c>
      <c r="Y179">
        <f t="shared" si="58"/>
        <v>250.5</v>
      </c>
      <c r="Z179">
        <v>0.44280000000000003</v>
      </c>
      <c r="AA179">
        <f t="shared" si="59"/>
        <v>169</v>
      </c>
      <c r="AB179">
        <v>0.4975</v>
      </c>
      <c r="AC179">
        <f t="shared" si="60"/>
        <v>188</v>
      </c>
      <c r="AD179">
        <f t="shared" si="61"/>
        <v>0.47015000000000001</v>
      </c>
      <c r="AE179">
        <f t="shared" si="62"/>
        <v>178</v>
      </c>
      <c r="AF179">
        <v>0.41260000000000002</v>
      </c>
      <c r="AG179">
        <f t="shared" si="63"/>
        <v>178</v>
      </c>
      <c r="AH179">
        <v>0.45200000000000001</v>
      </c>
      <c r="AI179">
        <f t="shared" si="64"/>
        <v>187</v>
      </c>
      <c r="AJ179">
        <f t="shared" si="65"/>
        <v>250.5</v>
      </c>
      <c r="AK179">
        <f>IF(C179=1,(AJ179/Z179),REF)</f>
        <v>565.71815718157177</v>
      </c>
      <c r="AL179">
        <f t="shared" si="66"/>
        <v>187</v>
      </c>
      <c r="AM179">
        <f>IF(B179=1,(AJ179/AD179),REF)</f>
        <v>532.80867808146331</v>
      </c>
      <c r="AN179">
        <f t="shared" si="67"/>
        <v>193</v>
      </c>
      <c r="AO179">
        <f t="shared" si="68"/>
        <v>178</v>
      </c>
      <c r="AP179" t="str">
        <f t="shared" si="69"/>
        <v>Miami OH</v>
      </c>
      <c r="AQ179">
        <f t="shared" si="70"/>
        <v>0.26213148161236771</v>
      </c>
      <c r="AR179">
        <f t="shared" si="71"/>
        <v>0.24595741385413561</v>
      </c>
      <c r="AS179">
        <f t="shared" si="72"/>
        <v>0.57804797358108018</v>
      </c>
      <c r="AT179" t="str">
        <f t="shared" si="73"/>
        <v>Miami OH</v>
      </c>
      <c r="AU179">
        <f t="shared" si="74"/>
        <v>178</v>
      </c>
      <c r="AV179">
        <f t="shared" si="75"/>
        <v>178</v>
      </c>
      <c r="AX179" t="str">
        <f t="shared" si="76"/>
        <v>Miami OH</v>
      </c>
      <c r="AY179" t="str">
        <f t="shared" si="77"/>
        <v/>
      </c>
      <c r="AZ179">
        <v>178</v>
      </c>
    </row>
    <row r="180" spans="1:52" x14ac:dyDescent="0.25">
      <c r="A180">
        <v>1</v>
      </c>
      <c r="B180">
        <v>1</v>
      </c>
      <c r="C180">
        <v>1</v>
      </c>
      <c r="D180" t="s">
        <v>142</v>
      </c>
      <c r="E180">
        <v>65.039100000000005</v>
      </c>
      <c r="F180">
        <v>264</v>
      </c>
      <c r="G180">
        <v>61.851300000000002</v>
      </c>
      <c r="H180">
        <v>282</v>
      </c>
      <c r="I180">
        <v>95.541899999999998</v>
      </c>
      <c r="J180">
        <v>258</v>
      </c>
      <c r="K180">
        <v>101.54</v>
      </c>
      <c r="L180">
        <v>188</v>
      </c>
      <c r="M180">
        <v>102.99</v>
      </c>
      <c r="N180">
        <v>237</v>
      </c>
      <c r="O180">
        <v>102.187</v>
      </c>
      <c r="P180">
        <v>162</v>
      </c>
      <c r="Q180">
        <v>-0.647289</v>
      </c>
      <c r="R180">
        <v>174</v>
      </c>
      <c r="S180">
        <f t="shared" si="52"/>
        <v>-9.9478621321634417E-3</v>
      </c>
      <c r="T180">
        <f t="shared" si="53"/>
        <v>173</v>
      </c>
      <c r="U180">
        <f t="shared" si="54"/>
        <v>670577.28952956002</v>
      </c>
      <c r="V180">
        <f t="shared" si="55"/>
        <v>212</v>
      </c>
      <c r="W180">
        <f t="shared" si="56"/>
        <v>25.226588095818961</v>
      </c>
      <c r="X180">
        <f t="shared" si="57"/>
        <v>202</v>
      </c>
      <c r="Y180">
        <f t="shared" si="58"/>
        <v>187.5</v>
      </c>
      <c r="Z180">
        <v>0.45219999999999999</v>
      </c>
      <c r="AA180">
        <f t="shared" si="59"/>
        <v>167</v>
      </c>
      <c r="AB180">
        <v>0.44690000000000002</v>
      </c>
      <c r="AC180">
        <f t="shared" si="60"/>
        <v>212</v>
      </c>
      <c r="AD180">
        <f t="shared" si="61"/>
        <v>0.44955000000000001</v>
      </c>
      <c r="AE180">
        <f t="shared" si="62"/>
        <v>187</v>
      </c>
      <c r="AF180">
        <v>0.47889999999999999</v>
      </c>
      <c r="AG180">
        <f t="shared" si="63"/>
        <v>160</v>
      </c>
      <c r="AH180">
        <v>0.38440000000000002</v>
      </c>
      <c r="AI180">
        <f t="shared" si="64"/>
        <v>212</v>
      </c>
      <c r="AJ180">
        <f t="shared" si="65"/>
        <v>226.3</v>
      </c>
      <c r="AK180">
        <f>IF(C180=1,(AJ180/Z180),REF)</f>
        <v>500.44228217602836</v>
      </c>
      <c r="AL180">
        <f t="shared" si="66"/>
        <v>172</v>
      </c>
      <c r="AM180">
        <f>IF(B180=1,(AJ180/AD180),REF)</f>
        <v>503.39228117005899</v>
      </c>
      <c r="AN180">
        <f t="shared" si="67"/>
        <v>185</v>
      </c>
      <c r="AO180">
        <f t="shared" si="68"/>
        <v>172</v>
      </c>
      <c r="AP180" t="str">
        <f t="shared" si="69"/>
        <v>George Washington</v>
      </c>
      <c r="AQ180">
        <f t="shared" si="70"/>
        <v>0.27099840839910599</v>
      </c>
      <c r="AR180">
        <f t="shared" si="71"/>
        <v>0.23685609874558794</v>
      </c>
      <c r="AS180">
        <f t="shared" si="72"/>
        <v>0.57794129425707064</v>
      </c>
      <c r="AT180" t="str">
        <f t="shared" si="73"/>
        <v>George Washington</v>
      </c>
      <c r="AU180">
        <f t="shared" si="74"/>
        <v>179</v>
      </c>
      <c r="AV180">
        <f t="shared" si="75"/>
        <v>179.33333333333334</v>
      </c>
      <c r="AX180" t="str">
        <f t="shared" si="76"/>
        <v>George Washington</v>
      </c>
      <c r="AY180" t="str">
        <f t="shared" si="77"/>
        <v/>
      </c>
      <c r="AZ180">
        <v>179</v>
      </c>
    </row>
    <row r="181" spans="1:52" x14ac:dyDescent="0.25">
      <c r="A181">
        <v>1</v>
      </c>
      <c r="B181">
        <v>1</v>
      </c>
      <c r="C181">
        <v>1</v>
      </c>
      <c r="D181" t="s">
        <v>134</v>
      </c>
      <c r="E181">
        <v>65.3245</v>
      </c>
      <c r="F181">
        <v>244</v>
      </c>
      <c r="G181">
        <v>62.800600000000003</v>
      </c>
      <c r="H181">
        <v>249</v>
      </c>
      <c r="I181">
        <v>96.601399999999998</v>
      </c>
      <c r="J181">
        <v>242</v>
      </c>
      <c r="K181">
        <v>101.10899999999999</v>
      </c>
      <c r="L181">
        <v>198</v>
      </c>
      <c r="M181">
        <v>101.416</v>
      </c>
      <c r="N181">
        <v>201</v>
      </c>
      <c r="O181">
        <v>104.059</v>
      </c>
      <c r="P181">
        <v>206</v>
      </c>
      <c r="Q181">
        <v>-2.9507300000000001</v>
      </c>
      <c r="R181">
        <v>204</v>
      </c>
      <c r="S181">
        <f t="shared" si="52"/>
        <v>-4.5159166928181657E-2</v>
      </c>
      <c r="T181">
        <f t="shared" si="53"/>
        <v>205</v>
      </c>
      <c r="U181">
        <f t="shared" si="54"/>
        <v>667814.31546138437</v>
      </c>
      <c r="V181">
        <f t="shared" si="55"/>
        <v>216</v>
      </c>
      <c r="W181">
        <f t="shared" si="56"/>
        <v>25.856595570918483</v>
      </c>
      <c r="X181">
        <f t="shared" si="57"/>
        <v>240</v>
      </c>
      <c r="Y181">
        <f t="shared" si="58"/>
        <v>222.5</v>
      </c>
      <c r="Z181">
        <v>0.45610000000000001</v>
      </c>
      <c r="AA181">
        <f t="shared" si="59"/>
        <v>164</v>
      </c>
      <c r="AB181">
        <v>0.43309999999999998</v>
      </c>
      <c r="AC181">
        <f t="shared" si="60"/>
        <v>217</v>
      </c>
      <c r="AD181">
        <f t="shared" si="61"/>
        <v>0.4446</v>
      </c>
      <c r="AE181">
        <f t="shared" si="62"/>
        <v>190</v>
      </c>
      <c r="AF181">
        <v>0.2432</v>
      </c>
      <c r="AG181">
        <f t="shared" si="63"/>
        <v>253</v>
      </c>
      <c r="AH181">
        <v>0.53410000000000002</v>
      </c>
      <c r="AI181">
        <f t="shared" si="64"/>
        <v>157</v>
      </c>
      <c r="AJ181">
        <f t="shared" si="65"/>
        <v>248.7</v>
      </c>
      <c r="AK181">
        <f>IF(C181=1,(AJ181/Z181),REF)</f>
        <v>545.27515895636918</v>
      </c>
      <c r="AL181">
        <f t="shared" si="66"/>
        <v>181</v>
      </c>
      <c r="AM181">
        <f>IF(B181=1,(AJ181/AD181),REF)</f>
        <v>559.37921727395405</v>
      </c>
      <c r="AN181">
        <f t="shared" si="67"/>
        <v>199</v>
      </c>
      <c r="AO181">
        <f t="shared" si="68"/>
        <v>181</v>
      </c>
      <c r="AP181" t="str">
        <f t="shared" si="69"/>
        <v>Florida Atlantic</v>
      </c>
      <c r="AQ181">
        <f t="shared" si="70"/>
        <v>0.27100049413125465</v>
      </c>
      <c r="AR181">
        <f t="shared" si="71"/>
        <v>0.23118042416678541</v>
      </c>
      <c r="AS181">
        <f t="shared" si="72"/>
        <v>0.57534995616308449</v>
      </c>
      <c r="AT181" t="str">
        <f t="shared" si="73"/>
        <v>Florida Atlantic</v>
      </c>
      <c r="AU181">
        <f t="shared" si="74"/>
        <v>180</v>
      </c>
      <c r="AV181">
        <f t="shared" si="75"/>
        <v>183.66666666666666</v>
      </c>
      <c r="AX181" t="str">
        <f t="shared" si="76"/>
        <v>Florida Atlantic</v>
      </c>
      <c r="AY181" t="str">
        <f t="shared" si="77"/>
        <v/>
      </c>
      <c r="AZ181">
        <v>180</v>
      </c>
    </row>
    <row r="182" spans="1:52" x14ac:dyDescent="0.25">
      <c r="A182">
        <v>1</v>
      </c>
      <c r="B182">
        <v>1</v>
      </c>
      <c r="C182">
        <v>1</v>
      </c>
      <c r="D182" t="s">
        <v>374</v>
      </c>
      <c r="E182">
        <v>68.882900000000006</v>
      </c>
      <c r="F182">
        <v>73</v>
      </c>
      <c r="G182">
        <v>66.901799999999994</v>
      </c>
      <c r="H182">
        <v>55</v>
      </c>
      <c r="I182">
        <v>94.069699999999997</v>
      </c>
      <c r="J182">
        <v>281</v>
      </c>
      <c r="K182">
        <v>98.1875</v>
      </c>
      <c r="L182">
        <v>252</v>
      </c>
      <c r="M182">
        <v>98.261600000000001</v>
      </c>
      <c r="N182">
        <v>132</v>
      </c>
      <c r="O182">
        <v>101.02200000000001</v>
      </c>
      <c r="P182">
        <v>139</v>
      </c>
      <c r="Q182">
        <v>-2.8343500000000001</v>
      </c>
      <c r="R182">
        <v>201</v>
      </c>
      <c r="S182">
        <f t="shared" si="52"/>
        <v>-4.1149545097549686E-2</v>
      </c>
      <c r="T182">
        <f t="shared" si="53"/>
        <v>198</v>
      </c>
      <c r="U182">
        <f t="shared" si="54"/>
        <v>664085.23983945313</v>
      </c>
      <c r="V182">
        <f t="shared" si="55"/>
        <v>226</v>
      </c>
      <c r="W182">
        <f t="shared" si="56"/>
        <v>23.385901537848117</v>
      </c>
      <c r="X182">
        <f t="shared" si="57"/>
        <v>96</v>
      </c>
      <c r="Y182">
        <f t="shared" si="58"/>
        <v>147</v>
      </c>
      <c r="Z182">
        <v>0.46500000000000002</v>
      </c>
      <c r="AA182">
        <f t="shared" si="59"/>
        <v>159</v>
      </c>
      <c r="AB182">
        <v>0.34539999999999998</v>
      </c>
      <c r="AC182">
        <f t="shared" si="60"/>
        <v>255</v>
      </c>
      <c r="AD182">
        <f t="shared" si="61"/>
        <v>0.4052</v>
      </c>
      <c r="AE182">
        <f t="shared" si="62"/>
        <v>206</v>
      </c>
      <c r="AF182">
        <v>0.54879999999999995</v>
      </c>
      <c r="AG182">
        <f t="shared" si="63"/>
        <v>127</v>
      </c>
      <c r="AH182">
        <v>0.39</v>
      </c>
      <c r="AI182">
        <f t="shared" si="64"/>
        <v>209</v>
      </c>
      <c r="AJ182">
        <f t="shared" si="65"/>
        <v>222.6</v>
      </c>
      <c r="AK182">
        <f>IF(C182=1,(AJ182/Z182),REF)</f>
        <v>478.70967741935482</v>
      </c>
      <c r="AL182">
        <f t="shared" si="66"/>
        <v>169</v>
      </c>
      <c r="AM182">
        <f>IF(B182=1,(AJ182/AD182),REF)</f>
        <v>549.35834155972361</v>
      </c>
      <c r="AN182">
        <f t="shared" si="67"/>
        <v>197</v>
      </c>
      <c r="AO182">
        <f t="shared" si="68"/>
        <v>169</v>
      </c>
      <c r="AP182" t="str">
        <f t="shared" si="69"/>
        <v>Western Kentucky</v>
      </c>
      <c r="AQ182">
        <f t="shared" si="70"/>
        <v>0.2799092908672417</v>
      </c>
      <c r="AR182">
        <f t="shared" si="71"/>
        <v>0.21117006811551453</v>
      </c>
      <c r="AS182">
        <f t="shared" si="72"/>
        <v>0.57022817740453169</v>
      </c>
      <c r="AT182" t="str">
        <f t="shared" si="73"/>
        <v>Western Kentucky</v>
      </c>
      <c r="AU182">
        <f t="shared" si="74"/>
        <v>181</v>
      </c>
      <c r="AV182">
        <f t="shared" si="75"/>
        <v>185.33333333333334</v>
      </c>
      <c r="AX182" t="str">
        <f t="shared" si="76"/>
        <v>Western Kentucky</v>
      </c>
      <c r="AY182" t="str">
        <f t="shared" si="77"/>
        <v/>
      </c>
      <c r="AZ182">
        <v>181</v>
      </c>
    </row>
    <row r="183" spans="1:52" x14ac:dyDescent="0.25">
      <c r="A183">
        <v>1</v>
      </c>
      <c r="B183">
        <v>1</v>
      </c>
      <c r="C183">
        <v>1</v>
      </c>
      <c r="D183" t="s">
        <v>396</v>
      </c>
      <c r="E183">
        <v>71.064099999999996</v>
      </c>
      <c r="F183">
        <v>29</v>
      </c>
      <c r="G183">
        <v>67.446399999999997</v>
      </c>
      <c r="H183">
        <v>39</v>
      </c>
      <c r="I183">
        <v>97.418999999999997</v>
      </c>
      <c r="J183">
        <v>224</v>
      </c>
      <c r="K183">
        <v>97.100099999999998</v>
      </c>
      <c r="L183">
        <v>276</v>
      </c>
      <c r="M183">
        <v>96.208200000000005</v>
      </c>
      <c r="N183">
        <v>82</v>
      </c>
      <c r="O183">
        <v>101.455</v>
      </c>
      <c r="P183">
        <v>148</v>
      </c>
      <c r="Q183">
        <v>-4.3551299999999999</v>
      </c>
      <c r="R183">
        <v>218</v>
      </c>
      <c r="S183">
        <f t="shared" si="52"/>
        <v>-6.128129393040932E-2</v>
      </c>
      <c r="T183">
        <f t="shared" si="53"/>
        <v>215</v>
      </c>
      <c r="U183">
        <f t="shared" si="54"/>
        <v>670022.85114653257</v>
      </c>
      <c r="V183">
        <f t="shared" si="55"/>
        <v>213</v>
      </c>
      <c r="W183">
        <f t="shared" si="56"/>
        <v>22.823764003604353</v>
      </c>
      <c r="X183">
        <f t="shared" si="57"/>
        <v>73</v>
      </c>
      <c r="Y183">
        <f t="shared" si="58"/>
        <v>144</v>
      </c>
      <c r="Z183">
        <v>0.45590000000000003</v>
      </c>
      <c r="AA183">
        <f t="shared" si="59"/>
        <v>165</v>
      </c>
      <c r="AB183">
        <v>0.38240000000000002</v>
      </c>
      <c r="AC183">
        <f t="shared" si="60"/>
        <v>237</v>
      </c>
      <c r="AD183">
        <f t="shared" si="61"/>
        <v>0.41915000000000002</v>
      </c>
      <c r="AE183">
        <f t="shared" si="62"/>
        <v>198</v>
      </c>
      <c r="AF183">
        <v>0.46820000000000001</v>
      </c>
      <c r="AG183">
        <f t="shared" si="63"/>
        <v>162</v>
      </c>
      <c r="AH183">
        <v>0.28449999999999998</v>
      </c>
      <c r="AI183">
        <f t="shared" si="64"/>
        <v>255</v>
      </c>
      <c r="AJ183">
        <f t="shared" si="65"/>
        <v>237.4</v>
      </c>
      <c r="AK183">
        <f>IF(C183=1,(AJ183/Z183),REF)</f>
        <v>520.72822987497261</v>
      </c>
      <c r="AL183">
        <f t="shared" si="66"/>
        <v>174</v>
      </c>
      <c r="AM183">
        <f>IF(B183=1,(AJ183/AD183),REF)</f>
        <v>566.38434927830133</v>
      </c>
      <c r="AN183">
        <f t="shared" si="67"/>
        <v>201</v>
      </c>
      <c r="AO183">
        <f t="shared" si="68"/>
        <v>174</v>
      </c>
      <c r="AP183" t="str">
        <f t="shared" si="69"/>
        <v>St. Francis NY</v>
      </c>
      <c r="AQ183">
        <f t="shared" si="70"/>
        <v>0.27213228091094877</v>
      </c>
      <c r="AR183">
        <f t="shared" si="71"/>
        <v>0.21760829876944618</v>
      </c>
      <c r="AS183">
        <f t="shared" si="72"/>
        <v>0.56960584625692068</v>
      </c>
      <c r="AT183" t="str">
        <f t="shared" si="73"/>
        <v>St. Francis NY</v>
      </c>
      <c r="AU183">
        <f t="shared" si="74"/>
        <v>182</v>
      </c>
      <c r="AV183">
        <f t="shared" si="75"/>
        <v>184.66666666666666</v>
      </c>
      <c r="AX183" t="str">
        <f t="shared" si="76"/>
        <v>St. Francis NY</v>
      </c>
      <c r="AY183" t="str">
        <f t="shared" si="77"/>
        <v/>
      </c>
      <c r="AZ183">
        <v>182</v>
      </c>
    </row>
    <row r="184" spans="1:52" x14ac:dyDescent="0.25">
      <c r="A184">
        <v>1</v>
      </c>
      <c r="B184">
        <v>1</v>
      </c>
      <c r="C184">
        <v>1</v>
      </c>
      <c r="D184" t="s">
        <v>105</v>
      </c>
      <c r="E184">
        <v>63.939599999999999</v>
      </c>
      <c r="F184">
        <v>292</v>
      </c>
      <c r="G184">
        <v>61.795299999999997</v>
      </c>
      <c r="H184">
        <v>286</v>
      </c>
      <c r="I184">
        <v>98.624600000000001</v>
      </c>
      <c r="J184">
        <v>198</v>
      </c>
      <c r="K184">
        <v>101.072</v>
      </c>
      <c r="L184">
        <v>201</v>
      </c>
      <c r="M184">
        <v>98.094300000000004</v>
      </c>
      <c r="N184">
        <v>125</v>
      </c>
      <c r="O184">
        <v>102.851</v>
      </c>
      <c r="P184">
        <v>177</v>
      </c>
      <c r="Q184">
        <v>-1.77847</v>
      </c>
      <c r="R184">
        <v>183</v>
      </c>
      <c r="S184">
        <f t="shared" si="52"/>
        <v>-2.7823133081845936E-2</v>
      </c>
      <c r="T184">
        <f t="shared" si="53"/>
        <v>184</v>
      </c>
      <c r="U184">
        <f t="shared" si="54"/>
        <v>653178.12860528647</v>
      </c>
      <c r="V184">
        <f t="shared" si="55"/>
        <v>237</v>
      </c>
      <c r="W184">
        <f t="shared" si="56"/>
        <v>25.927683388178888</v>
      </c>
      <c r="X184">
        <f t="shared" si="57"/>
        <v>247</v>
      </c>
      <c r="Y184">
        <f t="shared" si="58"/>
        <v>215.5</v>
      </c>
      <c r="Z184">
        <v>0.4133</v>
      </c>
      <c r="AA184">
        <f t="shared" si="59"/>
        <v>180</v>
      </c>
      <c r="AB184">
        <v>0.49990000000000001</v>
      </c>
      <c r="AC184">
        <f t="shared" si="60"/>
        <v>185</v>
      </c>
      <c r="AD184">
        <f t="shared" si="61"/>
        <v>0.45660000000000001</v>
      </c>
      <c r="AE184">
        <f t="shared" si="62"/>
        <v>183</v>
      </c>
      <c r="AF184">
        <v>0.29699999999999999</v>
      </c>
      <c r="AG184">
        <f t="shared" si="63"/>
        <v>224</v>
      </c>
      <c r="AH184">
        <v>0.48930000000000001</v>
      </c>
      <c r="AI184">
        <f t="shared" si="64"/>
        <v>170</v>
      </c>
      <c r="AJ184">
        <f t="shared" si="65"/>
        <v>242.7</v>
      </c>
      <c r="AK184">
        <f>IF(C184=1,(AJ184/Z184),REF)</f>
        <v>587.22477619162828</v>
      </c>
      <c r="AL184">
        <f t="shared" si="66"/>
        <v>193</v>
      </c>
      <c r="AM184">
        <f>IF(B184=1,(AJ184/AD184),REF)</f>
        <v>531.53745072273318</v>
      </c>
      <c r="AN184">
        <f t="shared" si="67"/>
        <v>192</v>
      </c>
      <c r="AO184">
        <f t="shared" si="68"/>
        <v>183</v>
      </c>
      <c r="AP184" t="str">
        <f t="shared" si="69"/>
        <v>Columbia</v>
      </c>
      <c r="AQ184">
        <f t="shared" si="70"/>
        <v>0.24375669340604966</v>
      </c>
      <c r="AR184">
        <f t="shared" si="71"/>
        <v>0.23894011162357176</v>
      </c>
      <c r="AS184">
        <f t="shared" si="72"/>
        <v>0.56631461725281751</v>
      </c>
      <c r="AT184" t="str">
        <f t="shared" si="73"/>
        <v>Columbia</v>
      </c>
      <c r="AU184">
        <f t="shared" si="74"/>
        <v>183</v>
      </c>
      <c r="AV184">
        <f t="shared" si="75"/>
        <v>183</v>
      </c>
      <c r="AX184" t="str">
        <f t="shared" si="76"/>
        <v>Columbia</v>
      </c>
      <c r="AY184" t="str">
        <f t="shared" si="77"/>
        <v/>
      </c>
      <c r="AZ184">
        <v>183</v>
      </c>
    </row>
    <row r="185" spans="1:52" x14ac:dyDescent="0.25">
      <c r="A185">
        <v>1</v>
      </c>
      <c r="B185">
        <v>1</v>
      </c>
      <c r="C185">
        <v>1</v>
      </c>
      <c r="D185" t="s">
        <v>68</v>
      </c>
      <c r="E185">
        <v>63.377600000000001</v>
      </c>
      <c r="F185">
        <v>312</v>
      </c>
      <c r="G185">
        <v>61.588999999999999</v>
      </c>
      <c r="H185">
        <v>291</v>
      </c>
      <c r="I185">
        <v>99.3215</v>
      </c>
      <c r="J185">
        <v>182</v>
      </c>
      <c r="K185">
        <v>99.904200000000003</v>
      </c>
      <c r="L185">
        <v>227</v>
      </c>
      <c r="M185">
        <v>97.351399999999998</v>
      </c>
      <c r="N185">
        <v>108</v>
      </c>
      <c r="O185">
        <v>102.47199999999999</v>
      </c>
      <c r="P185">
        <v>166</v>
      </c>
      <c r="Q185">
        <v>-2.5674399999999999</v>
      </c>
      <c r="R185">
        <v>196</v>
      </c>
      <c r="S185">
        <f t="shared" si="52"/>
        <v>-4.0515892050187942E-2</v>
      </c>
      <c r="T185">
        <f t="shared" si="53"/>
        <v>196</v>
      </c>
      <c r="U185">
        <f t="shared" si="54"/>
        <v>632562.26684079692</v>
      </c>
      <c r="V185">
        <f t="shared" si="55"/>
        <v>264</v>
      </c>
      <c r="W185">
        <f t="shared" si="56"/>
        <v>26.003544564551298</v>
      </c>
      <c r="X185">
        <f t="shared" si="57"/>
        <v>249</v>
      </c>
      <c r="Y185">
        <f t="shared" si="58"/>
        <v>222.5</v>
      </c>
      <c r="Z185">
        <v>0.41070000000000001</v>
      </c>
      <c r="AA185">
        <f t="shared" si="59"/>
        <v>185</v>
      </c>
      <c r="AB185">
        <v>0.5071</v>
      </c>
      <c r="AC185">
        <f t="shared" si="60"/>
        <v>183</v>
      </c>
      <c r="AD185">
        <f t="shared" si="61"/>
        <v>0.45889999999999997</v>
      </c>
      <c r="AE185">
        <f t="shared" si="62"/>
        <v>181</v>
      </c>
      <c r="AF185">
        <v>0.16850000000000001</v>
      </c>
      <c r="AG185">
        <f t="shared" si="63"/>
        <v>289</v>
      </c>
      <c r="AH185">
        <v>0.62060000000000004</v>
      </c>
      <c r="AI185">
        <f t="shared" si="64"/>
        <v>121</v>
      </c>
      <c r="AJ185">
        <f t="shared" si="65"/>
        <v>254.7</v>
      </c>
      <c r="AK185">
        <f>IF(C185=1,(AJ185/Z185),REF)</f>
        <v>620.16070124178225</v>
      </c>
      <c r="AL185">
        <f t="shared" si="66"/>
        <v>202</v>
      </c>
      <c r="AM185">
        <f>IF(B185=1,(AJ185/AD185),REF)</f>
        <v>555.02288080191761</v>
      </c>
      <c r="AN185">
        <f t="shared" si="67"/>
        <v>198</v>
      </c>
      <c r="AO185">
        <f t="shared" si="68"/>
        <v>181</v>
      </c>
      <c r="AP185" t="str">
        <f t="shared" si="69"/>
        <v>Ball St.</v>
      </c>
      <c r="AQ185">
        <f t="shared" si="70"/>
        <v>0.24090502582181331</v>
      </c>
      <c r="AR185">
        <f t="shared" si="71"/>
        <v>0.23884936197903139</v>
      </c>
      <c r="AS185">
        <f t="shared" si="72"/>
        <v>0.56493123033084214</v>
      </c>
      <c r="AT185" t="str">
        <f t="shared" si="73"/>
        <v>Ball St.</v>
      </c>
      <c r="AU185">
        <f t="shared" si="74"/>
        <v>184</v>
      </c>
      <c r="AV185">
        <f t="shared" si="75"/>
        <v>182</v>
      </c>
      <c r="AX185" t="str">
        <f t="shared" si="76"/>
        <v>Ball St.</v>
      </c>
      <c r="AY185" t="str">
        <f t="shared" si="77"/>
        <v/>
      </c>
      <c r="AZ185">
        <v>184</v>
      </c>
    </row>
    <row r="186" spans="1:52" x14ac:dyDescent="0.25">
      <c r="A186">
        <v>1</v>
      </c>
      <c r="B186">
        <v>1</v>
      </c>
      <c r="C186">
        <v>1</v>
      </c>
      <c r="D186" t="s">
        <v>243</v>
      </c>
      <c r="E186">
        <v>68.858999999999995</v>
      </c>
      <c r="F186">
        <v>74</v>
      </c>
      <c r="G186">
        <v>67.141499999999994</v>
      </c>
      <c r="H186">
        <v>47</v>
      </c>
      <c r="I186">
        <v>98.263199999999998</v>
      </c>
      <c r="J186">
        <v>204</v>
      </c>
      <c r="K186">
        <v>100.544</v>
      </c>
      <c r="L186">
        <v>213</v>
      </c>
      <c r="M186">
        <v>95.015299999999996</v>
      </c>
      <c r="N186">
        <v>64</v>
      </c>
      <c r="O186">
        <v>99.915899999999993</v>
      </c>
      <c r="P186">
        <v>119</v>
      </c>
      <c r="Q186">
        <v>0.62833399999999995</v>
      </c>
      <c r="R186">
        <v>162</v>
      </c>
      <c r="S186">
        <f t="shared" si="52"/>
        <v>9.1215382157743136E-3</v>
      </c>
      <c r="T186">
        <f t="shared" si="53"/>
        <v>163</v>
      </c>
      <c r="U186">
        <f t="shared" si="54"/>
        <v>696102.23705702391</v>
      </c>
      <c r="V186">
        <f t="shared" si="55"/>
        <v>176</v>
      </c>
      <c r="W186">
        <f t="shared" si="56"/>
        <v>22.985537087451391</v>
      </c>
      <c r="X186">
        <f t="shared" si="57"/>
        <v>79</v>
      </c>
      <c r="Y186">
        <f t="shared" si="58"/>
        <v>121</v>
      </c>
      <c r="Z186">
        <v>0.37119999999999997</v>
      </c>
      <c r="AA186">
        <f t="shared" si="59"/>
        <v>204</v>
      </c>
      <c r="AB186">
        <v>0.5958</v>
      </c>
      <c r="AC186">
        <f t="shared" si="60"/>
        <v>157</v>
      </c>
      <c r="AD186">
        <f t="shared" si="61"/>
        <v>0.48349999999999999</v>
      </c>
      <c r="AE186">
        <f t="shared" si="62"/>
        <v>175</v>
      </c>
      <c r="AF186">
        <v>0.53439999999999999</v>
      </c>
      <c r="AG186">
        <f t="shared" si="63"/>
        <v>136</v>
      </c>
      <c r="AH186">
        <v>0.24660000000000001</v>
      </c>
      <c r="AI186">
        <f t="shared" si="64"/>
        <v>272</v>
      </c>
      <c r="AJ186">
        <f t="shared" si="65"/>
        <v>208.6</v>
      </c>
      <c r="AK186">
        <f>IF(C186=1,(AJ186/Z186),REF)</f>
        <v>561.96120689655174</v>
      </c>
      <c r="AL186">
        <f t="shared" si="66"/>
        <v>186</v>
      </c>
      <c r="AM186">
        <f>IF(B186=1,(AJ186/AD186),REF)</f>
        <v>431.4374353671148</v>
      </c>
      <c r="AN186">
        <f t="shared" si="67"/>
        <v>171</v>
      </c>
      <c r="AO186">
        <f t="shared" si="68"/>
        <v>171</v>
      </c>
      <c r="AP186" t="str">
        <f t="shared" si="69"/>
        <v>North Texas</v>
      </c>
      <c r="AQ186">
        <f t="shared" si="70"/>
        <v>0.21989173992345487</v>
      </c>
      <c r="AR186">
        <f t="shared" si="71"/>
        <v>0.25970280413884123</v>
      </c>
      <c r="AS186">
        <f t="shared" si="72"/>
        <v>0.56485593367934639</v>
      </c>
      <c r="AT186" t="str">
        <f t="shared" si="73"/>
        <v>North Texas</v>
      </c>
      <c r="AU186">
        <f t="shared" si="74"/>
        <v>185</v>
      </c>
      <c r="AV186">
        <f t="shared" si="75"/>
        <v>177</v>
      </c>
      <c r="AX186" t="str">
        <f t="shared" si="76"/>
        <v>North Texas</v>
      </c>
      <c r="AY186" t="str">
        <f t="shared" si="77"/>
        <v/>
      </c>
      <c r="AZ186">
        <v>185</v>
      </c>
    </row>
    <row r="187" spans="1:52" x14ac:dyDescent="0.25">
      <c r="A187">
        <v>1</v>
      </c>
      <c r="B187">
        <v>1</v>
      </c>
      <c r="C187">
        <v>1</v>
      </c>
      <c r="D187" t="s">
        <v>367</v>
      </c>
      <c r="E187">
        <v>67.213300000000004</v>
      </c>
      <c r="F187">
        <v>150</v>
      </c>
      <c r="G187">
        <v>65.343999999999994</v>
      </c>
      <c r="H187">
        <v>122</v>
      </c>
      <c r="I187">
        <v>97.073400000000007</v>
      </c>
      <c r="J187">
        <v>234</v>
      </c>
      <c r="K187">
        <v>101.98</v>
      </c>
      <c r="L187">
        <v>180</v>
      </c>
      <c r="M187">
        <v>104.95</v>
      </c>
      <c r="N187">
        <v>280</v>
      </c>
      <c r="O187">
        <v>105.62</v>
      </c>
      <c r="P187">
        <v>239</v>
      </c>
      <c r="Q187">
        <v>-3.6406399999999999</v>
      </c>
      <c r="R187">
        <v>211</v>
      </c>
      <c r="S187">
        <f t="shared" si="52"/>
        <v>-5.4155948301898585E-2</v>
      </c>
      <c r="T187">
        <f t="shared" si="53"/>
        <v>211</v>
      </c>
      <c r="U187">
        <f t="shared" si="54"/>
        <v>699012.96982132015</v>
      </c>
      <c r="V187">
        <f t="shared" si="55"/>
        <v>174</v>
      </c>
      <c r="W187">
        <f t="shared" si="56"/>
        <v>25.735857451173892</v>
      </c>
      <c r="X187">
        <f t="shared" si="57"/>
        <v>230</v>
      </c>
      <c r="Y187">
        <f t="shared" si="58"/>
        <v>220.5</v>
      </c>
      <c r="Z187">
        <v>0.41199999999999998</v>
      </c>
      <c r="AA187">
        <f t="shared" si="59"/>
        <v>183</v>
      </c>
      <c r="AB187">
        <v>0.4819</v>
      </c>
      <c r="AC187">
        <f t="shared" si="60"/>
        <v>196</v>
      </c>
      <c r="AD187">
        <f t="shared" si="61"/>
        <v>0.44694999999999996</v>
      </c>
      <c r="AE187">
        <f t="shared" si="62"/>
        <v>188</v>
      </c>
      <c r="AF187">
        <v>0.30659999999999998</v>
      </c>
      <c r="AG187">
        <f t="shared" si="63"/>
        <v>220</v>
      </c>
      <c r="AH187">
        <v>0.47299999999999998</v>
      </c>
      <c r="AI187">
        <f t="shared" si="64"/>
        <v>181</v>
      </c>
      <c r="AJ187">
        <f t="shared" si="65"/>
        <v>238.9</v>
      </c>
      <c r="AK187">
        <f>IF(C187=1,(AJ187/Z187),REF)</f>
        <v>579.85436893203882</v>
      </c>
      <c r="AL187">
        <f t="shared" si="66"/>
        <v>188</v>
      </c>
      <c r="AM187">
        <f>IF(B187=1,(AJ187/AD187),REF)</f>
        <v>534.51169034567636</v>
      </c>
      <c r="AN187">
        <f t="shared" si="67"/>
        <v>195</v>
      </c>
      <c r="AO187">
        <f t="shared" si="68"/>
        <v>188</v>
      </c>
      <c r="AP187" t="str">
        <f t="shared" si="69"/>
        <v>Wake Forest</v>
      </c>
      <c r="AQ187">
        <f t="shared" si="70"/>
        <v>0.2432970843817864</v>
      </c>
      <c r="AR187">
        <f t="shared" si="71"/>
        <v>0.23372715855176115</v>
      </c>
      <c r="AS187">
        <f t="shared" si="72"/>
        <v>0.56364308350316694</v>
      </c>
      <c r="AT187" t="str">
        <f t="shared" si="73"/>
        <v>Wake Forest</v>
      </c>
      <c r="AU187">
        <f t="shared" si="74"/>
        <v>186</v>
      </c>
      <c r="AV187">
        <f t="shared" si="75"/>
        <v>187.33333333333334</v>
      </c>
      <c r="AX187" t="str">
        <f t="shared" si="76"/>
        <v>Wake Forest</v>
      </c>
      <c r="AY187" t="str">
        <f t="shared" si="77"/>
        <v/>
      </c>
      <c r="AZ187">
        <v>186</v>
      </c>
    </row>
    <row r="188" spans="1:52" x14ac:dyDescent="0.25">
      <c r="A188">
        <v>1</v>
      </c>
      <c r="B188">
        <v>1</v>
      </c>
      <c r="C188">
        <v>1</v>
      </c>
      <c r="D188" t="s">
        <v>244</v>
      </c>
      <c r="E188">
        <v>65.002700000000004</v>
      </c>
      <c r="F188">
        <v>265</v>
      </c>
      <c r="G188">
        <v>62.914700000000003</v>
      </c>
      <c r="H188">
        <v>246</v>
      </c>
      <c r="I188">
        <v>95.822400000000002</v>
      </c>
      <c r="J188">
        <v>253</v>
      </c>
      <c r="K188">
        <v>100.18</v>
      </c>
      <c r="L188">
        <v>223</v>
      </c>
      <c r="M188">
        <v>99.715299999999999</v>
      </c>
      <c r="N188">
        <v>168</v>
      </c>
      <c r="O188">
        <v>102.581</v>
      </c>
      <c r="P188">
        <v>168</v>
      </c>
      <c r="Q188">
        <v>-2.4005999999999998</v>
      </c>
      <c r="R188">
        <v>188</v>
      </c>
      <c r="S188">
        <f t="shared" si="52"/>
        <v>-3.6936927235330166E-2</v>
      </c>
      <c r="T188">
        <f t="shared" si="53"/>
        <v>191</v>
      </c>
      <c r="U188">
        <f t="shared" si="54"/>
        <v>652369.20328748017</v>
      </c>
      <c r="V188">
        <f t="shared" si="55"/>
        <v>240</v>
      </c>
      <c r="W188">
        <f t="shared" si="56"/>
        <v>25.396606459694876</v>
      </c>
      <c r="X188">
        <f t="shared" si="57"/>
        <v>210</v>
      </c>
      <c r="Y188">
        <f t="shared" si="58"/>
        <v>200.5</v>
      </c>
      <c r="Z188">
        <v>0.41670000000000001</v>
      </c>
      <c r="AA188">
        <f t="shared" si="59"/>
        <v>179</v>
      </c>
      <c r="AB188">
        <v>0.46939999999999998</v>
      </c>
      <c r="AC188">
        <f t="shared" si="60"/>
        <v>200</v>
      </c>
      <c r="AD188">
        <f t="shared" si="61"/>
        <v>0.44305</v>
      </c>
      <c r="AE188">
        <f t="shared" si="62"/>
        <v>192</v>
      </c>
      <c r="AF188">
        <v>0.33579999999999999</v>
      </c>
      <c r="AG188">
        <f t="shared" si="63"/>
        <v>207</v>
      </c>
      <c r="AH188">
        <v>0.46429999999999999</v>
      </c>
      <c r="AI188">
        <f t="shared" si="64"/>
        <v>184</v>
      </c>
      <c r="AJ188">
        <f t="shared" si="65"/>
        <v>242.9</v>
      </c>
      <c r="AK188">
        <f>IF(C188=1,(AJ188/Z188),REF)</f>
        <v>582.91336693064557</v>
      </c>
      <c r="AL188">
        <f t="shared" si="66"/>
        <v>190</v>
      </c>
      <c r="AM188">
        <f>IF(B188=1,(AJ188/AD188),REF)</f>
        <v>548.24511906105408</v>
      </c>
      <c r="AN188">
        <f t="shared" si="67"/>
        <v>196</v>
      </c>
      <c r="AO188">
        <f t="shared" si="68"/>
        <v>190</v>
      </c>
      <c r="AP188" t="str">
        <f t="shared" si="69"/>
        <v>Northeastern</v>
      </c>
      <c r="AQ188">
        <f t="shared" si="70"/>
        <v>0.24594312152921</v>
      </c>
      <c r="AR188">
        <f t="shared" si="71"/>
        <v>0.23095415660893059</v>
      </c>
      <c r="AS188">
        <f t="shared" si="72"/>
        <v>0.56358307100292127</v>
      </c>
      <c r="AT188" t="str">
        <f t="shared" si="73"/>
        <v>Northeastern</v>
      </c>
      <c r="AU188">
        <f t="shared" si="74"/>
        <v>187</v>
      </c>
      <c r="AV188">
        <f t="shared" si="75"/>
        <v>189.66666666666666</v>
      </c>
      <c r="AX188" t="str">
        <f t="shared" si="76"/>
        <v>Northeastern</v>
      </c>
      <c r="AY188" t="str">
        <f t="shared" si="77"/>
        <v/>
      </c>
      <c r="AZ188">
        <v>187</v>
      </c>
    </row>
    <row r="189" spans="1:52" x14ac:dyDescent="0.25">
      <c r="A189">
        <v>1</v>
      </c>
      <c r="B189">
        <v>1</v>
      </c>
      <c r="C189">
        <v>1</v>
      </c>
      <c r="D189" t="s">
        <v>331</v>
      </c>
      <c r="E189">
        <v>66.672700000000006</v>
      </c>
      <c r="F189">
        <v>183</v>
      </c>
      <c r="G189">
        <v>65.102999999999994</v>
      </c>
      <c r="H189">
        <v>129</v>
      </c>
      <c r="I189">
        <v>101.994</v>
      </c>
      <c r="J189">
        <v>129</v>
      </c>
      <c r="K189">
        <v>103.42100000000001</v>
      </c>
      <c r="L189">
        <v>155</v>
      </c>
      <c r="M189">
        <v>101.05500000000001</v>
      </c>
      <c r="N189">
        <v>194</v>
      </c>
      <c r="O189">
        <v>106.313</v>
      </c>
      <c r="P189">
        <v>252</v>
      </c>
      <c r="Q189">
        <v>-2.8923199999999998</v>
      </c>
      <c r="R189">
        <v>202</v>
      </c>
      <c r="S189">
        <f t="shared" si="52"/>
        <v>-4.337607446526083E-2</v>
      </c>
      <c r="T189">
        <f t="shared" si="53"/>
        <v>202</v>
      </c>
      <c r="U189">
        <f t="shared" si="54"/>
        <v>713124.74801622087</v>
      </c>
      <c r="V189">
        <f t="shared" si="55"/>
        <v>163</v>
      </c>
      <c r="W189">
        <f t="shared" si="56"/>
        <v>26.21743227257349</v>
      </c>
      <c r="X189">
        <f t="shared" si="57"/>
        <v>263</v>
      </c>
      <c r="Y189">
        <f t="shared" si="58"/>
        <v>232.5</v>
      </c>
      <c r="Z189">
        <v>0.39029999999999998</v>
      </c>
      <c r="AA189">
        <f t="shared" si="59"/>
        <v>196</v>
      </c>
      <c r="AB189">
        <v>0.52180000000000004</v>
      </c>
      <c r="AC189">
        <f t="shared" si="60"/>
        <v>180</v>
      </c>
      <c r="AD189">
        <f t="shared" si="61"/>
        <v>0.45605000000000001</v>
      </c>
      <c r="AE189">
        <f t="shared" si="62"/>
        <v>184</v>
      </c>
      <c r="AF189">
        <v>0.46</v>
      </c>
      <c r="AG189">
        <f t="shared" si="63"/>
        <v>168</v>
      </c>
      <c r="AH189">
        <v>0.43559999999999999</v>
      </c>
      <c r="AI189">
        <f t="shared" si="64"/>
        <v>194</v>
      </c>
      <c r="AJ189">
        <f t="shared" si="65"/>
        <v>228.7</v>
      </c>
      <c r="AK189">
        <f>IF(C189=1,(AJ189/Z189),REF)</f>
        <v>585.95951831924162</v>
      </c>
      <c r="AL189">
        <f t="shared" si="66"/>
        <v>192</v>
      </c>
      <c r="AM189">
        <f>IF(B189=1,(AJ189/AD189),REF)</f>
        <v>501.48010086613306</v>
      </c>
      <c r="AN189">
        <f t="shared" si="67"/>
        <v>183</v>
      </c>
      <c r="AO189">
        <f t="shared" si="68"/>
        <v>183</v>
      </c>
      <c r="AP189" t="str">
        <f t="shared" si="69"/>
        <v>Toledo</v>
      </c>
      <c r="AQ189">
        <f t="shared" si="70"/>
        <v>0.23024137582519846</v>
      </c>
      <c r="AR189">
        <f t="shared" si="71"/>
        <v>0.24039511360694596</v>
      </c>
      <c r="AS189">
        <f t="shared" si="72"/>
        <v>0.56061180691616341</v>
      </c>
      <c r="AT189" t="str">
        <f t="shared" si="73"/>
        <v>Toledo</v>
      </c>
      <c r="AU189">
        <f t="shared" si="74"/>
        <v>188</v>
      </c>
      <c r="AV189">
        <f t="shared" si="75"/>
        <v>185</v>
      </c>
      <c r="AX189" t="str">
        <f t="shared" si="76"/>
        <v>Toledo</v>
      </c>
      <c r="AY189" t="str">
        <f t="shared" si="77"/>
        <v/>
      </c>
      <c r="AZ189">
        <v>188</v>
      </c>
    </row>
    <row r="190" spans="1:52" x14ac:dyDescent="0.25">
      <c r="A190">
        <v>1</v>
      </c>
      <c r="B190">
        <v>1</v>
      </c>
      <c r="C190">
        <v>1</v>
      </c>
      <c r="D190" t="s">
        <v>242</v>
      </c>
      <c r="E190">
        <v>67.577200000000005</v>
      </c>
      <c r="F190">
        <v>133</v>
      </c>
      <c r="G190">
        <v>64.661000000000001</v>
      </c>
      <c r="H190">
        <v>150</v>
      </c>
      <c r="I190">
        <v>98.108599999999996</v>
      </c>
      <c r="J190">
        <v>208</v>
      </c>
      <c r="K190">
        <v>102.741</v>
      </c>
      <c r="L190">
        <v>167</v>
      </c>
      <c r="M190">
        <v>103.146</v>
      </c>
      <c r="N190">
        <v>240</v>
      </c>
      <c r="O190">
        <v>104.82299999999999</v>
      </c>
      <c r="P190">
        <v>225</v>
      </c>
      <c r="Q190">
        <v>-2.0823900000000002</v>
      </c>
      <c r="R190">
        <v>187</v>
      </c>
      <c r="S190">
        <f t="shared" si="52"/>
        <v>-3.0809207839330329E-2</v>
      </c>
      <c r="T190">
        <f t="shared" si="53"/>
        <v>187</v>
      </c>
      <c r="U190">
        <f t="shared" si="54"/>
        <v>713325.5340173532</v>
      </c>
      <c r="V190">
        <f t="shared" si="55"/>
        <v>162</v>
      </c>
      <c r="W190">
        <f t="shared" si="56"/>
        <v>25.288923498361907</v>
      </c>
      <c r="X190">
        <f t="shared" si="57"/>
        <v>206</v>
      </c>
      <c r="Y190">
        <f t="shared" si="58"/>
        <v>196.5</v>
      </c>
      <c r="Z190">
        <v>0.39810000000000001</v>
      </c>
      <c r="AA190">
        <f t="shared" si="59"/>
        <v>191</v>
      </c>
      <c r="AB190">
        <v>0.49399999999999999</v>
      </c>
      <c r="AC190">
        <f t="shared" si="60"/>
        <v>190</v>
      </c>
      <c r="AD190">
        <f t="shared" si="61"/>
        <v>0.44605</v>
      </c>
      <c r="AE190">
        <f t="shared" si="62"/>
        <v>189</v>
      </c>
      <c r="AF190">
        <v>0.28920000000000001</v>
      </c>
      <c r="AG190">
        <f t="shared" si="63"/>
        <v>230</v>
      </c>
      <c r="AH190">
        <v>0.39529999999999998</v>
      </c>
      <c r="AI190">
        <f t="shared" si="64"/>
        <v>207</v>
      </c>
      <c r="AJ190">
        <f t="shared" si="65"/>
        <v>234.3</v>
      </c>
      <c r="AK190">
        <f>IF(C190=1,(AJ190/Z190),REF)</f>
        <v>588.54559155990955</v>
      </c>
      <c r="AL190">
        <f t="shared" si="66"/>
        <v>195</v>
      </c>
      <c r="AM190">
        <f>IF(B190=1,(AJ190/AD190),REF)</f>
        <v>525.27743526510483</v>
      </c>
      <c r="AN190">
        <f t="shared" si="67"/>
        <v>191</v>
      </c>
      <c r="AO190">
        <f t="shared" si="68"/>
        <v>189</v>
      </c>
      <c r="AP190" t="str">
        <f t="shared" si="69"/>
        <v>North Florida</v>
      </c>
      <c r="AQ190">
        <f t="shared" si="70"/>
        <v>0.23473926925919422</v>
      </c>
      <c r="AR190">
        <f t="shared" si="71"/>
        <v>0.23376518920760411</v>
      </c>
      <c r="AS190">
        <f t="shared" si="72"/>
        <v>0.55959457169131399</v>
      </c>
      <c r="AT190" t="str">
        <f t="shared" si="73"/>
        <v>North Florida</v>
      </c>
      <c r="AU190">
        <f t="shared" si="74"/>
        <v>189</v>
      </c>
      <c r="AV190">
        <f t="shared" si="75"/>
        <v>189</v>
      </c>
      <c r="AX190" t="str">
        <f t="shared" si="76"/>
        <v>North Florida</v>
      </c>
      <c r="AY190" t="str">
        <f t="shared" si="77"/>
        <v/>
      </c>
      <c r="AZ190">
        <v>189</v>
      </c>
    </row>
    <row r="191" spans="1:52" x14ac:dyDescent="0.25">
      <c r="A191">
        <v>1</v>
      </c>
      <c r="B191">
        <v>1</v>
      </c>
      <c r="C191">
        <v>1</v>
      </c>
      <c r="D191" t="s">
        <v>393</v>
      </c>
      <c r="E191">
        <v>70.7654</v>
      </c>
      <c r="F191">
        <v>31</v>
      </c>
      <c r="G191">
        <v>67.926100000000005</v>
      </c>
      <c r="H191">
        <v>30</v>
      </c>
      <c r="I191">
        <v>93.474199999999996</v>
      </c>
      <c r="J191">
        <v>289</v>
      </c>
      <c r="K191">
        <v>94.839100000000002</v>
      </c>
      <c r="L191">
        <v>296</v>
      </c>
      <c r="M191">
        <v>94.788899999999998</v>
      </c>
      <c r="N191">
        <v>58</v>
      </c>
      <c r="O191">
        <v>97.598200000000006</v>
      </c>
      <c r="P191">
        <v>78</v>
      </c>
      <c r="Q191">
        <v>-2.7590400000000002</v>
      </c>
      <c r="R191">
        <v>200</v>
      </c>
      <c r="S191">
        <f t="shared" si="52"/>
        <v>-3.8989393121497282E-2</v>
      </c>
      <c r="T191">
        <f t="shared" si="53"/>
        <v>193</v>
      </c>
      <c r="U191">
        <f t="shared" si="54"/>
        <v>636496.19798859512</v>
      </c>
      <c r="V191">
        <f t="shared" si="55"/>
        <v>263</v>
      </c>
      <c r="W191">
        <f t="shared" si="56"/>
        <v>21.541995312276196</v>
      </c>
      <c r="X191">
        <f t="shared" si="57"/>
        <v>30</v>
      </c>
      <c r="Y191">
        <f t="shared" si="58"/>
        <v>111.5</v>
      </c>
      <c r="Z191">
        <v>0.40360000000000001</v>
      </c>
      <c r="AA191">
        <f t="shared" si="59"/>
        <v>188</v>
      </c>
      <c r="AB191">
        <v>0.4748</v>
      </c>
      <c r="AC191">
        <f t="shared" si="60"/>
        <v>199</v>
      </c>
      <c r="AD191">
        <f t="shared" si="61"/>
        <v>0.43920000000000003</v>
      </c>
      <c r="AE191">
        <f t="shared" si="62"/>
        <v>193</v>
      </c>
      <c r="AF191">
        <v>0.34939999999999999</v>
      </c>
      <c r="AG191">
        <f t="shared" si="63"/>
        <v>201</v>
      </c>
      <c r="AH191">
        <v>0.38929999999999998</v>
      </c>
      <c r="AI191">
        <f t="shared" si="64"/>
        <v>210</v>
      </c>
      <c r="AJ191">
        <f t="shared" si="65"/>
        <v>234.3</v>
      </c>
      <c r="AK191">
        <f>IF(C191=1,(AJ191/Z191),REF)</f>
        <v>580.52527254707627</v>
      </c>
      <c r="AL191">
        <f t="shared" si="66"/>
        <v>189</v>
      </c>
      <c r="AM191">
        <f>IF(B191=1,(AJ191/AD191),REF)</f>
        <v>533.46994535519127</v>
      </c>
      <c r="AN191">
        <f t="shared" si="67"/>
        <v>194</v>
      </c>
      <c r="AO191">
        <f t="shared" si="68"/>
        <v>189</v>
      </c>
      <c r="AP191" t="str">
        <f t="shared" si="69"/>
        <v>Louisiana Lafayette</v>
      </c>
      <c r="AQ191">
        <f t="shared" si="70"/>
        <v>0.23830909987453341</v>
      </c>
      <c r="AR191">
        <f t="shared" si="71"/>
        <v>0.22973040358102023</v>
      </c>
      <c r="AS191">
        <f t="shared" si="72"/>
        <v>0.559372363512735</v>
      </c>
      <c r="AT191" t="str">
        <f t="shared" si="73"/>
        <v>Louisiana Lafayette</v>
      </c>
      <c r="AU191">
        <f t="shared" si="74"/>
        <v>190</v>
      </c>
      <c r="AV191">
        <f t="shared" si="75"/>
        <v>190.66666666666666</v>
      </c>
      <c r="AX191" t="str">
        <f t="shared" si="76"/>
        <v>Louisiana Lafayette</v>
      </c>
      <c r="AY191" t="str">
        <f t="shared" si="77"/>
        <v/>
      </c>
      <c r="AZ191">
        <v>190</v>
      </c>
    </row>
    <row r="192" spans="1:52" x14ac:dyDescent="0.25">
      <c r="A192">
        <v>1</v>
      </c>
      <c r="B192">
        <v>1</v>
      </c>
      <c r="C192">
        <v>1</v>
      </c>
      <c r="D192" t="s">
        <v>322</v>
      </c>
      <c r="E192">
        <v>66.450400000000002</v>
      </c>
      <c r="F192">
        <v>196</v>
      </c>
      <c r="G192">
        <v>64.304100000000005</v>
      </c>
      <c r="H192">
        <v>168</v>
      </c>
      <c r="I192">
        <v>99.115399999999994</v>
      </c>
      <c r="J192">
        <v>187</v>
      </c>
      <c r="K192">
        <v>100.97</v>
      </c>
      <c r="L192">
        <v>205</v>
      </c>
      <c r="M192">
        <v>99.0672</v>
      </c>
      <c r="N192">
        <v>151</v>
      </c>
      <c r="O192">
        <v>100.83499999999999</v>
      </c>
      <c r="P192">
        <v>136</v>
      </c>
      <c r="Q192">
        <v>0.13472400000000001</v>
      </c>
      <c r="R192">
        <v>169</v>
      </c>
      <c r="S192">
        <f t="shared" si="52"/>
        <v>2.0315904795156253E-3</v>
      </c>
      <c r="T192">
        <f t="shared" si="53"/>
        <v>169</v>
      </c>
      <c r="U192">
        <f t="shared" si="54"/>
        <v>677457.90078135999</v>
      </c>
      <c r="V192">
        <f t="shared" si="55"/>
        <v>201</v>
      </c>
      <c r="W192">
        <f t="shared" si="56"/>
        <v>24.170213391268202</v>
      </c>
      <c r="X192">
        <f t="shared" si="57"/>
        <v>141</v>
      </c>
      <c r="Y192">
        <f t="shared" si="58"/>
        <v>155</v>
      </c>
      <c r="Z192">
        <v>0.42349999999999999</v>
      </c>
      <c r="AA192">
        <f t="shared" si="59"/>
        <v>177</v>
      </c>
      <c r="AB192">
        <v>0.377</v>
      </c>
      <c r="AC192">
        <f t="shared" si="60"/>
        <v>243</v>
      </c>
      <c r="AD192">
        <f t="shared" si="61"/>
        <v>0.40024999999999999</v>
      </c>
      <c r="AE192">
        <f t="shared" si="62"/>
        <v>208</v>
      </c>
      <c r="AF192">
        <v>0.71819999999999995</v>
      </c>
      <c r="AG192">
        <f t="shared" si="63"/>
        <v>72</v>
      </c>
      <c r="AH192">
        <v>0.39789999999999998</v>
      </c>
      <c r="AI192">
        <f t="shared" si="64"/>
        <v>205</v>
      </c>
      <c r="AJ192">
        <f t="shared" si="65"/>
        <v>202</v>
      </c>
      <c r="AK192">
        <f>IF(C192=1,(AJ192/Z192),REF)</f>
        <v>476.97756788665879</v>
      </c>
      <c r="AL192">
        <f t="shared" si="66"/>
        <v>168</v>
      </c>
      <c r="AM192">
        <f>IF(B192=1,(AJ192/AD192),REF)</f>
        <v>504.68457214241101</v>
      </c>
      <c r="AN192">
        <f t="shared" si="67"/>
        <v>186</v>
      </c>
      <c r="AO192">
        <f t="shared" si="68"/>
        <v>168</v>
      </c>
      <c r="AP192" t="str">
        <f t="shared" si="69"/>
        <v>Tennessee St.</v>
      </c>
      <c r="AQ192">
        <f t="shared" si="70"/>
        <v>0.25502056347698321</v>
      </c>
      <c r="AR192">
        <f t="shared" si="71"/>
        <v>0.21081364906803193</v>
      </c>
      <c r="AS192">
        <f t="shared" si="72"/>
        <v>0.55831661768440632</v>
      </c>
      <c r="AT192" t="str">
        <f t="shared" si="73"/>
        <v>Tennessee St.</v>
      </c>
      <c r="AU192">
        <f t="shared" si="74"/>
        <v>191</v>
      </c>
      <c r="AV192">
        <f t="shared" si="75"/>
        <v>189</v>
      </c>
      <c r="AX192" t="str">
        <f t="shared" si="76"/>
        <v>Tennessee St.</v>
      </c>
      <c r="AY192" t="str">
        <f t="shared" si="77"/>
        <v/>
      </c>
      <c r="AZ192">
        <v>191</v>
      </c>
    </row>
    <row r="193" spans="1:52" x14ac:dyDescent="0.25">
      <c r="A193">
        <v>1</v>
      </c>
      <c r="B193">
        <v>1</v>
      </c>
      <c r="C193">
        <v>1</v>
      </c>
      <c r="D193" t="s">
        <v>75</v>
      </c>
      <c r="E193">
        <v>65.285700000000006</v>
      </c>
      <c r="F193">
        <v>249</v>
      </c>
      <c r="G193">
        <v>63.1783</v>
      </c>
      <c r="H193">
        <v>233</v>
      </c>
      <c r="I193">
        <v>97.731099999999998</v>
      </c>
      <c r="J193">
        <v>214</v>
      </c>
      <c r="K193">
        <v>99.529399999999995</v>
      </c>
      <c r="L193">
        <v>230</v>
      </c>
      <c r="M193">
        <v>96.906800000000004</v>
      </c>
      <c r="N193">
        <v>97</v>
      </c>
      <c r="O193">
        <v>101.31100000000001</v>
      </c>
      <c r="P193">
        <v>145</v>
      </c>
      <c r="Q193">
        <v>-1.7814300000000001</v>
      </c>
      <c r="R193">
        <v>184</v>
      </c>
      <c r="S193">
        <f t="shared" si="52"/>
        <v>-2.728928387074063E-2</v>
      </c>
      <c r="T193">
        <f t="shared" si="53"/>
        <v>183</v>
      </c>
      <c r="U193">
        <f t="shared" si="54"/>
        <v>646726.76837176771</v>
      </c>
      <c r="V193">
        <f t="shared" si="55"/>
        <v>247</v>
      </c>
      <c r="W193">
        <f t="shared" si="56"/>
        <v>24.787486938747112</v>
      </c>
      <c r="X193">
        <f t="shared" si="57"/>
        <v>176</v>
      </c>
      <c r="Y193">
        <f t="shared" si="58"/>
        <v>179.5</v>
      </c>
      <c r="Z193">
        <v>0.43269999999999997</v>
      </c>
      <c r="AA193">
        <f t="shared" si="59"/>
        <v>173</v>
      </c>
      <c r="AB193">
        <v>0.37869999999999998</v>
      </c>
      <c r="AC193">
        <f t="shared" si="60"/>
        <v>240</v>
      </c>
      <c r="AD193">
        <f t="shared" si="61"/>
        <v>0.40569999999999995</v>
      </c>
      <c r="AE193">
        <f t="shared" si="62"/>
        <v>205</v>
      </c>
      <c r="AF193">
        <v>0.50129999999999997</v>
      </c>
      <c r="AG193">
        <f t="shared" si="63"/>
        <v>149</v>
      </c>
      <c r="AH193">
        <v>0.29449999999999998</v>
      </c>
      <c r="AI193">
        <f t="shared" si="64"/>
        <v>251</v>
      </c>
      <c r="AJ193">
        <f t="shared" si="65"/>
        <v>242.9</v>
      </c>
      <c r="AK193">
        <f>IF(C193=1,(AJ193/Z193),REF)</f>
        <v>561.35890917494805</v>
      </c>
      <c r="AL193">
        <f t="shared" si="66"/>
        <v>185</v>
      </c>
      <c r="AM193">
        <f>IF(B193=1,(AJ193/AD193),REF)</f>
        <v>598.71826472763132</v>
      </c>
      <c r="AN193">
        <f t="shared" si="67"/>
        <v>204</v>
      </c>
      <c r="AO193">
        <f t="shared" si="68"/>
        <v>185</v>
      </c>
      <c r="AP193" t="str">
        <f t="shared" si="69"/>
        <v>Boston University</v>
      </c>
      <c r="AQ193">
        <f t="shared" si="70"/>
        <v>0.25635064532489937</v>
      </c>
      <c r="AR193">
        <f t="shared" si="71"/>
        <v>0.20916888581848816</v>
      </c>
      <c r="AS193">
        <f t="shared" si="72"/>
        <v>0.55816572496846906</v>
      </c>
      <c r="AT193" t="str">
        <f t="shared" si="73"/>
        <v>Boston University</v>
      </c>
      <c r="AU193">
        <f t="shared" si="74"/>
        <v>192</v>
      </c>
      <c r="AV193">
        <f t="shared" si="75"/>
        <v>194</v>
      </c>
      <c r="AX193" t="str">
        <f t="shared" si="76"/>
        <v>Boston University</v>
      </c>
      <c r="AY193" t="str">
        <f t="shared" si="77"/>
        <v/>
      </c>
      <c r="AZ193">
        <v>192</v>
      </c>
    </row>
    <row r="194" spans="1:52" x14ac:dyDescent="0.25">
      <c r="A194">
        <v>1</v>
      </c>
      <c r="B194">
        <v>1</v>
      </c>
      <c r="C194">
        <v>1</v>
      </c>
      <c r="D194" t="s">
        <v>138</v>
      </c>
      <c r="E194">
        <v>63.983499999999999</v>
      </c>
      <c r="F194">
        <v>289</v>
      </c>
      <c r="G194">
        <v>61.119599999999998</v>
      </c>
      <c r="H194">
        <v>304</v>
      </c>
      <c r="I194">
        <v>99.255200000000002</v>
      </c>
      <c r="J194">
        <v>185</v>
      </c>
      <c r="K194">
        <v>101.289</v>
      </c>
      <c r="L194">
        <v>196</v>
      </c>
      <c r="M194">
        <v>101.637</v>
      </c>
      <c r="N194">
        <v>210</v>
      </c>
      <c r="O194">
        <v>102.801</v>
      </c>
      <c r="P194">
        <v>174</v>
      </c>
      <c r="Q194">
        <v>-1.5117499999999999</v>
      </c>
      <c r="R194">
        <v>181</v>
      </c>
      <c r="S194">
        <f t="shared" ref="S194:S257" si="78">(K194-O194)/E194</f>
        <v>-2.3631092391007063E-2</v>
      </c>
      <c r="T194">
        <f t="shared" ref="T194:T257" si="79">RANK(S194,S:S,0)</f>
        <v>181</v>
      </c>
      <c r="U194">
        <f t="shared" ref="U194:U257" si="80">(K194^2)*E194</f>
        <v>656436.25622890354</v>
      </c>
      <c r="V194">
        <f t="shared" ref="V194:V257" si="81">RANK(U194,U:U,0)</f>
        <v>235</v>
      </c>
      <c r="W194">
        <f t="shared" ref="W194:W257" si="82">O194^1.6/E194</f>
        <v>25.88974362752689</v>
      </c>
      <c r="X194">
        <f t="shared" ref="X194:X257" si="83">RANK(W194,W:W,1)</f>
        <v>244</v>
      </c>
      <c r="Y194">
        <f t="shared" ref="Y194:Y257" si="84">AVERAGE(X194,T194)</f>
        <v>212.5</v>
      </c>
      <c r="Z194">
        <v>0.37169999999999997</v>
      </c>
      <c r="AA194">
        <f t="shared" ref="AA194:AA257" si="85">RANK(Z194,Z:Z,0)</f>
        <v>203</v>
      </c>
      <c r="AB194">
        <v>0.56879999999999997</v>
      </c>
      <c r="AC194">
        <f t="shared" ref="AC194:AC257" si="86">RANK(AB194,AB:AB,0)</f>
        <v>167</v>
      </c>
      <c r="AD194">
        <f t="shared" ref="AD194:AD257" si="87">(Z194+AB194)/2</f>
        <v>0.47024999999999995</v>
      </c>
      <c r="AE194">
        <f t="shared" ref="AE194:AE257" si="88">RANK(AD194,AD:AD,0)</f>
        <v>177</v>
      </c>
      <c r="AF194">
        <v>0.28239999999999998</v>
      </c>
      <c r="AG194">
        <f t="shared" ref="AG194:AG257" si="89">RANK(AF194,AF:AF,0)</f>
        <v>233</v>
      </c>
      <c r="AH194">
        <v>0.51329999999999998</v>
      </c>
      <c r="AI194">
        <f t="shared" ref="AI194:AI257" si="90">RANK(AH194,AH:AH,0)</f>
        <v>162</v>
      </c>
      <c r="AJ194">
        <f t="shared" ref="AJ194:AJ257" si="91">(T194+Y194+V194+(AE194)+AG194+AI194)/5</f>
        <v>240.1</v>
      </c>
      <c r="AK194">
        <f>IF(C194=1,(AJ194/Z194),REF)</f>
        <v>645.95103578154431</v>
      </c>
      <c r="AL194">
        <f t="shared" ref="AL194:AL257" si="92">RANK(AK194,AK:AK,1)</f>
        <v>205</v>
      </c>
      <c r="AM194">
        <f>IF(B194=1,(AJ194/AD194),REF)</f>
        <v>510.57947900053171</v>
      </c>
      <c r="AN194">
        <f t="shared" ref="AN194:AN257" si="93">RANK(AM194,AM:AM,1)</f>
        <v>187</v>
      </c>
      <c r="AO194">
        <f t="shared" ref="AO194:AO257" si="94">MIN(AL194,AN194,AE194)</f>
        <v>177</v>
      </c>
      <c r="AP194" t="str">
        <f t="shared" ref="AP194:AP257" si="95">D194</f>
        <v>Fresno St.</v>
      </c>
      <c r="AQ194">
        <f t="shared" ref="AQ194:AQ257" si="96">(Z194*(($BE$2)/((AK194)))^(1/10))</f>
        <v>0.2171421746982197</v>
      </c>
      <c r="AR194">
        <f t="shared" ref="AR194:AR257" si="97">(AD194*(($BD$2)/((AM194)))^(1/8))</f>
        <v>0.24732372192056998</v>
      </c>
      <c r="AS194">
        <f t="shared" ref="AS194:AS257" si="98">((AQ194+AR194)/2)^(1/2.5)</f>
        <v>0.55766005124554685</v>
      </c>
      <c r="AT194" t="str">
        <f t="shared" ref="AT194:AT257" si="99">AP194</f>
        <v>Fresno St.</v>
      </c>
      <c r="AU194">
        <f t="shared" ref="AU194:AU257" si="100">RANK(AS194,AS:AS,0)</f>
        <v>193</v>
      </c>
      <c r="AV194">
        <f t="shared" ref="AV194:AV257" si="101">(AU194+AO194+AE194)/3</f>
        <v>182.33333333333334</v>
      </c>
      <c r="AX194" t="str">
        <f t="shared" ref="AX194:AX257" si="102">AT194</f>
        <v>Fresno St.</v>
      </c>
      <c r="AY194" t="str">
        <f t="shared" ref="AY194:AY257" si="103">IF(OR(((RANK(AB194,AB:AB,0))&lt;17),(RANK(Z194,Z:Z,0)&lt;17)),"y","")</f>
        <v/>
      </c>
      <c r="AZ194">
        <v>193</v>
      </c>
    </row>
    <row r="195" spans="1:52" x14ac:dyDescent="0.25">
      <c r="A195">
        <v>1</v>
      </c>
      <c r="B195">
        <v>1</v>
      </c>
      <c r="C195">
        <v>1</v>
      </c>
      <c r="D195" t="s">
        <v>56</v>
      </c>
      <c r="E195">
        <v>66.148600000000002</v>
      </c>
      <c r="F195">
        <v>206</v>
      </c>
      <c r="G195">
        <v>63.679400000000001</v>
      </c>
      <c r="H195">
        <v>203</v>
      </c>
      <c r="I195">
        <v>108.30800000000001</v>
      </c>
      <c r="J195">
        <v>35</v>
      </c>
      <c r="K195">
        <v>108.42</v>
      </c>
      <c r="L195">
        <v>70</v>
      </c>
      <c r="M195">
        <v>103.41500000000001</v>
      </c>
      <c r="N195">
        <v>246</v>
      </c>
      <c r="O195">
        <v>111.10599999999999</v>
      </c>
      <c r="P195">
        <v>318</v>
      </c>
      <c r="Q195">
        <v>-2.68587</v>
      </c>
      <c r="R195">
        <v>199</v>
      </c>
      <c r="S195">
        <f t="shared" si="78"/>
        <v>-4.0605545695600403E-2</v>
      </c>
      <c r="T195">
        <f t="shared" si="79"/>
        <v>197</v>
      </c>
      <c r="U195">
        <f t="shared" si="80"/>
        <v>777569.94000504003</v>
      </c>
      <c r="V195">
        <f t="shared" si="81"/>
        <v>83</v>
      </c>
      <c r="W195">
        <f t="shared" si="82"/>
        <v>28.356939921474709</v>
      </c>
      <c r="X195">
        <f t="shared" si="83"/>
        <v>317</v>
      </c>
      <c r="Y195">
        <f t="shared" si="84"/>
        <v>257</v>
      </c>
      <c r="Z195">
        <v>0.3906</v>
      </c>
      <c r="AA195">
        <f t="shared" si="85"/>
        <v>195</v>
      </c>
      <c r="AB195">
        <v>0.46800000000000003</v>
      </c>
      <c r="AC195">
        <f t="shared" si="86"/>
        <v>201</v>
      </c>
      <c r="AD195">
        <f t="shared" si="87"/>
        <v>0.42930000000000001</v>
      </c>
      <c r="AE195">
        <f t="shared" si="88"/>
        <v>196</v>
      </c>
      <c r="AF195">
        <v>0.46920000000000001</v>
      </c>
      <c r="AG195">
        <f t="shared" si="89"/>
        <v>161</v>
      </c>
      <c r="AH195">
        <v>0.47339999999999999</v>
      </c>
      <c r="AI195">
        <f t="shared" si="90"/>
        <v>180</v>
      </c>
      <c r="AJ195">
        <f t="shared" si="91"/>
        <v>214.8</v>
      </c>
      <c r="AK195">
        <f>IF(C195=1,(AJ195/Z195),REF)</f>
        <v>549.92319508448543</v>
      </c>
      <c r="AL195">
        <f t="shared" si="92"/>
        <v>182</v>
      </c>
      <c r="AM195">
        <f>IF(B195=1,(AJ195/AD195),REF)</f>
        <v>500.34940600978337</v>
      </c>
      <c r="AN195">
        <f t="shared" si="93"/>
        <v>182</v>
      </c>
      <c r="AO195">
        <f t="shared" si="94"/>
        <v>182</v>
      </c>
      <c r="AP195" t="str">
        <f t="shared" si="95"/>
        <v>Albany</v>
      </c>
      <c r="AQ195">
        <f t="shared" si="96"/>
        <v>0.23188551296243703</v>
      </c>
      <c r="AR195">
        <f t="shared" si="97"/>
        <v>0.22635839382645562</v>
      </c>
      <c r="AS195">
        <f t="shared" si="98"/>
        <v>0.55465978796976367</v>
      </c>
      <c r="AT195" t="str">
        <f t="shared" si="99"/>
        <v>Albany</v>
      </c>
      <c r="AU195">
        <f t="shared" si="100"/>
        <v>194</v>
      </c>
      <c r="AV195">
        <f t="shared" si="101"/>
        <v>190.66666666666666</v>
      </c>
      <c r="AX195" t="str">
        <f t="shared" si="102"/>
        <v>Albany</v>
      </c>
      <c r="AY195" t="str">
        <f t="shared" si="103"/>
        <v/>
      </c>
      <c r="AZ195">
        <v>194</v>
      </c>
    </row>
    <row r="196" spans="1:52" x14ac:dyDescent="0.25">
      <c r="A196">
        <v>1</v>
      </c>
      <c r="B196">
        <v>1</v>
      </c>
      <c r="C196">
        <v>1</v>
      </c>
      <c r="D196" t="s">
        <v>349</v>
      </c>
      <c r="E196">
        <v>61.774999999999999</v>
      </c>
      <c r="F196">
        <v>331</v>
      </c>
      <c r="G196">
        <v>59.131</v>
      </c>
      <c r="H196">
        <v>332</v>
      </c>
      <c r="I196">
        <v>84.824200000000005</v>
      </c>
      <c r="J196">
        <v>342</v>
      </c>
      <c r="K196">
        <v>90.390900000000002</v>
      </c>
      <c r="L196">
        <v>324</v>
      </c>
      <c r="M196">
        <v>95.887299999999996</v>
      </c>
      <c r="N196">
        <v>75</v>
      </c>
      <c r="O196">
        <v>95.822599999999994</v>
      </c>
      <c r="P196">
        <v>50</v>
      </c>
      <c r="Q196">
        <v>-5.4317200000000003</v>
      </c>
      <c r="R196">
        <v>229</v>
      </c>
      <c r="S196">
        <f t="shared" si="78"/>
        <v>-8.7927154997976403E-2</v>
      </c>
      <c r="T196">
        <f t="shared" si="79"/>
        <v>231</v>
      </c>
      <c r="U196">
        <f t="shared" si="80"/>
        <v>504733.55194358778</v>
      </c>
      <c r="V196">
        <f t="shared" si="81"/>
        <v>338</v>
      </c>
      <c r="W196">
        <f t="shared" si="82"/>
        <v>23.962711930762289</v>
      </c>
      <c r="X196">
        <f t="shared" si="83"/>
        <v>127</v>
      </c>
      <c r="Y196">
        <f t="shared" si="84"/>
        <v>179</v>
      </c>
      <c r="Z196">
        <v>0.45800000000000002</v>
      </c>
      <c r="AA196">
        <f t="shared" si="85"/>
        <v>162</v>
      </c>
      <c r="AB196">
        <v>0.28260000000000002</v>
      </c>
      <c r="AC196">
        <f t="shared" si="86"/>
        <v>275</v>
      </c>
      <c r="AD196">
        <f t="shared" si="87"/>
        <v>0.37030000000000002</v>
      </c>
      <c r="AE196">
        <f t="shared" si="88"/>
        <v>226</v>
      </c>
      <c r="AF196">
        <v>0.24829999999999999</v>
      </c>
      <c r="AG196">
        <f t="shared" si="89"/>
        <v>250</v>
      </c>
      <c r="AH196">
        <v>0.59060000000000001</v>
      </c>
      <c r="AI196">
        <f t="shared" si="90"/>
        <v>135</v>
      </c>
      <c r="AJ196">
        <f t="shared" si="91"/>
        <v>271.8</v>
      </c>
      <c r="AK196">
        <f>IF(C196=1,(AJ196/Z196),REF)</f>
        <v>593.44978165938869</v>
      </c>
      <c r="AL196">
        <f t="shared" si="92"/>
        <v>196</v>
      </c>
      <c r="AM196">
        <f>IF(B196=1,(AJ196/AD196),REF)</f>
        <v>733.99945989738046</v>
      </c>
      <c r="AN196">
        <f t="shared" si="93"/>
        <v>230</v>
      </c>
      <c r="AO196">
        <f t="shared" si="94"/>
        <v>196</v>
      </c>
      <c r="AP196" t="str">
        <f t="shared" si="95"/>
        <v>USC</v>
      </c>
      <c r="AQ196">
        <f t="shared" si="96"/>
        <v>0.26983523705103057</v>
      </c>
      <c r="AR196">
        <f t="shared" si="97"/>
        <v>0.18611725270348284</v>
      </c>
      <c r="AS196">
        <f t="shared" si="98"/>
        <v>0.55354870405263212</v>
      </c>
      <c r="AT196" t="str">
        <f t="shared" si="99"/>
        <v>USC</v>
      </c>
      <c r="AU196">
        <f t="shared" si="100"/>
        <v>195</v>
      </c>
      <c r="AV196">
        <f t="shared" si="101"/>
        <v>205.66666666666666</v>
      </c>
      <c r="AX196" t="str">
        <f t="shared" si="102"/>
        <v>USC</v>
      </c>
      <c r="AY196" t="str">
        <f t="shared" si="103"/>
        <v/>
      </c>
      <c r="AZ196">
        <v>195</v>
      </c>
    </row>
    <row r="197" spans="1:52" x14ac:dyDescent="0.25">
      <c r="A197">
        <v>1</v>
      </c>
      <c r="B197">
        <v>1</v>
      </c>
      <c r="C197">
        <v>1</v>
      </c>
      <c r="D197" t="s">
        <v>126</v>
      </c>
      <c r="E197">
        <v>69.946799999999996</v>
      </c>
      <c r="F197">
        <v>42</v>
      </c>
      <c r="G197">
        <v>66.921999999999997</v>
      </c>
      <c r="H197">
        <v>54</v>
      </c>
      <c r="I197">
        <v>101.70099999999999</v>
      </c>
      <c r="J197">
        <v>141</v>
      </c>
      <c r="K197">
        <v>101.283</v>
      </c>
      <c r="L197">
        <v>197</v>
      </c>
      <c r="M197">
        <v>102.55500000000001</v>
      </c>
      <c r="N197">
        <v>228</v>
      </c>
      <c r="O197">
        <v>104.649</v>
      </c>
      <c r="P197">
        <v>220</v>
      </c>
      <c r="Q197">
        <v>-3.3660100000000002</v>
      </c>
      <c r="R197">
        <v>208</v>
      </c>
      <c r="S197">
        <f t="shared" si="78"/>
        <v>-4.812228722400453E-2</v>
      </c>
      <c r="T197">
        <f t="shared" si="79"/>
        <v>208</v>
      </c>
      <c r="U197">
        <f t="shared" si="80"/>
        <v>717531.48753806518</v>
      </c>
      <c r="V197">
        <f t="shared" si="81"/>
        <v>159</v>
      </c>
      <c r="W197">
        <f t="shared" si="82"/>
        <v>24.367348891831302</v>
      </c>
      <c r="X197">
        <f t="shared" si="83"/>
        <v>152</v>
      </c>
      <c r="Y197">
        <f t="shared" si="84"/>
        <v>180</v>
      </c>
      <c r="Z197">
        <v>0.44419999999999998</v>
      </c>
      <c r="AA197">
        <f t="shared" si="85"/>
        <v>168</v>
      </c>
      <c r="AB197">
        <v>0.29509999999999997</v>
      </c>
      <c r="AC197">
        <f t="shared" si="86"/>
        <v>271</v>
      </c>
      <c r="AD197">
        <f t="shared" si="87"/>
        <v>0.36964999999999998</v>
      </c>
      <c r="AE197">
        <f t="shared" si="88"/>
        <v>227</v>
      </c>
      <c r="AF197">
        <v>0.3261</v>
      </c>
      <c r="AG197">
        <f t="shared" si="89"/>
        <v>208</v>
      </c>
      <c r="AH197">
        <v>0.47649999999999998</v>
      </c>
      <c r="AI197">
        <f t="shared" si="90"/>
        <v>178</v>
      </c>
      <c r="AJ197">
        <f t="shared" si="91"/>
        <v>232</v>
      </c>
      <c r="AK197">
        <f>IF(C197=1,(AJ197/Z197),REF)</f>
        <v>522.28725799189556</v>
      </c>
      <c r="AL197">
        <f t="shared" si="92"/>
        <v>176</v>
      </c>
      <c r="AM197">
        <f>IF(B197=1,(AJ197/AD197),REF)</f>
        <v>627.62072230488309</v>
      </c>
      <c r="AN197">
        <f t="shared" si="93"/>
        <v>209</v>
      </c>
      <c r="AO197">
        <f t="shared" si="94"/>
        <v>176</v>
      </c>
      <c r="AP197" t="str">
        <f t="shared" si="95"/>
        <v>Eastern Washington</v>
      </c>
      <c r="AQ197">
        <f t="shared" si="96"/>
        <v>0.26506915459343744</v>
      </c>
      <c r="AR197">
        <f t="shared" si="97"/>
        <v>0.18946257693539914</v>
      </c>
      <c r="AS197">
        <f t="shared" si="98"/>
        <v>0.55285810991958084</v>
      </c>
      <c r="AT197" t="str">
        <f t="shared" si="99"/>
        <v>Eastern Washington</v>
      </c>
      <c r="AU197">
        <f t="shared" si="100"/>
        <v>196</v>
      </c>
      <c r="AV197">
        <f t="shared" si="101"/>
        <v>199.66666666666666</v>
      </c>
      <c r="AX197" t="str">
        <f t="shared" si="102"/>
        <v>Eastern Washington</v>
      </c>
      <c r="AY197" t="str">
        <f t="shared" si="103"/>
        <v/>
      </c>
      <c r="AZ197">
        <v>196</v>
      </c>
    </row>
    <row r="198" spans="1:52" x14ac:dyDescent="0.25">
      <c r="A198">
        <v>1</v>
      </c>
      <c r="B198">
        <v>1</v>
      </c>
      <c r="C198">
        <v>1</v>
      </c>
      <c r="D198" t="s">
        <v>135</v>
      </c>
      <c r="E198">
        <v>69.030900000000003</v>
      </c>
      <c r="F198">
        <v>70</v>
      </c>
      <c r="G198">
        <v>65.839399999999998</v>
      </c>
      <c r="H198">
        <v>95</v>
      </c>
      <c r="I198">
        <v>102.88200000000001</v>
      </c>
      <c r="J198">
        <v>114</v>
      </c>
      <c r="K198">
        <v>104.84099999999999</v>
      </c>
      <c r="L198">
        <v>132</v>
      </c>
      <c r="M198">
        <v>104.014</v>
      </c>
      <c r="N198">
        <v>263</v>
      </c>
      <c r="O198">
        <v>105.833</v>
      </c>
      <c r="P198">
        <v>242</v>
      </c>
      <c r="Q198">
        <v>-0.99154799999999998</v>
      </c>
      <c r="R198">
        <v>178</v>
      </c>
      <c r="S198">
        <f t="shared" si="78"/>
        <v>-1.4370376164876951E-2</v>
      </c>
      <c r="T198">
        <f t="shared" si="79"/>
        <v>178</v>
      </c>
      <c r="U198">
        <f t="shared" si="80"/>
        <v>758762.47591918288</v>
      </c>
      <c r="V198">
        <f t="shared" si="81"/>
        <v>99</v>
      </c>
      <c r="W198">
        <f t="shared" si="82"/>
        <v>25.139129529579542</v>
      </c>
      <c r="X198">
        <f t="shared" si="83"/>
        <v>197</v>
      </c>
      <c r="Y198">
        <f t="shared" si="84"/>
        <v>187.5</v>
      </c>
      <c r="Z198">
        <v>0.38250000000000001</v>
      </c>
      <c r="AA198">
        <f t="shared" si="85"/>
        <v>198</v>
      </c>
      <c r="AB198">
        <v>0.45269999999999999</v>
      </c>
      <c r="AC198">
        <f t="shared" si="86"/>
        <v>209</v>
      </c>
      <c r="AD198">
        <f t="shared" si="87"/>
        <v>0.41759999999999997</v>
      </c>
      <c r="AE198">
        <f t="shared" si="88"/>
        <v>200</v>
      </c>
      <c r="AF198">
        <v>0.48509999999999998</v>
      </c>
      <c r="AG198">
        <f t="shared" si="89"/>
        <v>156</v>
      </c>
      <c r="AH198">
        <v>0.46860000000000002</v>
      </c>
      <c r="AI198">
        <f t="shared" si="90"/>
        <v>183</v>
      </c>
      <c r="AJ198">
        <f t="shared" si="91"/>
        <v>200.7</v>
      </c>
      <c r="AK198">
        <f>IF(C198=1,(AJ198/Z198),REF)</f>
        <v>524.7058823529411</v>
      </c>
      <c r="AL198">
        <f t="shared" si="92"/>
        <v>179</v>
      </c>
      <c r="AM198">
        <f>IF(B198=1,(AJ198/AD198),REF)</f>
        <v>480.60344827586209</v>
      </c>
      <c r="AN198">
        <f t="shared" si="93"/>
        <v>179</v>
      </c>
      <c r="AO198">
        <f t="shared" si="94"/>
        <v>179</v>
      </c>
      <c r="AP198" t="str">
        <f t="shared" si="95"/>
        <v>Florida Gulf Coast</v>
      </c>
      <c r="AQ198">
        <f t="shared" si="96"/>
        <v>0.22814524834016628</v>
      </c>
      <c r="AR198">
        <f t="shared" si="97"/>
        <v>0.22130030802582223</v>
      </c>
      <c r="AS198">
        <f t="shared" si="98"/>
        <v>0.55037517697153615</v>
      </c>
      <c r="AT198" t="str">
        <f t="shared" si="99"/>
        <v>Florida Gulf Coast</v>
      </c>
      <c r="AU198">
        <f t="shared" si="100"/>
        <v>197</v>
      </c>
      <c r="AV198">
        <f t="shared" si="101"/>
        <v>192</v>
      </c>
      <c r="AX198" t="str">
        <f t="shared" si="102"/>
        <v>Florida Gulf Coast</v>
      </c>
      <c r="AY198" t="str">
        <f t="shared" si="103"/>
        <v/>
      </c>
      <c r="AZ198">
        <v>197</v>
      </c>
    </row>
    <row r="199" spans="1:52" x14ac:dyDescent="0.25">
      <c r="A199">
        <v>1</v>
      </c>
      <c r="B199">
        <v>1</v>
      </c>
      <c r="C199">
        <v>1</v>
      </c>
      <c r="D199" t="s">
        <v>101</v>
      </c>
      <c r="E199">
        <v>66.340299999999999</v>
      </c>
      <c r="F199">
        <v>200</v>
      </c>
      <c r="G199">
        <v>63.191299999999998</v>
      </c>
      <c r="H199">
        <v>231</v>
      </c>
      <c r="I199">
        <v>103.803</v>
      </c>
      <c r="J199">
        <v>100</v>
      </c>
      <c r="K199">
        <v>101.89400000000001</v>
      </c>
      <c r="L199">
        <v>182</v>
      </c>
      <c r="M199">
        <v>100.992</v>
      </c>
      <c r="N199">
        <v>193</v>
      </c>
      <c r="O199">
        <v>104.328</v>
      </c>
      <c r="P199">
        <v>210</v>
      </c>
      <c r="Q199">
        <v>-2.4336700000000002</v>
      </c>
      <c r="R199">
        <v>189</v>
      </c>
      <c r="S199">
        <f t="shared" si="78"/>
        <v>-3.6689614005363219E-2</v>
      </c>
      <c r="T199">
        <f t="shared" si="79"/>
        <v>190</v>
      </c>
      <c r="U199">
        <f t="shared" si="80"/>
        <v>688770.68395241082</v>
      </c>
      <c r="V199">
        <f t="shared" si="81"/>
        <v>186</v>
      </c>
      <c r="W199">
        <f t="shared" si="82"/>
        <v>25.566070366786189</v>
      </c>
      <c r="X199">
        <f t="shared" si="83"/>
        <v>223</v>
      </c>
      <c r="Y199">
        <f t="shared" si="84"/>
        <v>206.5</v>
      </c>
      <c r="Z199">
        <v>0.38030000000000003</v>
      </c>
      <c r="AA199">
        <f t="shared" si="85"/>
        <v>200</v>
      </c>
      <c r="AB199">
        <v>0.49640000000000001</v>
      </c>
      <c r="AC199">
        <f t="shared" si="86"/>
        <v>189</v>
      </c>
      <c r="AD199">
        <f t="shared" si="87"/>
        <v>0.43835000000000002</v>
      </c>
      <c r="AE199">
        <f t="shared" si="88"/>
        <v>194</v>
      </c>
      <c r="AF199">
        <v>0.16209999999999999</v>
      </c>
      <c r="AG199">
        <f t="shared" si="89"/>
        <v>291</v>
      </c>
      <c r="AH199">
        <v>0.43099999999999999</v>
      </c>
      <c r="AI199">
        <f t="shared" si="90"/>
        <v>195</v>
      </c>
      <c r="AJ199">
        <f t="shared" si="91"/>
        <v>252.5</v>
      </c>
      <c r="AK199">
        <f>IF(C199=1,(AJ199/Z199),REF)</f>
        <v>663.94951354194052</v>
      </c>
      <c r="AL199">
        <f t="shared" si="92"/>
        <v>207</v>
      </c>
      <c r="AM199">
        <f>IF(B199=1,(AJ199/AD199),REF)</f>
        <v>576.02372533363746</v>
      </c>
      <c r="AN199">
        <f t="shared" si="93"/>
        <v>203</v>
      </c>
      <c r="AO199">
        <f t="shared" si="94"/>
        <v>194</v>
      </c>
      <c r="AP199" t="str">
        <f t="shared" si="95"/>
        <v>Coastal Carolina</v>
      </c>
      <c r="AQ199">
        <f t="shared" si="96"/>
        <v>0.22155645188311074</v>
      </c>
      <c r="AR199">
        <f t="shared" si="97"/>
        <v>0.22709671556101668</v>
      </c>
      <c r="AS199">
        <f t="shared" si="98"/>
        <v>0.54998683887981936</v>
      </c>
      <c r="AT199" t="str">
        <f t="shared" si="99"/>
        <v>Coastal Carolina</v>
      </c>
      <c r="AU199">
        <f t="shared" si="100"/>
        <v>198</v>
      </c>
      <c r="AV199">
        <f t="shared" si="101"/>
        <v>195.33333333333334</v>
      </c>
      <c r="AX199" t="str">
        <f t="shared" si="102"/>
        <v>Coastal Carolina</v>
      </c>
      <c r="AY199" t="str">
        <f t="shared" si="103"/>
        <v/>
      </c>
      <c r="AZ199">
        <v>198</v>
      </c>
    </row>
    <row r="200" spans="1:52" x14ac:dyDescent="0.25">
      <c r="A200">
        <v>1</v>
      </c>
      <c r="B200">
        <v>1</v>
      </c>
      <c r="C200">
        <v>1</v>
      </c>
      <c r="D200" t="s">
        <v>289</v>
      </c>
      <c r="E200">
        <v>67.540700000000001</v>
      </c>
      <c r="F200">
        <v>139</v>
      </c>
      <c r="G200">
        <v>64.705699999999993</v>
      </c>
      <c r="H200">
        <v>148</v>
      </c>
      <c r="I200">
        <v>98.296599999999998</v>
      </c>
      <c r="J200">
        <v>203</v>
      </c>
      <c r="K200">
        <v>101.64</v>
      </c>
      <c r="L200">
        <v>186</v>
      </c>
      <c r="M200">
        <v>104.562</v>
      </c>
      <c r="N200">
        <v>272</v>
      </c>
      <c r="O200">
        <v>105.99299999999999</v>
      </c>
      <c r="P200">
        <v>248</v>
      </c>
      <c r="Q200">
        <v>-4.3532599999999997</v>
      </c>
      <c r="R200">
        <v>217</v>
      </c>
      <c r="S200">
        <f t="shared" si="78"/>
        <v>-6.4450027909097693E-2</v>
      </c>
      <c r="T200">
        <f t="shared" si="79"/>
        <v>218</v>
      </c>
      <c r="U200">
        <f t="shared" si="80"/>
        <v>697742.00706672005</v>
      </c>
      <c r="V200">
        <f t="shared" si="81"/>
        <v>175</v>
      </c>
      <c r="W200">
        <f t="shared" si="82"/>
        <v>25.755971614450502</v>
      </c>
      <c r="X200">
        <f t="shared" si="83"/>
        <v>232</v>
      </c>
      <c r="Y200">
        <f t="shared" si="84"/>
        <v>225</v>
      </c>
      <c r="Z200">
        <v>0.41299999999999998</v>
      </c>
      <c r="AA200">
        <f t="shared" si="85"/>
        <v>181</v>
      </c>
      <c r="AB200">
        <v>0.3821</v>
      </c>
      <c r="AC200">
        <f t="shared" si="86"/>
        <v>238</v>
      </c>
      <c r="AD200">
        <f t="shared" si="87"/>
        <v>0.39754999999999996</v>
      </c>
      <c r="AE200">
        <f t="shared" si="88"/>
        <v>210</v>
      </c>
      <c r="AF200">
        <v>0.64</v>
      </c>
      <c r="AG200">
        <f t="shared" si="89"/>
        <v>102</v>
      </c>
      <c r="AH200">
        <v>0.21340000000000001</v>
      </c>
      <c r="AI200">
        <f t="shared" si="90"/>
        <v>283</v>
      </c>
      <c r="AJ200">
        <f t="shared" si="91"/>
        <v>242.6</v>
      </c>
      <c r="AK200">
        <f>IF(C200=1,(AJ200/Z200),REF)</f>
        <v>587.40920096852301</v>
      </c>
      <c r="AL200">
        <f t="shared" si="92"/>
        <v>194</v>
      </c>
      <c r="AM200">
        <f>IF(B200=1,(AJ200/AD200),REF)</f>
        <v>610.23770594893733</v>
      </c>
      <c r="AN200">
        <f t="shared" si="93"/>
        <v>205</v>
      </c>
      <c r="AO200">
        <f t="shared" si="94"/>
        <v>194</v>
      </c>
      <c r="AP200" t="str">
        <f t="shared" si="95"/>
        <v>San Diego</v>
      </c>
      <c r="AQ200">
        <f t="shared" si="96"/>
        <v>0.24357211037166895</v>
      </c>
      <c r="AR200">
        <f t="shared" si="97"/>
        <v>0.20447926089250987</v>
      </c>
      <c r="AS200">
        <f t="shared" si="98"/>
        <v>0.5496916324397475</v>
      </c>
      <c r="AT200" t="str">
        <f t="shared" si="99"/>
        <v>San Diego</v>
      </c>
      <c r="AU200">
        <f t="shared" si="100"/>
        <v>199</v>
      </c>
      <c r="AV200">
        <f t="shared" si="101"/>
        <v>201</v>
      </c>
      <c r="AX200" t="str">
        <f t="shared" si="102"/>
        <v>San Diego</v>
      </c>
      <c r="AY200" t="str">
        <f t="shared" si="103"/>
        <v/>
      </c>
      <c r="AZ200">
        <v>199</v>
      </c>
    </row>
    <row r="201" spans="1:52" x14ac:dyDescent="0.25">
      <c r="A201">
        <v>1</v>
      </c>
      <c r="B201">
        <v>1</v>
      </c>
      <c r="C201">
        <v>1</v>
      </c>
      <c r="D201" t="s">
        <v>190</v>
      </c>
      <c r="E201">
        <v>68.756699999999995</v>
      </c>
      <c r="F201">
        <v>80</v>
      </c>
      <c r="G201">
        <v>66.754400000000004</v>
      </c>
      <c r="H201">
        <v>61</v>
      </c>
      <c r="I201">
        <v>98.630600000000001</v>
      </c>
      <c r="J201">
        <v>197</v>
      </c>
      <c r="K201">
        <v>100.88200000000001</v>
      </c>
      <c r="L201">
        <v>208</v>
      </c>
      <c r="M201">
        <v>100.88</v>
      </c>
      <c r="N201">
        <v>190</v>
      </c>
      <c r="O201">
        <v>103.381</v>
      </c>
      <c r="P201">
        <v>188</v>
      </c>
      <c r="Q201">
        <v>-2.4990800000000002</v>
      </c>
      <c r="R201">
        <v>193</v>
      </c>
      <c r="S201">
        <f t="shared" si="78"/>
        <v>-3.6345548870146405E-2</v>
      </c>
      <c r="T201">
        <f t="shared" si="79"/>
        <v>189</v>
      </c>
      <c r="U201">
        <f t="shared" si="80"/>
        <v>699749.1693670908</v>
      </c>
      <c r="V201">
        <f t="shared" si="81"/>
        <v>173</v>
      </c>
      <c r="W201">
        <f t="shared" si="82"/>
        <v>24.310290111519368</v>
      </c>
      <c r="X201">
        <f t="shared" si="83"/>
        <v>149</v>
      </c>
      <c r="Y201">
        <f t="shared" si="84"/>
        <v>169</v>
      </c>
      <c r="Z201">
        <v>0.37240000000000001</v>
      </c>
      <c r="AA201">
        <f t="shared" si="85"/>
        <v>202</v>
      </c>
      <c r="AB201">
        <v>0.49819999999999998</v>
      </c>
      <c r="AC201">
        <f t="shared" si="86"/>
        <v>187</v>
      </c>
      <c r="AD201">
        <f t="shared" si="87"/>
        <v>0.43530000000000002</v>
      </c>
      <c r="AE201">
        <f t="shared" si="88"/>
        <v>195</v>
      </c>
      <c r="AF201">
        <v>0.51529999999999998</v>
      </c>
      <c r="AG201">
        <f t="shared" si="89"/>
        <v>141</v>
      </c>
      <c r="AH201">
        <v>0.29849999999999999</v>
      </c>
      <c r="AI201">
        <f t="shared" si="90"/>
        <v>249</v>
      </c>
      <c r="AJ201">
        <f t="shared" si="91"/>
        <v>223.2</v>
      </c>
      <c r="AK201">
        <f>IF(C201=1,(AJ201/Z201),REF)</f>
        <v>599.35553168635874</v>
      </c>
      <c r="AL201">
        <f t="shared" si="92"/>
        <v>200</v>
      </c>
      <c r="AM201">
        <f>IF(B201=1,(AJ201/AD201),REF)</f>
        <v>512.74982770503095</v>
      </c>
      <c r="AN201">
        <f t="shared" si="93"/>
        <v>188</v>
      </c>
      <c r="AO201">
        <f t="shared" si="94"/>
        <v>188</v>
      </c>
      <c r="AP201" t="str">
        <f t="shared" si="95"/>
        <v>Louisiana Tech</v>
      </c>
      <c r="AQ201">
        <f t="shared" si="96"/>
        <v>0.21918599555130677</v>
      </c>
      <c r="AR201">
        <f t="shared" si="97"/>
        <v>0.22882072932515127</v>
      </c>
      <c r="AS201">
        <f t="shared" si="98"/>
        <v>0.54966972202410724</v>
      </c>
      <c r="AT201" t="str">
        <f t="shared" si="99"/>
        <v>Louisiana Tech</v>
      </c>
      <c r="AU201">
        <f t="shared" si="100"/>
        <v>200</v>
      </c>
      <c r="AV201">
        <f t="shared" si="101"/>
        <v>194.33333333333334</v>
      </c>
      <c r="AX201" t="str">
        <f t="shared" si="102"/>
        <v>Louisiana Tech</v>
      </c>
      <c r="AY201" t="str">
        <f t="shared" si="103"/>
        <v/>
      </c>
      <c r="AZ201">
        <v>200</v>
      </c>
    </row>
    <row r="202" spans="1:52" x14ac:dyDescent="0.25">
      <c r="A202">
        <v>1</v>
      </c>
      <c r="B202">
        <v>1</v>
      </c>
      <c r="C202">
        <v>1</v>
      </c>
      <c r="D202" t="s">
        <v>94</v>
      </c>
      <c r="E202">
        <v>71.553299999999993</v>
      </c>
      <c r="F202">
        <v>19</v>
      </c>
      <c r="G202">
        <v>68.694999999999993</v>
      </c>
      <c r="H202">
        <v>23</v>
      </c>
      <c r="I202">
        <v>105.13500000000001</v>
      </c>
      <c r="J202">
        <v>73</v>
      </c>
      <c r="K202">
        <v>104.261</v>
      </c>
      <c r="L202">
        <v>139</v>
      </c>
      <c r="M202">
        <v>102.005</v>
      </c>
      <c r="N202">
        <v>218</v>
      </c>
      <c r="O202">
        <v>105.1</v>
      </c>
      <c r="P202">
        <v>232</v>
      </c>
      <c r="Q202">
        <v>-0.8387</v>
      </c>
      <c r="R202">
        <v>177</v>
      </c>
      <c r="S202">
        <f t="shared" si="78"/>
        <v>-1.1725524888439788E-2</v>
      </c>
      <c r="T202">
        <f t="shared" si="79"/>
        <v>176</v>
      </c>
      <c r="U202">
        <f t="shared" si="80"/>
        <v>777809.85263274913</v>
      </c>
      <c r="V202">
        <f t="shared" si="81"/>
        <v>82</v>
      </c>
      <c r="W202">
        <f t="shared" si="82"/>
        <v>23.984721370906026</v>
      </c>
      <c r="X202">
        <f t="shared" si="83"/>
        <v>130</v>
      </c>
      <c r="Y202">
        <f t="shared" si="84"/>
        <v>153</v>
      </c>
      <c r="Z202">
        <v>0.35089999999999999</v>
      </c>
      <c r="AA202">
        <f t="shared" si="85"/>
        <v>213</v>
      </c>
      <c r="AB202">
        <v>0.54869999999999997</v>
      </c>
      <c r="AC202">
        <f t="shared" si="86"/>
        <v>171</v>
      </c>
      <c r="AD202">
        <f t="shared" si="87"/>
        <v>0.44979999999999998</v>
      </c>
      <c r="AE202">
        <f t="shared" si="88"/>
        <v>186</v>
      </c>
      <c r="AF202">
        <v>0.2321</v>
      </c>
      <c r="AG202">
        <f t="shared" si="89"/>
        <v>256</v>
      </c>
      <c r="AH202">
        <v>0.4889</v>
      </c>
      <c r="AI202">
        <f t="shared" si="90"/>
        <v>171</v>
      </c>
      <c r="AJ202">
        <f t="shared" si="91"/>
        <v>204.8</v>
      </c>
      <c r="AK202">
        <f>IF(C202=1,(AJ202/Z202),REF)</f>
        <v>583.64206326588771</v>
      </c>
      <c r="AL202">
        <f t="shared" si="92"/>
        <v>191</v>
      </c>
      <c r="AM202">
        <f>IF(B202=1,(AJ202/AD202),REF)</f>
        <v>455.31347265451319</v>
      </c>
      <c r="AN202">
        <f t="shared" si="93"/>
        <v>174</v>
      </c>
      <c r="AO202">
        <f t="shared" si="94"/>
        <v>174</v>
      </c>
      <c r="AP202" t="str">
        <f t="shared" si="95"/>
        <v>Charleston Southern</v>
      </c>
      <c r="AQ202">
        <f t="shared" si="96"/>
        <v>0.20708101815894481</v>
      </c>
      <c r="AR202">
        <f t="shared" si="97"/>
        <v>0.23998026423452776</v>
      </c>
      <c r="AS202">
        <f t="shared" si="98"/>
        <v>0.54920543391547283</v>
      </c>
      <c r="AT202" t="str">
        <f t="shared" si="99"/>
        <v>Charleston Southern</v>
      </c>
      <c r="AU202">
        <f t="shared" si="100"/>
        <v>201</v>
      </c>
      <c r="AV202">
        <f t="shared" si="101"/>
        <v>187</v>
      </c>
      <c r="AX202" t="str">
        <f t="shared" si="102"/>
        <v>Charleston Southern</v>
      </c>
      <c r="AY202" t="str">
        <f t="shared" si="103"/>
        <v/>
      </c>
      <c r="AZ202">
        <v>201</v>
      </c>
    </row>
    <row r="203" spans="1:52" x14ac:dyDescent="0.25">
      <c r="A203">
        <v>1</v>
      </c>
      <c r="B203">
        <v>1</v>
      </c>
      <c r="C203">
        <v>1</v>
      </c>
      <c r="D203" t="s">
        <v>298</v>
      </c>
      <c r="E203">
        <v>60.489899999999999</v>
      </c>
      <c r="F203">
        <v>341</v>
      </c>
      <c r="G203">
        <v>58.602600000000002</v>
      </c>
      <c r="H203">
        <v>338</v>
      </c>
      <c r="I203">
        <v>94.750500000000002</v>
      </c>
      <c r="J203">
        <v>274</v>
      </c>
      <c r="K203">
        <v>97.908000000000001</v>
      </c>
      <c r="L203">
        <v>259</v>
      </c>
      <c r="M203">
        <v>99.361400000000003</v>
      </c>
      <c r="N203">
        <v>157</v>
      </c>
      <c r="O203">
        <v>100.483</v>
      </c>
      <c r="P203">
        <v>133</v>
      </c>
      <c r="Q203">
        <v>-2.5752100000000002</v>
      </c>
      <c r="R203">
        <v>197</v>
      </c>
      <c r="S203">
        <f t="shared" si="78"/>
        <v>-4.2569090046437552E-2</v>
      </c>
      <c r="T203">
        <f t="shared" si="79"/>
        <v>201</v>
      </c>
      <c r="U203">
        <f t="shared" si="80"/>
        <v>579854.75770971354</v>
      </c>
      <c r="V203">
        <f t="shared" si="81"/>
        <v>305</v>
      </c>
      <c r="W203">
        <f t="shared" si="82"/>
        <v>26.403729929682292</v>
      </c>
      <c r="X203">
        <f t="shared" si="83"/>
        <v>275</v>
      </c>
      <c r="Y203">
        <f t="shared" si="84"/>
        <v>238</v>
      </c>
      <c r="Z203">
        <v>0.4002</v>
      </c>
      <c r="AA203">
        <f t="shared" si="85"/>
        <v>190</v>
      </c>
      <c r="AB203">
        <v>0.433</v>
      </c>
      <c r="AC203">
        <f t="shared" si="86"/>
        <v>218</v>
      </c>
      <c r="AD203">
        <f t="shared" si="87"/>
        <v>0.41659999999999997</v>
      </c>
      <c r="AE203">
        <f t="shared" si="88"/>
        <v>201</v>
      </c>
      <c r="AF203">
        <v>0.22140000000000001</v>
      </c>
      <c r="AG203">
        <f t="shared" si="89"/>
        <v>263</v>
      </c>
      <c r="AH203">
        <v>0.43640000000000001</v>
      </c>
      <c r="AI203">
        <f t="shared" si="90"/>
        <v>193</v>
      </c>
      <c r="AJ203">
        <f t="shared" si="91"/>
        <v>280.2</v>
      </c>
      <c r="AK203">
        <f>IF(C203=1,(AJ203/Z203),REF)</f>
        <v>700.14992503748124</v>
      </c>
      <c r="AL203">
        <f t="shared" si="92"/>
        <v>212</v>
      </c>
      <c r="AM203">
        <f>IF(B203=1,(AJ203/AD203),REF)</f>
        <v>672.5876140182429</v>
      </c>
      <c r="AN203">
        <f t="shared" si="93"/>
        <v>219</v>
      </c>
      <c r="AO203">
        <f t="shared" si="94"/>
        <v>201</v>
      </c>
      <c r="AP203" t="str">
        <f t="shared" si="95"/>
        <v>SMU</v>
      </c>
      <c r="AQ203">
        <f t="shared" si="96"/>
        <v>0.23191538567119838</v>
      </c>
      <c r="AR203">
        <f t="shared" si="97"/>
        <v>0.21168766191957031</v>
      </c>
      <c r="AS203">
        <f t="shared" si="98"/>
        <v>0.54750212633463446</v>
      </c>
      <c r="AT203" t="str">
        <f t="shared" si="99"/>
        <v>SMU</v>
      </c>
      <c r="AU203">
        <f t="shared" si="100"/>
        <v>202</v>
      </c>
      <c r="AV203">
        <f t="shared" si="101"/>
        <v>201.33333333333334</v>
      </c>
      <c r="AX203" t="str">
        <f t="shared" si="102"/>
        <v>SMU</v>
      </c>
      <c r="AY203" t="str">
        <f t="shared" si="103"/>
        <v/>
      </c>
      <c r="AZ203">
        <v>202</v>
      </c>
    </row>
    <row r="204" spans="1:52" x14ac:dyDescent="0.25">
      <c r="A204">
        <v>1</v>
      </c>
      <c r="B204">
        <v>1</v>
      </c>
      <c r="C204">
        <v>1</v>
      </c>
      <c r="D204" t="s">
        <v>131</v>
      </c>
      <c r="E204">
        <v>65.225899999999996</v>
      </c>
      <c r="F204">
        <v>253</v>
      </c>
      <c r="G204">
        <v>63.050800000000002</v>
      </c>
      <c r="H204">
        <v>241</v>
      </c>
      <c r="I204">
        <v>95.692800000000005</v>
      </c>
      <c r="J204">
        <v>255</v>
      </c>
      <c r="K204">
        <v>99.170400000000001</v>
      </c>
      <c r="L204">
        <v>237</v>
      </c>
      <c r="M204">
        <v>101.557</v>
      </c>
      <c r="N204">
        <v>203</v>
      </c>
      <c r="O204">
        <v>104.48099999999999</v>
      </c>
      <c r="P204">
        <v>218</v>
      </c>
      <c r="Q204">
        <v>-5.3103600000000002</v>
      </c>
      <c r="R204">
        <v>227</v>
      </c>
      <c r="S204">
        <f t="shared" si="78"/>
        <v>-8.141857758957706E-2</v>
      </c>
      <c r="T204">
        <f t="shared" si="79"/>
        <v>228</v>
      </c>
      <c r="U204">
        <f t="shared" si="80"/>
        <v>641481.60949494853</v>
      </c>
      <c r="V204">
        <f t="shared" si="81"/>
        <v>253</v>
      </c>
      <c r="W204">
        <f t="shared" si="82"/>
        <v>26.063913924561902</v>
      </c>
      <c r="X204">
        <f t="shared" si="83"/>
        <v>252</v>
      </c>
      <c r="Y204">
        <f t="shared" si="84"/>
        <v>240</v>
      </c>
      <c r="Z204">
        <v>0.45629999999999998</v>
      </c>
      <c r="AA204">
        <f t="shared" si="85"/>
        <v>163</v>
      </c>
      <c r="AB204">
        <v>0.20660000000000001</v>
      </c>
      <c r="AC204">
        <f t="shared" si="86"/>
        <v>299</v>
      </c>
      <c r="AD204">
        <f t="shared" si="87"/>
        <v>0.33145000000000002</v>
      </c>
      <c r="AE204">
        <f t="shared" si="88"/>
        <v>246</v>
      </c>
      <c r="AF204">
        <v>0.4219</v>
      </c>
      <c r="AG204">
        <f t="shared" si="89"/>
        <v>176</v>
      </c>
      <c r="AH204">
        <v>0.35510000000000003</v>
      </c>
      <c r="AI204">
        <f t="shared" si="90"/>
        <v>224</v>
      </c>
      <c r="AJ204">
        <f t="shared" si="91"/>
        <v>273.39999999999998</v>
      </c>
      <c r="AK204">
        <f>IF(C204=1,(AJ204/Z204),REF)</f>
        <v>599.16721455182994</v>
      </c>
      <c r="AL204">
        <f t="shared" si="92"/>
        <v>199</v>
      </c>
      <c r="AM204">
        <f>IF(B204=1,(AJ204/AD204),REF)</f>
        <v>824.86046160808553</v>
      </c>
      <c r="AN204">
        <f t="shared" si="93"/>
        <v>244</v>
      </c>
      <c r="AO204">
        <f t="shared" si="94"/>
        <v>199</v>
      </c>
      <c r="AP204" t="str">
        <f t="shared" si="95"/>
        <v>FIU</v>
      </c>
      <c r="AQ204">
        <f t="shared" si="96"/>
        <v>0.26857602783237339</v>
      </c>
      <c r="AR204">
        <f t="shared" si="97"/>
        <v>0.16417814758415292</v>
      </c>
      <c r="AS204">
        <f t="shared" si="98"/>
        <v>0.54210636750547503</v>
      </c>
      <c r="AT204" t="str">
        <f t="shared" si="99"/>
        <v>FIU</v>
      </c>
      <c r="AU204">
        <f t="shared" si="100"/>
        <v>203</v>
      </c>
      <c r="AV204">
        <f t="shared" si="101"/>
        <v>216</v>
      </c>
      <c r="AX204" t="str">
        <f t="shared" si="102"/>
        <v>FIU</v>
      </c>
      <c r="AY204" t="str">
        <f t="shared" si="103"/>
        <v/>
      </c>
      <c r="AZ204">
        <v>203</v>
      </c>
    </row>
    <row r="205" spans="1:52" x14ac:dyDescent="0.25">
      <c r="A205">
        <v>1</v>
      </c>
      <c r="B205">
        <v>1</v>
      </c>
      <c r="C205">
        <v>1</v>
      </c>
      <c r="D205" t="s">
        <v>185</v>
      </c>
      <c r="E205">
        <v>71.414299999999997</v>
      </c>
      <c r="F205">
        <v>21</v>
      </c>
      <c r="G205">
        <v>68.031499999999994</v>
      </c>
      <c r="H205">
        <v>29</v>
      </c>
      <c r="I205">
        <v>98.353899999999996</v>
      </c>
      <c r="J205">
        <v>202</v>
      </c>
      <c r="K205">
        <v>100.824</v>
      </c>
      <c r="L205">
        <v>210</v>
      </c>
      <c r="M205">
        <v>103.497</v>
      </c>
      <c r="N205">
        <v>250</v>
      </c>
      <c r="O205">
        <v>104.858</v>
      </c>
      <c r="P205">
        <v>226</v>
      </c>
      <c r="Q205">
        <v>-4.0334399999999997</v>
      </c>
      <c r="R205">
        <v>214</v>
      </c>
      <c r="S205">
        <f t="shared" si="78"/>
        <v>-5.6487286159774809E-2</v>
      </c>
      <c r="T205">
        <f t="shared" si="79"/>
        <v>213</v>
      </c>
      <c r="U205">
        <f t="shared" si="80"/>
        <v>725960.5652357568</v>
      </c>
      <c r="V205">
        <f t="shared" si="81"/>
        <v>143</v>
      </c>
      <c r="W205">
        <f t="shared" si="82"/>
        <v>23.942931793533241</v>
      </c>
      <c r="X205">
        <f t="shared" si="83"/>
        <v>126</v>
      </c>
      <c r="Y205">
        <f t="shared" si="84"/>
        <v>169.5</v>
      </c>
      <c r="Z205">
        <v>0.39660000000000001</v>
      </c>
      <c r="AA205">
        <f t="shared" si="85"/>
        <v>192</v>
      </c>
      <c r="AB205">
        <v>0.36870000000000003</v>
      </c>
      <c r="AC205">
        <f t="shared" si="86"/>
        <v>246</v>
      </c>
      <c r="AD205">
        <f t="shared" si="87"/>
        <v>0.38265000000000005</v>
      </c>
      <c r="AE205">
        <f t="shared" si="88"/>
        <v>218</v>
      </c>
      <c r="AF205">
        <v>0.26550000000000001</v>
      </c>
      <c r="AG205">
        <f t="shared" si="89"/>
        <v>239</v>
      </c>
      <c r="AH205">
        <v>0.41289999999999999</v>
      </c>
      <c r="AI205">
        <f t="shared" si="90"/>
        <v>203</v>
      </c>
      <c r="AJ205">
        <f t="shared" si="91"/>
        <v>237.1</v>
      </c>
      <c r="AK205">
        <f>IF(C205=1,(AJ205/Z205),REF)</f>
        <v>597.83156833081182</v>
      </c>
      <c r="AL205">
        <f t="shared" si="92"/>
        <v>198</v>
      </c>
      <c r="AM205">
        <f>IF(B205=1,(AJ205/AD205),REF)</f>
        <v>619.62629034365602</v>
      </c>
      <c r="AN205">
        <f t="shared" si="93"/>
        <v>207</v>
      </c>
      <c r="AO205">
        <f t="shared" si="94"/>
        <v>198</v>
      </c>
      <c r="AP205" t="str">
        <f t="shared" si="95"/>
        <v>Lipscomb</v>
      </c>
      <c r="AQ205">
        <f t="shared" si="96"/>
        <v>0.23348899038671569</v>
      </c>
      <c r="AR205">
        <f t="shared" si="97"/>
        <v>0.19644020417833954</v>
      </c>
      <c r="AS205">
        <f t="shared" si="98"/>
        <v>0.54068805677618459</v>
      </c>
      <c r="AT205" t="str">
        <f t="shared" si="99"/>
        <v>Lipscomb</v>
      </c>
      <c r="AU205">
        <f t="shared" si="100"/>
        <v>204</v>
      </c>
      <c r="AV205">
        <f t="shared" si="101"/>
        <v>206.66666666666666</v>
      </c>
      <c r="AX205" t="str">
        <f t="shared" si="102"/>
        <v>Lipscomb</v>
      </c>
      <c r="AY205" t="str">
        <f t="shared" si="103"/>
        <v/>
      </c>
      <c r="AZ205">
        <v>204</v>
      </c>
    </row>
    <row r="206" spans="1:52" x14ac:dyDescent="0.25">
      <c r="A206">
        <v>1</v>
      </c>
      <c r="B206">
        <v>1</v>
      </c>
      <c r="C206">
        <v>1</v>
      </c>
      <c r="D206" t="s">
        <v>150</v>
      </c>
      <c r="E206">
        <v>66.405299999999997</v>
      </c>
      <c r="F206">
        <v>198</v>
      </c>
      <c r="G206">
        <v>65.479200000000006</v>
      </c>
      <c r="H206">
        <v>115</v>
      </c>
      <c r="I206">
        <v>94.845699999999994</v>
      </c>
      <c r="J206">
        <v>273</v>
      </c>
      <c r="K206">
        <v>101.011</v>
      </c>
      <c r="L206">
        <v>204</v>
      </c>
      <c r="M206">
        <v>99.706199999999995</v>
      </c>
      <c r="N206">
        <v>167</v>
      </c>
      <c r="O206">
        <v>101.831</v>
      </c>
      <c r="P206">
        <v>154</v>
      </c>
      <c r="Q206">
        <v>-0.81994</v>
      </c>
      <c r="R206">
        <v>176</v>
      </c>
      <c r="S206">
        <f t="shared" si="78"/>
        <v>-1.2348411949046347E-2</v>
      </c>
      <c r="T206">
        <f t="shared" si="79"/>
        <v>177</v>
      </c>
      <c r="U206">
        <f t="shared" si="80"/>
        <v>677548.02591164119</v>
      </c>
      <c r="V206">
        <f t="shared" si="81"/>
        <v>200</v>
      </c>
      <c r="W206">
        <f t="shared" si="82"/>
        <v>24.570006466120176</v>
      </c>
      <c r="X206">
        <f t="shared" si="83"/>
        <v>167</v>
      </c>
      <c r="Y206">
        <f t="shared" si="84"/>
        <v>172</v>
      </c>
      <c r="Z206">
        <v>0.31719999999999998</v>
      </c>
      <c r="AA206">
        <f t="shared" si="85"/>
        <v>228</v>
      </c>
      <c r="AB206">
        <v>0.61470000000000002</v>
      </c>
      <c r="AC206">
        <f t="shared" si="86"/>
        <v>153</v>
      </c>
      <c r="AD206">
        <f t="shared" si="87"/>
        <v>0.46594999999999998</v>
      </c>
      <c r="AE206">
        <f t="shared" si="88"/>
        <v>180</v>
      </c>
      <c r="AF206">
        <v>0.39510000000000001</v>
      </c>
      <c r="AG206">
        <f t="shared" si="89"/>
        <v>186</v>
      </c>
      <c r="AH206">
        <v>0.35759999999999997</v>
      </c>
      <c r="AI206">
        <f t="shared" si="90"/>
        <v>221</v>
      </c>
      <c r="AJ206">
        <f t="shared" si="91"/>
        <v>227.2</v>
      </c>
      <c r="AK206">
        <f>IF(C206=1,(AJ206/Z206),REF)</f>
        <v>716.2673392181589</v>
      </c>
      <c r="AL206">
        <f t="shared" si="92"/>
        <v>215</v>
      </c>
      <c r="AM206">
        <f>IF(B206=1,(AJ206/AD206),REF)</f>
        <v>487.6059663053976</v>
      </c>
      <c r="AN206">
        <f t="shared" si="93"/>
        <v>180</v>
      </c>
      <c r="AO206">
        <f t="shared" si="94"/>
        <v>180</v>
      </c>
      <c r="AP206" t="str">
        <f t="shared" si="95"/>
        <v>Green Bay</v>
      </c>
      <c r="AQ206">
        <f t="shared" si="96"/>
        <v>0.18339911921661198</v>
      </c>
      <c r="AR206">
        <f t="shared" si="97"/>
        <v>0.2464765341213796</v>
      </c>
      <c r="AS206">
        <f t="shared" si="98"/>
        <v>0.54066112193760274</v>
      </c>
      <c r="AT206" t="str">
        <f t="shared" si="99"/>
        <v>Green Bay</v>
      </c>
      <c r="AU206">
        <f t="shared" si="100"/>
        <v>205</v>
      </c>
      <c r="AV206">
        <f t="shared" si="101"/>
        <v>188.33333333333334</v>
      </c>
      <c r="AX206" t="str">
        <f t="shared" si="102"/>
        <v>Green Bay</v>
      </c>
      <c r="AY206" t="str">
        <f t="shared" si="103"/>
        <v/>
      </c>
      <c r="AZ206">
        <v>205</v>
      </c>
    </row>
    <row r="207" spans="1:52" x14ac:dyDescent="0.25">
      <c r="A207">
        <v>1</v>
      </c>
      <c r="B207">
        <v>1</v>
      </c>
      <c r="C207">
        <v>1</v>
      </c>
      <c r="D207" t="s">
        <v>170</v>
      </c>
      <c r="E207">
        <v>66.786799999999999</v>
      </c>
      <c r="F207">
        <v>175</v>
      </c>
      <c r="G207">
        <v>64.6464</v>
      </c>
      <c r="H207">
        <v>152</v>
      </c>
      <c r="I207">
        <v>105.67</v>
      </c>
      <c r="J207">
        <v>65</v>
      </c>
      <c r="K207">
        <v>107.693</v>
      </c>
      <c r="L207">
        <v>84</v>
      </c>
      <c r="M207">
        <v>108.816</v>
      </c>
      <c r="N207">
        <v>322</v>
      </c>
      <c r="O207">
        <v>110.634</v>
      </c>
      <c r="P207">
        <v>314</v>
      </c>
      <c r="Q207">
        <v>-2.9406300000000001</v>
      </c>
      <c r="R207">
        <v>203</v>
      </c>
      <c r="S207">
        <f t="shared" si="78"/>
        <v>-4.4035647762731597E-2</v>
      </c>
      <c r="T207">
        <f t="shared" si="79"/>
        <v>203</v>
      </c>
      <c r="U207">
        <f t="shared" si="80"/>
        <v>774578.76350751321</v>
      </c>
      <c r="V207">
        <f t="shared" si="81"/>
        <v>86</v>
      </c>
      <c r="W207">
        <f t="shared" si="82"/>
        <v>27.895307181388336</v>
      </c>
      <c r="X207">
        <f t="shared" si="83"/>
        <v>301</v>
      </c>
      <c r="Y207">
        <f t="shared" si="84"/>
        <v>252</v>
      </c>
      <c r="Z207">
        <v>0.35959999999999998</v>
      </c>
      <c r="AA207">
        <f t="shared" si="85"/>
        <v>206</v>
      </c>
      <c r="AB207">
        <v>0.46379999999999999</v>
      </c>
      <c r="AC207">
        <f t="shared" si="86"/>
        <v>205</v>
      </c>
      <c r="AD207">
        <f t="shared" si="87"/>
        <v>0.41169999999999995</v>
      </c>
      <c r="AE207">
        <f t="shared" si="88"/>
        <v>202</v>
      </c>
      <c r="AF207">
        <v>0.54710000000000003</v>
      </c>
      <c r="AG207">
        <f t="shared" si="89"/>
        <v>128</v>
      </c>
      <c r="AH207">
        <v>0.42199999999999999</v>
      </c>
      <c r="AI207">
        <f t="shared" si="90"/>
        <v>201</v>
      </c>
      <c r="AJ207">
        <f t="shared" si="91"/>
        <v>214.4</v>
      </c>
      <c r="AK207">
        <f>IF(C207=1,(AJ207/Z207),REF)</f>
        <v>596.21802002224695</v>
      </c>
      <c r="AL207">
        <f t="shared" si="92"/>
        <v>197</v>
      </c>
      <c r="AM207">
        <f>IF(B207=1,(AJ207/AD207),REF)</f>
        <v>520.76754918630081</v>
      </c>
      <c r="AN207">
        <f t="shared" si="93"/>
        <v>189</v>
      </c>
      <c r="AO207">
        <f t="shared" si="94"/>
        <v>189</v>
      </c>
      <c r="AP207" t="str">
        <f t="shared" si="95"/>
        <v>IUPUI</v>
      </c>
      <c r="AQ207">
        <f t="shared" si="96"/>
        <v>0.21176332873471593</v>
      </c>
      <c r="AR207">
        <f t="shared" si="97"/>
        <v>0.21599578011909493</v>
      </c>
      <c r="AS207">
        <f t="shared" si="98"/>
        <v>0.53959474096145288</v>
      </c>
      <c r="AT207" t="str">
        <f t="shared" si="99"/>
        <v>IUPUI</v>
      </c>
      <c r="AU207">
        <f t="shared" si="100"/>
        <v>206</v>
      </c>
      <c r="AV207">
        <f t="shared" si="101"/>
        <v>199</v>
      </c>
      <c r="AX207" t="str">
        <f t="shared" si="102"/>
        <v>IUPUI</v>
      </c>
      <c r="AY207" t="str">
        <f t="shared" si="103"/>
        <v/>
      </c>
      <c r="AZ207">
        <v>206</v>
      </c>
    </row>
    <row r="208" spans="1:52" x14ac:dyDescent="0.25">
      <c r="A208">
        <v>1</v>
      </c>
      <c r="B208">
        <v>1</v>
      </c>
      <c r="C208">
        <v>1</v>
      </c>
      <c r="D208" t="s">
        <v>157</v>
      </c>
      <c r="E208">
        <v>68.283900000000003</v>
      </c>
      <c r="F208">
        <v>98</v>
      </c>
      <c r="G208">
        <v>65.445400000000006</v>
      </c>
      <c r="H208">
        <v>118</v>
      </c>
      <c r="I208">
        <v>102.538</v>
      </c>
      <c r="J208">
        <v>120</v>
      </c>
      <c r="K208">
        <v>105.422</v>
      </c>
      <c r="L208">
        <v>119</v>
      </c>
      <c r="M208">
        <v>103.526</v>
      </c>
      <c r="N208">
        <v>251</v>
      </c>
      <c r="O208">
        <v>107.434</v>
      </c>
      <c r="P208">
        <v>267</v>
      </c>
      <c r="Q208">
        <v>-2.0125799999999998</v>
      </c>
      <c r="R208">
        <v>186</v>
      </c>
      <c r="S208">
        <f t="shared" si="78"/>
        <v>-2.9465218008930368E-2</v>
      </c>
      <c r="T208">
        <f t="shared" si="79"/>
        <v>186</v>
      </c>
      <c r="U208">
        <f t="shared" si="80"/>
        <v>758893.47698804759</v>
      </c>
      <c r="V208">
        <f t="shared" si="81"/>
        <v>98</v>
      </c>
      <c r="W208">
        <f t="shared" si="82"/>
        <v>26.032056341903612</v>
      </c>
      <c r="X208">
        <f t="shared" si="83"/>
        <v>250</v>
      </c>
      <c r="Y208">
        <f t="shared" si="84"/>
        <v>218</v>
      </c>
      <c r="Z208">
        <v>0.3044</v>
      </c>
      <c r="AA208">
        <f t="shared" si="85"/>
        <v>231</v>
      </c>
      <c r="AB208">
        <v>0.62860000000000005</v>
      </c>
      <c r="AC208">
        <f t="shared" si="86"/>
        <v>146</v>
      </c>
      <c r="AD208">
        <f t="shared" si="87"/>
        <v>0.46650000000000003</v>
      </c>
      <c r="AE208">
        <f t="shared" si="88"/>
        <v>179</v>
      </c>
      <c r="AF208">
        <v>0.28499999999999998</v>
      </c>
      <c r="AG208">
        <f t="shared" si="89"/>
        <v>232</v>
      </c>
      <c r="AH208">
        <v>0.59089999999999998</v>
      </c>
      <c r="AI208">
        <f t="shared" si="90"/>
        <v>134</v>
      </c>
      <c r="AJ208">
        <f t="shared" si="91"/>
        <v>209.4</v>
      </c>
      <c r="AK208">
        <f>IF(C208=1,(AJ208/Z208),REF)</f>
        <v>687.91064388961888</v>
      </c>
      <c r="AL208">
        <f t="shared" si="92"/>
        <v>210</v>
      </c>
      <c r="AM208">
        <f>IF(B208=1,(AJ208/AD208),REF)</f>
        <v>448.87459807073952</v>
      </c>
      <c r="AN208">
        <f t="shared" si="93"/>
        <v>173</v>
      </c>
      <c r="AO208">
        <f t="shared" si="94"/>
        <v>173</v>
      </c>
      <c r="AP208" t="str">
        <f t="shared" si="95"/>
        <v>Houston</v>
      </c>
      <c r="AQ208">
        <f t="shared" si="96"/>
        <v>0.17671077313529487</v>
      </c>
      <c r="AR208">
        <f t="shared" si="97"/>
        <v>0.2493336577154118</v>
      </c>
      <c r="AS208">
        <f t="shared" si="98"/>
        <v>0.53872850925383342</v>
      </c>
      <c r="AT208" t="str">
        <f t="shared" si="99"/>
        <v>Houston</v>
      </c>
      <c r="AU208">
        <f t="shared" si="100"/>
        <v>207</v>
      </c>
      <c r="AV208">
        <f t="shared" si="101"/>
        <v>186.33333333333334</v>
      </c>
      <c r="AX208" t="str">
        <f t="shared" si="102"/>
        <v>Houston</v>
      </c>
      <c r="AY208" t="str">
        <f t="shared" si="103"/>
        <v/>
      </c>
      <c r="AZ208">
        <v>207</v>
      </c>
    </row>
    <row r="209" spans="1:52" x14ac:dyDescent="0.25">
      <c r="A209">
        <v>1</v>
      </c>
      <c r="B209">
        <v>1</v>
      </c>
      <c r="C209">
        <v>1</v>
      </c>
      <c r="D209" t="s">
        <v>275</v>
      </c>
      <c r="E209">
        <v>68.837299999999999</v>
      </c>
      <c r="F209">
        <v>75</v>
      </c>
      <c r="G209">
        <v>65.797300000000007</v>
      </c>
      <c r="H209">
        <v>99</v>
      </c>
      <c r="I209">
        <v>97.213300000000004</v>
      </c>
      <c r="J209">
        <v>228</v>
      </c>
      <c r="K209">
        <v>102.333</v>
      </c>
      <c r="L209">
        <v>172</v>
      </c>
      <c r="M209">
        <v>107.499</v>
      </c>
      <c r="N209">
        <v>309</v>
      </c>
      <c r="O209">
        <v>107.548</v>
      </c>
      <c r="P209">
        <v>270</v>
      </c>
      <c r="Q209">
        <v>-5.2150299999999996</v>
      </c>
      <c r="R209">
        <v>224</v>
      </c>
      <c r="S209">
        <f t="shared" si="78"/>
        <v>-7.5758346129206164E-2</v>
      </c>
      <c r="T209">
        <f t="shared" si="79"/>
        <v>225</v>
      </c>
      <c r="U209">
        <f t="shared" si="80"/>
        <v>720867.15796295973</v>
      </c>
      <c r="V209">
        <f t="shared" si="81"/>
        <v>151</v>
      </c>
      <c r="W209">
        <f t="shared" si="82"/>
        <v>25.866633752648855</v>
      </c>
      <c r="X209">
        <f t="shared" si="83"/>
        <v>242</v>
      </c>
      <c r="Y209">
        <f t="shared" si="84"/>
        <v>233.5</v>
      </c>
      <c r="Z209">
        <v>0.3871</v>
      </c>
      <c r="AA209">
        <f t="shared" si="85"/>
        <v>197</v>
      </c>
      <c r="AB209">
        <v>0.37440000000000001</v>
      </c>
      <c r="AC209">
        <f t="shared" si="86"/>
        <v>244</v>
      </c>
      <c r="AD209">
        <f t="shared" si="87"/>
        <v>0.38075000000000003</v>
      </c>
      <c r="AE209">
        <f t="shared" si="88"/>
        <v>220</v>
      </c>
      <c r="AF209">
        <v>0.28789999999999999</v>
      </c>
      <c r="AG209">
        <f t="shared" si="89"/>
        <v>231</v>
      </c>
      <c r="AH209">
        <v>0.3</v>
      </c>
      <c r="AI209">
        <f t="shared" si="90"/>
        <v>247</v>
      </c>
      <c r="AJ209">
        <f t="shared" si="91"/>
        <v>261.5</v>
      </c>
      <c r="AK209">
        <f>IF(C209=1,(AJ209/Z209),REF)</f>
        <v>675.53603719968999</v>
      </c>
      <c r="AL209">
        <f t="shared" si="92"/>
        <v>209</v>
      </c>
      <c r="AM209">
        <f>IF(B209=1,(AJ209/AD209),REF)</f>
        <v>686.8023637557452</v>
      </c>
      <c r="AN209">
        <f t="shared" si="93"/>
        <v>221</v>
      </c>
      <c r="AO209">
        <f t="shared" si="94"/>
        <v>209</v>
      </c>
      <c r="AP209" t="str">
        <f t="shared" si="95"/>
        <v>Rhode Island</v>
      </c>
      <c r="AQ209">
        <f t="shared" si="96"/>
        <v>0.22512820101377709</v>
      </c>
      <c r="AR209">
        <f t="shared" si="97"/>
        <v>0.19296601495692883</v>
      </c>
      <c r="AS209">
        <f t="shared" si="98"/>
        <v>0.53468458743310365</v>
      </c>
      <c r="AT209" t="str">
        <f t="shared" si="99"/>
        <v>Rhode Island</v>
      </c>
      <c r="AU209">
        <f t="shared" si="100"/>
        <v>208</v>
      </c>
      <c r="AV209">
        <f t="shared" si="101"/>
        <v>212.33333333333334</v>
      </c>
      <c r="AX209" t="str">
        <f t="shared" si="102"/>
        <v>Rhode Island</v>
      </c>
      <c r="AY209" t="str">
        <f t="shared" si="103"/>
        <v/>
      </c>
      <c r="AZ209">
        <v>208</v>
      </c>
    </row>
    <row r="210" spans="1:52" x14ac:dyDescent="0.25">
      <c r="A210">
        <v>1</v>
      </c>
      <c r="B210">
        <v>1</v>
      </c>
      <c r="C210">
        <v>1</v>
      </c>
      <c r="D210" t="s">
        <v>267</v>
      </c>
      <c r="E210">
        <v>68.680599999999998</v>
      </c>
      <c r="F210">
        <v>82</v>
      </c>
      <c r="G210">
        <v>65.405799999999999</v>
      </c>
      <c r="H210">
        <v>121</v>
      </c>
      <c r="I210">
        <v>108.31</v>
      </c>
      <c r="J210">
        <v>34</v>
      </c>
      <c r="K210">
        <v>107.914</v>
      </c>
      <c r="L210">
        <v>79</v>
      </c>
      <c r="M210">
        <v>108.14100000000001</v>
      </c>
      <c r="N210">
        <v>315</v>
      </c>
      <c r="O210">
        <v>110.96599999999999</v>
      </c>
      <c r="P210">
        <v>316</v>
      </c>
      <c r="Q210">
        <v>-3.05199</v>
      </c>
      <c r="R210">
        <v>205</v>
      </c>
      <c r="S210">
        <f t="shared" si="78"/>
        <v>-4.4437584994889277E-2</v>
      </c>
      <c r="T210">
        <f t="shared" si="79"/>
        <v>204</v>
      </c>
      <c r="U210">
        <f t="shared" si="80"/>
        <v>799815.21553611755</v>
      </c>
      <c r="V210">
        <f t="shared" si="81"/>
        <v>65</v>
      </c>
      <c r="W210">
        <f t="shared" si="82"/>
        <v>27.256482555887516</v>
      </c>
      <c r="X210">
        <f t="shared" si="83"/>
        <v>292</v>
      </c>
      <c r="Y210">
        <f t="shared" si="84"/>
        <v>248</v>
      </c>
      <c r="Z210">
        <v>0.35610000000000003</v>
      </c>
      <c r="AA210">
        <f t="shared" si="85"/>
        <v>211</v>
      </c>
      <c r="AB210">
        <v>0.4516</v>
      </c>
      <c r="AC210">
        <f t="shared" si="86"/>
        <v>210</v>
      </c>
      <c r="AD210">
        <f t="shared" si="87"/>
        <v>0.40385000000000004</v>
      </c>
      <c r="AE210">
        <f t="shared" si="88"/>
        <v>207</v>
      </c>
      <c r="AF210">
        <v>0.3725</v>
      </c>
      <c r="AG210">
        <f t="shared" si="89"/>
        <v>193</v>
      </c>
      <c r="AH210">
        <v>0.33860000000000001</v>
      </c>
      <c r="AI210">
        <f t="shared" si="90"/>
        <v>233</v>
      </c>
      <c r="AJ210">
        <f t="shared" si="91"/>
        <v>230</v>
      </c>
      <c r="AK210">
        <f>IF(C210=1,(AJ210/Z210),REF)</f>
        <v>645.88598708228017</v>
      </c>
      <c r="AL210">
        <f t="shared" si="92"/>
        <v>204</v>
      </c>
      <c r="AM210">
        <f>IF(B210=1,(AJ210/AD210),REF)</f>
        <v>569.51838553918526</v>
      </c>
      <c r="AN210">
        <f t="shared" si="93"/>
        <v>202</v>
      </c>
      <c r="AO210">
        <f t="shared" si="94"/>
        <v>202</v>
      </c>
      <c r="AP210" t="str">
        <f t="shared" si="95"/>
        <v>Portland St.</v>
      </c>
      <c r="AQ210">
        <f t="shared" si="96"/>
        <v>0.20803095810134906</v>
      </c>
      <c r="AR210">
        <f t="shared" si="97"/>
        <v>0.20952049302081002</v>
      </c>
      <c r="AS210">
        <f t="shared" si="98"/>
        <v>0.5344068308034241</v>
      </c>
      <c r="AT210" t="str">
        <f t="shared" si="99"/>
        <v>Portland St.</v>
      </c>
      <c r="AU210">
        <f t="shared" si="100"/>
        <v>209</v>
      </c>
      <c r="AV210">
        <f t="shared" si="101"/>
        <v>206</v>
      </c>
      <c r="AX210" t="str">
        <f t="shared" si="102"/>
        <v>Portland St.</v>
      </c>
      <c r="AY210" t="str">
        <f t="shared" si="103"/>
        <v/>
      </c>
      <c r="AZ210">
        <v>209</v>
      </c>
    </row>
    <row r="211" spans="1:52" x14ac:dyDescent="0.25">
      <c r="A211">
        <v>1</v>
      </c>
      <c r="B211">
        <v>1</v>
      </c>
      <c r="C211">
        <v>1</v>
      </c>
      <c r="D211" t="s">
        <v>334</v>
      </c>
      <c r="E211">
        <v>65.287099999999995</v>
      </c>
      <c r="F211">
        <v>248</v>
      </c>
      <c r="G211">
        <v>63.902700000000003</v>
      </c>
      <c r="H211">
        <v>191</v>
      </c>
      <c r="I211">
        <v>96.164299999999997</v>
      </c>
      <c r="J211">
        <v>247</v>
      </c>
      <c r="K211">
        <v>97.891900000000007</v>
      </c>
      <c r="L211">
        <v>260</v>
      </c>
      <c r="M211">
        <v>94.86</v>
      </c>
      <c r="N211">
        <v>59</v>
      </c>
      <c r="O211">
        <v>100.337</v>
      </c>
      <c r="P211">
        <v>131</v>
      </c>
      <c r="Q211">
        <v>-2.4451900000000002</v>
      </c>
      <c r="R211">
        <v>190</v>
      </c>
      <c r="S211">
        <f t="shared" si="78"/>
        <v>-3.7451502670512192E-2</v>
      </c>
      <c r="T211">
        <f t="shared" si="79"/>
        <v>192</v>
      </c>
      <c r="U211">
        <f t="shared" si="80"/>
        <v>625634.79435962869</v>
      </c>
      <c r="V211">
        <f t="shared" si="81"/>
        <v>273</v>
      </c>
      <c r="W211">
        <f t="shared" si="82"/>
        <v>24.40677518873694</v>
      </c>
      <c r="X211">
        <f t="shared" si="83"/>
        <v>154</v>
      </c>
      <c r="Y211">
        <f t="shared" si="84"/>
        <v>173</v>
      </c>
      <c r="Z211">
        <v>0.28289999999999998</v>
      </c>
      <c r="AA211">
        <f t="shared" si="85"/>
        <v>240</v>
      </c>
      <c r="AB211">
        <v>0.68340000000000001</v>
      </c>
      <c r="AC211">
        <f t="shared" si="86"/>
        <v>124</v>
      </c>
      <c r="AD211">
        <f t="shared" si="87"/>
        <v>0.48314999999999997</v>
      </c>
      <c r="AE211">
        <f t="shared" si="88"/>
        <v>176</v>
      </c>
      <c r="AF211">
        <v>0.14399999999999999</v>
      </c>
      <c r="AG211">
        <f t="shared" si="89"/>
        <v>305</v>
      </c>
      <c r="AH211">
        <v>0.72660000000000002</v>
      </c>
      <c r="AI211">
        <f t="shared" si="90"/>
        <v>85</v>
      </c>
      <c r="AJ211">
        <f t="shared" si="91"/>
        <v>240.8</v>
      </c>
      <c r="AK211">
        <f>IF(C211=1,(AJ211/Z211),REF)</f>
        <v>851.18416401555328</v>
      </c>
      <c r="AL211">
        <f t="shared" si="92"/>
        <v>227</v>
      </c>
      <c r="AM211">
        <f>IF(B211=1,(AJ211/AD211),REF)</f>
        <v>498.39594328883373</v>
      </c>
      <c r="AN211">
        <f t="shared" si="93"/>
        <v>181</v>
      </c>
      <c r="AO211">
        <f t="shared" si="94"/>
        <v>176</v>
      </c>
      <c r="AP211" t="str">
        <f t="shared" si="95"/>
        <v>Tulane</v>
      </c>
      <c r="AQ211">
        <f t="shared" si="96"/>
        <v>0.16076895015154288</v>
      </c>
      <c r="AR211">
        <f t="shared" si="97"/>
        <v>0.25487665585470271</v>
      </c>
      <c r="AS211">
        <f t="shared" si="98"/>
        <v>0.53342980660293771</v>
      </c>
      <c r="AT211" t="str">
        <f t="shared" si="99"/>
        <v>Tulane</v>
      </c>
      <c r="AU211">
        <f t="shared" si="100"/>
        <v>210</v>
      </c>
      <c r="AV211">
        <f t="shared" si="101"/>
        <v>187.33333333333334</v>
      </c>
      <c r="AX211" t="str">
        <f t="shared" si="102"/>
        <v>Tulane</v>
      </c>
      <c r="AY211" t="str">
        <f t="shared" si="103"/>
        <v/>
      </c>
      <c r="AZ211">
        <v>210</v>
      </c>
    </row>
    <row r="212" spans="1:52" x14ac:dyDescent="0.25">
      <c r="A212">
        <v>1</v>
      </c>
      <c r="B212">
        <v>1</v>
      </c>
      <c r="C212">
        <v>1</v>
      </c>
      <c r="D212" t="s">
        <v>282</v>
      </c>
      <c r="E212">
        <v>69.123500000000007</v>
      </c>
      <c r="F212">
        <v>68</v>
      </c>
      <c r="G212">
        <v>65.3048</v>
      </c>
      <c r="H212">
        <v>123</v>
      </c>
      <c r="I212">
        <v>101.71</v>
      </c>
      <c r="J212">
        <v>140</v>
      </c>
      <c r="K212">
        <v>102.182</v>
      </c>
      <c r="L212">
        <v>176</v>
      </c>
      <c r="M212">
        <v>103.494</v>
      </c>
      <c r="N212">
        <v>249</v>
      </c>
      <c r="O212">
        <v>108.474</v>
      </c>
      <c r="P212">
        <v>281</v>
      </c>
      <c r="Q212">
        <v>-6.2918399999999997</v>
      </c>
      <c r="R212">
        <v>235</v>
      </c>
      <c r="S212">
        <f t="shared" si="78"/>
        <v>-9.1025483373961116E-2</v>
      </c>
      <c r="T212">
        <f t="shared" si="79"/>
        <v>234</v>
      </c>
      <c r="U212">
        <f t="shared" si="80"/>
        <v>721729.60095481412</v>
      </c>
      <c r="V212">
        <f t="shared" si="81"/>
        <v>150</v>
      </c>
      <c r="W212">
        <f t="shared" si="82"/>
        <v>26.115318579051298</v>
      </c>
      <c r="X212">
        <f t="shared" si="83"/>
        <v>255</v>
      </c>
      <c r="Y212">
        <f t="shared" si="84"/>
        <v>244.5</v>
      </c>
      <c r="Z212">
        <v>0.40589999999999998</v>
      </c>
      <c r="AA212">
        <f t="shared" si="85"/>
        <v>187</v>
      </c>
      <c r="AB212">
        <v>0.28160000000000002</v>
      </c>
      <c r="AC212">
        <f t="shared" si="86"/>
        <v>276</v>
      </c>
      <c r="AD212">
        <f t="shared" si="87"/>
        <v>0.34375</v>
      </c>
      <c r="AE212">
        <f t="shared" si="88"/>
        <v>243</v>
      </c>
      <c r="AF212">
        <v>0.43590000000000001</v>
      </c>
      <c r="AG212">
        <f t="shared" si="89"/>
        <v>174</v>
      </c>
      <c r="AH212">
        <v>0.38540000000000002</v>
      </c>
      <c r="AI212">
        <f t="shared" si="90"/>
        <v>211</v>
      </c>
      <c r="AJ212">
        <f t="shared" si="91"/>
        <v>251.3</v>
      </c>
      <c r="AK212">
        <f>IF(C212=1,(AJ212/Z212),REF)</f>
        <v>619.11800936191185</v>
      </c>
      <c r="AL212">
        <f t="shared" si="92"/>
        <v>201</v>
      </c>
      <c r="AM212">
        <f>IF(B212=1,(AJ212/AD212),REF)</f>
        <v>731.05454545454552</v>
      </c>
      <c r="AN212">
        <f t="shared" si="93"/>
        <v>229</v>
      </c>
      <c r="AO212">
        <f t="shared" si="94"/>
        <v>201</v>
      </c>
      <c r="AP212" t="str">
        <f t="shared" si="95"/>
        <v>Sacred Heart</v>
      </c>
      <c r="AQ212">
        <f t="shared" si="96"/>
        <v>0.23812954897521763</v>
      </c>
      <c r="AR212">
        <f t="shared" si="97"/>
        <v>0.17285974693220948</v>
      </c>
      <c r="AS212">
        <f t="shared" si="98"/>
        <v>0.53103140531891824</v>
      </c>
      <c r="AT212" t="str">
        <f t="shared" si="99"/>
        <v>Sacred Heart</v>
      </c>
      <c r="AU212">
        <f t="shared" si="100"/>
        <v>211</v>
      </c>
      <c r="AV212">
        <f t="shared" si="101"/>
        <v>218.33333333333334</v>
      </c>
      <c r="AX212" t="str">
        <f t="shared" si="102"/>
        <v>Sacred Heart</v>
      </c>
      <c r="AY212" t="str">
        <f t="shared" si="103"/>
        <v/>
      </c>
      <c r="AZ212">
        <v>211</v>
      </c>
    </row>
    <row r="213" spans="1:52" x14ac:dyDescent="0.25">
      <c r="A213">
        <v>1</v>
      </c>
      <c r="B213">
        <v>1</v>
      </c>
      <c r="C213">
        <v>1</v>
      </c>
      <c r="D213" t="s">
        <v>153</v>
      </c>
      <c r="E213">
        <v>71.107100000000003</v>
      </c>
      <c r="F213">
        <v>27</v>
      </c>
      <c r="G213">
        <v>68.967299999999994</v>
      </c>
      <c r="H213">
        <v>19</v>
      </c>
      <c r="I213">
        <v>101.67100000000001</v>
      </c>
      <c r="J213">
        <v>142</v>
      </c>
      <c r="K213">
        <v>103.07899999999999</v>
      </c>
      <c r="L213">
        <v>161</v>
      </c>
      <c r="M213">
        <v>104.67700000000001</v>
      </c>
      <c r="N213">
        <v>275</v>
      </c>
      <c r="O213">
        <v>107.068</v>
      </c>
      <c r="P213">
        <v>265</v>
      </c>
      <c r="Q213">
        <v>-3.9885199999999998</v>
      </c>
      <c r="R213">
        <v>213</v>
      </c>
      <c r="S213">
        <f t="shared" si="78"/>
        <v>-5.6098476804707323E-2</v>
      </c>
      <c r="T213">
        <f t="shared" si="79"/>
        <v>212</v>
      </c>
      <c r="U213">
        <f t="shared" si="80"/>
        <v>755532.86462481099</v>
      </c>
      <c r="V213">
        <f t="shared" si="81"/>
        <v>103</v>
      </c>
      <c r="W213">
        <f t="shared" si="82"/>
        <v>24.862370696605609</v>
      </c>
      <c r="X213">
        <f t="shared" si="83"/>
        <v>182</v>
      </c>
      <c r="Y213">
        <f t="shared" si="84"/>
        <v>197</v>
      </c>
      <c r="Z213">
        <v>0.35809999999999997</v>
      </c>
      <c r="AA213">
        <f t="shared" si="85"/>
        <v>208</v>
      </c>
      <c r="AB213">
        <v>0.4289</v>
      </c>
      <c r="AC213">
        <f t="shared" si="86"/>
        <v>220</v>
      </c>
      <c r="AD213">
        <f t="shared" si="87"/>
        <v>0.39349999999999996</v>
      </c>
      <c r="AE213">
        <f t="shared" si="88"/>
        <v>213</v>
      </c>
      <c r="AF213">
        <v>0.25240000000000001</v>
      </c>
      <c r="AG213">
        <f t="shared" si="89"/>
        <v>248</v>
      </c>
      <c r="AH213">
        <v>0.35</v>
      </c>
      <c r="AI213">
        <f t="shared" si="90"/>
        <v>229</v>
      </c>
      <c r="AJ213">
        <f t="shared" si="91"/>
        <v>240.4</v>
      </c>
      <c r="AK213">
        <f>IF(C213=1,(AJ213/Z213),REF)</f>
        <v>671.3208600949456</v>
      </c>
      <c r="AL213">
        <f t="shared" si="92"/>
        <v>208</v>
      </c>
      <c r="AM213">
        <f>IF(B213=1,(AJ213/AD213),REF)</f>
        <v>610.92757306226179</v>
      </c>
      <c r="AN213">
        <f t="shared" si="93"/>
        <v>206</v>
      </c>
      <c r="AO213">
        <f t="shared" si="94"/>
        <v>206</v>
      </c>
      <c r="AP213" t="str">
        <f t="shared" si="95"/>
        <v>Hawaii</v>
      </c>
      <c r="AQ213">
        <f t="shared" si="96"/>
        <v>0.20839288571881001</v>
      </c>
      <c r="AR213">
        <f t="shared" si="97"/>
        <v>0.20236756665862399</v>
      </c>
      <c r="AS213">
        <f t="shared" si="98"/>
        <v>0.530913111817646</v>
      </c>
      <c r="AT213" t="str">
        <f t="shared" si="99"/>
        <v>Hawaii</v>
      </c>
      <c r="AU213">
        <f t="shared" si="100"/>
        <v>212</v>
      </c>
      <c r="AV213">
        <f t="shared" si="101"/>
        <v>210.33333333333334</v>
      </c>
      <c r="AX213" t="str">
        <f t="shared" si="102"/>
        <v>Hawaii</v>
      </c>
      <c r="AY213" t="str">
        <f t="shared" si="103"/>
        <v/>
      </c>
      <c r="AZ213">
        <v>212</v>
      </c>
    </row>
    <row r="214" spans="1:52" x14ac:dyDescent="0.25">
      <c r="A214">
        <v>1</v>
      </c>
      <c r="B214">
        <v>1</v>
      </c>
      <c r="C214">
        <v>1</v>
      </c>
      <c r="D214" t="s">
        <v>92</v>
      </c>
      <c r="E214">
        <v>69.863600000000005</v>
      </c>
      <c r="F214">
        <v>44</v>
      </c>
      <c r="G214">
        <v>66.2761</v>
      </c>
      <c r="H214">
        <v>82</v>
      </c>
      <c r="I214">
        <v>99.0548</v>
      </c>
      <c r="J214">
        <v>188</v>
      </c>
      <c r="K214">
        <v>99.221400000000003</v>
      </c>
      <c r="L214">
        <v>236</v>
      </c>
      <c r="M214">
        <v>99.020899999999997</v>
      </c>
      <c r="N214">
        <v>149</v>
      </c>
      <c r="O214">
        <v>103.616</v>
      </c>
      <c r="P214">
        <v>192</v>
      </c>
      <c r="Q214">
        <v>-4.3946399999999999</v>
      </c>
      <c r="R214">
        <v>219</v>
      </c>
      <c r="S214">
        <f t="shared" si="78"/>
        <v>-6.2902570150979858E-2</v>
      </c>
      <c r="T214">
        <f t="shared" si="79"/>
        <v>217</v>
      </c>
      <c r="U214">
        <f t="shared" si="80"/>
        <v>687799.19277707033</v>
      </c>
      <c r="V214">
        <f t="shared" si="81"/>
        <v>188</v>
      </c>
      <c r="W214">
        <f t="shared" si="82"/>
        <v>24.012200208400433</v>
      </c>
      <c r="X214">
        <f t="shared" si="83"/>
        <v>134</v>
      </c>
      <c r="Y214">
        <f t="shared" si="84"/>
        <v>175.5</v>
      </c>
      <c r="Z214">
        <v>0.3422</v>
      </c>
      <c r="AA214">
        <f t="shared" si="85"/>
        <v>216</v>
      </c>
      <c r="AB214">
        <v>0.47620000000000001</v>
      </c>
      <c r="AC214">
        <f t="shared" si="86"/>
        <v>197</v>
      </c>
      <c r="AD214">
        <f t="shared" si="87"/>
        <v>0.40920000000000001</v>
      </c>
      <c r="AE214">
        <f t="shared" si="88"/>
        <v>203</v>
      </c>
      <c r="AF214">
        <v>0.18540000000000001</v>
      </c>
      <c r="AG214">
        <f t="shared" si="89"/>
        <v>281</v>
      </c>
      <c r="AH214">
        <v>0.36930000000000002</v>
      </c>
      <c r="AI214">
        <f t="shared" si="90"/>
        <v>217</v>
      </c>
      <c r="AJ214">
        <f t="shared" si="91"/>
        <v>256.3</v>
      </c>
      <c r="AK214">
        <f>IF(C214=1,(AJ214/Z214),REF)</f>
        <v>748.97720631209825</v>
      </c>
      <c r="AL214">
        <f t="shared" si="92"/>
        <v>217</v>
      </c>
      <c r="AM214">
        <f>IF(B214=1,(AJ214/AD214),REF)</f>
        <v>626.3440860215054</v>
      </c>
      <c r="AN214">
        <f t="shared" si="93"/>
        <v>208</v>
      </c>
      <c r="AO214">
        <f t="shared" si="94"/>
        <v>203</v>
      </c>
      <c r="AP214" t="str">
        <f t="shared" si="95"/>
        <v>Central Connecticut</v>
      </c>
      <c r="AQ214">
        <f t="shared" si="96"/>
        <v>0.19697210534901158</v>
      </c>
      <c r="AR214">
        <f t="shared" si="97"/>
        <v>0.20978715391720287</v>
      </c>
      <c r="AS214">
        <f t="shared" si="98"/>
        <v>0.5288383978649831</v>
      </c>
      <c r="AT214" t="str">
        <f t="shared" si="99"/>
        <v>Central Connecticut</v>
      </c>
      <c r="AU214">
        <f t="shared" si="100"/>
        <v>213</v>
      </c>
      <c r="AV214">
        <f t="shared" si="101"/>
        <v>206.33333333333334</v>
      </c>
      <c r="AX214" t="str">
        <f t="shared" si="102"/>
        <v>Central Connecticut</v>
      </c>
      <c r="AY214" t="str">
        <f t="shared" si="103"/>
        <v/>
      </c>
      <c r="AZ214">
        <v>213</v>
      </c>
    </row>
    <row r="215" spans="1:52" x14ac:dyDescent="0.25">
      <c r="A215">
        <v>1</v>
      </c>
      <c r="B215">
        <v>1</v>
      </c>
      <c r="C215">
        <v>1</v>
      </c>
      <c r="D215" t="s">
        <v>108</v>
      </c>
      <c r="E215">
        <v>67.8429</v>
      </c>
      <c r="F215">
        <v>119</v>
      </c>
      <c r="G215">
        <v>66.612099999999998</v>
      </c>
      <c r="H215">
        <v>68</v>
      </c>
      <c r="I215">
        <v>93.94</v>
      </c>
      <c r="J215">
        <v>283</v>
      </c>
      <c r="K215">
        <v>98.010800000000003</v>
      </c>
      <c r="L215">
        <v>258</v>
      </c>
      <c r="M215">
        <v>98.856499999999997</v>
      </c>
      <c r="N215">
        <v>147</v>
      </c>
      <c r="O215">
        <v>101.381</v>
      </c>
      <c r="P215">
        <v>147</v>
      </c>
      <c r="Q215">
        <v>-3.3704399999999999</v>
      </c>
      <c r="R215">
        <v>209</v>
      </c>
      <c r="S215">
        <f t="shared" si="78"/>
        <v>-4.9676532105791427E-2</v>
      </c>
      <c r="T215">
        <f t="shared" si="79"/>
        <v>209</v>
      </c>
      <c r="U215">
        <f t="shared" si="80"/>
        <v>651706.82936391595</v>
      </c>
      <c r="V215">
        <f t="shared" si="81"/>
        <v>241</v>
      </c>
      <c r="W215">
        <f t="shared" si="82"/>
        <v>23.879548391980034</v>
      </c>
      <c r="X215">
        <f t="shared" si="83"/>
        <v>121</v>
      </c>
      <c r="Y215">
        <f t="shared" si="84"/>
        <v>165</v>
      </c>
      <c r="Z215">
        <v>0.35399999999999998</v>
      </c>
      <c r="AA215">
        <f t="shared" si="85"/>
        <v>212</v>
      </c>
      <c r="AB215">
        <v>0.43419999999999997</v>
      </c>
      <c r="AC215">
        <f t="shared" si="86"/>
        <v>216</v>
      </c>
      <c r="AD215">
        <f t="shared" si="87"/>
        <v>0.39410000000000001</v>
      </c>
      <c r="AE215">
        <f t="shared" si="88"/>
        <v>212</v>
      </c>
      <c r="AF215">
        <v>0.28010000000000002</v>
      </c>
      <c r="AG215">
        <f t="shared" si="89"/>
        <v>234</v>
      </c>
      <c r="AH215">
        <v>0.41839999999999999</v>
      </c>
      <c r="AI215">
        <f t="shared" si="90"/>
        <v>202</v>
      </c>
      <c r="AJ215">
        <f t="shared" si="91"/>
        <v>252.6</v>
      </c>
      <c r="AK215">
        <f>IF(C215=1,(AJ215/Z215),REF)</f>
        <v>713.5593220338983</v>
      </c>
      <c r="AL215">
        <f t="shared" si="92"/>
        <v>214</v>
      </c>
      <c r="AM215">
        <f>IF(B215=1,(AJ215/AD215),REF)</f>
        <v>640.95407257041359</v>
      </c>
      <c r="AN215">
        <f t="shared" si="93"/>
        <v>213</v>
      </c>
      <c r="AO215">
        <f t="shared" si="94"/>
        <v>212</v>
      </c>
      <c r="AP215" t="str">
        <f t="shared" si="95"/>
        <v>Cornell</v>
      </c>
      <c r="AQ215">
        <f t="shared" si="96"/>
        <v>0.20475373630276381</v>
      </c>
      <c r="AR215">
        <f t="shared" si="97"/>
        <v>0.20146423528902035</v>
      </c>
      <c r="AS215">
        <f t="shared" si="98"/>
        <v>0.52855678847633747</v>
      </c>
      <c r="AT215" t="str">
        <f t="shared" si="99"/>
        <v>Cornell</v>
      </c>
      <c r="AU215">
        <f t="shared" si="100"/>
        <v>214</v>
      </c>
      <c r="AV215">
        <f t="shared" si="101"/>
        <v>212.66666666666666</v>
      </c>
      <c r="AX215" t="str">
        <f t="shared" si="102"/>
        <v>Cornell</v>
      </c>
      <c r="AY215" t="str">
        <f t="shared" si="103"/>
        <v/>
      </c>
      <c r="AZ215">
        <v>214</v>
      </c>
    </row>
    <row r="216" spans="1:52" x14ac:dyDescent="0.25">
      <c r="A216">
        <v>1</v>
      </c>
      <c r="B216">
        <v>1</v>
      </c>
      <c r="C216">
        <v>1</v>
      </c>
      <c r="D216" t="s">
        <v>64</v>
      </c>
      <c r="E216">
        <v>64.597099999999998</v>
      </c>
      <c r="F216">
        <v>275</v>
      </c>
      <c r="G216">
        <v>61.312800000000003</v>
      </c>
      <c r="H216">
        <v>299</v>
      </c>
      <c r="I216">
        <v>97.360600000000005</v>
      </c>
      <c r="J216">
        <v>226</v>
      </c>
      <c r="K216">
        <v>102.334</v>
      </c>
      <c r="L216">
        <v>171</v>
      </c>
      <c r="M216">
        <v>101.59699999999999</v>
      </c>
      <c r="N216">
        <v>206</v>
      </c>
      <c r="O216">
        <v>104.893</v>
      </c>
      <c r="P216">
        <v>228</v>
      </c>
      <c r="Q216">
        <v>-2.5583300000000002</v>
      </c>
      <c r="R216">
        <v>195</v>
      </c>
      <c r="S216">
        <f t="shared" si="78"/>
        <v>-3.96147814685179E-2</v>
      </c>
      <c r="T216">
        <f t="shared" si="79"/>
        <v>195</v>
      </c>
      <c r="U216">
        <f t="shared" si="80"/>
        <v>676476.82259968761</v>
      </c>
      <c r="V216">
        <f t="shared" si="81"/>
        <v>202</v>
      </c>
      <c r="W216">
        <f t="shared" si="82"/>
        <v>26.483866455499435</v>
      </c>
      <c r="X216">
        <f t="shared" si="83"/>
        <v>276</v>
      </c>
      <c r="Y216">
        <f t="shared" si="84"/>
        <v>235.5</v>
      </c>
      <c r="Z216">
        <v>0.35820000000000002</v>
      </c>
      <c r="AA216">
        <f t="shared" si="85"/>
        <v>207</v>
      </c>
      <c r="AB216">
        <v>0.41889999999999999</v>
      </c>
      <c r="AC216">
        <f t="shared" si="86"/>
        <v>224</v>
      </c>
      <c r="AD216">
        <f t="shared" si="87"/>
        <v>0.38855000000000001</v>
      </c>
      <c r="AE216">
        <f t="shared" si="88"/>
        <v>216</v>
      </c>
      <c r="AF216">
        <v>0.44869999999999999</v>
      </c>
      <c r="AG216">
        <f t="shared" si="89"/>
        <v>171</v>
      </c>
      <c r="AH216">
        <v>0.3</v>
      </c>
      <c r="AI216">
        <f t="shared" si="90"/>
        <v>247</v>
      </c>
      <c r="AJ216">
        <f t="shared" si="91"/>
        <v>253.3</v>
      </c>
      <c r="AK216">
        <f>IF(C216=1,(AJ216/Z216),REF)</f>
        <v>707.14684533780007</v>
      </c>
      <c r="AL216">
        <f t="shared" si="92"/>
        <v>213</v>
      </c>
      <c r="AM216">
        <f>IF(B216=1,(AJ216/AD216),REF)</f>
        <v>651.91095097156096</v>
      </c>
      <c r="AN216">
        <f t="shared" si="93"/>
        <v>216</v>
      </c>
      <c r="AO216">
        <f t="shared" si="94"/>
        <v>213</v>
      </c>
      <c r="AP216" t="str">
        <f t="shared" si="95"/>
        <v>Arkansas St.</v>
      </c>
      <c r="AQ216">
        <f t="shared" si="96"/>
        <v>0.20737013122603334</v>
      </c>
      <c r="AR216">
        <f t="shared" si="97"/>
        <v>0.19820667105348275</v>
      </c>
      <c r="AS216">
        <f t="shared" si="98"/>
        <v>0.52822292338568555</v>
      </c>
      <c r="AT216" t="str">
        <f t="shared" si="99"/>
        <v>Arkansas St.</v>
      </c>
      <c r="AU216">
        <f t="shared" si="100"/>
        <v>215</v>
      </c>
      <c r="AV216">
        <f t="shared" si="101"/>
        <v>214.66666666666666</v>
      </c>
      <c r="AX216" t="str">
        <f t="shared" si="102"/>
        <v>Arkansas St.</v>
      </c>
      <c r="AY216" t="str">
        <f t="shared" si="103"/>
        <v/>
      </c>
      <c r="AZ216">
        <v>215</v>
      </c>
    </row>
    <row r="217" spans="1:52" x14ac:dyDescent="0.25">
      <c r="A217">
        <v>1</v>
      </c>
      <c r="B217">
        <v>1</v>
      </c>
      <c r="C217">
        <v>1</v>
      </c>
      <c r="D217" t="s">
        <v>174</v>
      </c>
      <c r="E217">
        <v>66.962199999999996</v>
      </c>
      <c r="F217">
        <v>167</v>
      </c>
      <c r="G217">
        <v>64.744</v>
      </c>
      <c r="H217">
        <v>145</v>
      </c>
      <c r="I217">
        <v>98.110799999999998</v>
      </c>
      <c r="J217">
        <v>207</v>
      </c>
      <c r="K217">
        <v>100.682</v>
      </c>
      <c r="L217">
        <v>212</v>
      </c>
      <c r="M217">
        <v>103.53400000000001</v>
      </c>
      <c r="N217">
        <v>252</v>
      </c>
      <c r="O217">
        <v>107.79</v>
      </c>
      <c r="P217">
        <v>276</v>
      </c>
      <c r="Q217">
        <v>-7.1076899999999998</v>
      </c>
      <c r="R217">
        <v>248</v>
      </c>
      <c r="S217">
        <f t="shared" si="78"/>
        <v>-0.10614943953454344</v>
      </c>
      <c r="T217">
        <f t="shared" si="79"/>
        <v>249</v>
      </c>
      <c r="U217">
        <f t="shared" si="80"/>
        <v>678786.78980631276</v>
      </c>
      <c r="V217">
        <f t="shared" si="81"/>
        <v>198</v>
      </c>
      <c r="W217">
        <f t="shared" si="82"/>
        <v>26.686759474935791</v>
      </c>
      <c r="X217">
        <f t="shared" si="83"/>
        <v>280</v>
      </c>
      <c r="Y217">
        <f t="shared" si="84"/>
        <v>264.5</v>
      </c>
      <c r="Z217">
        <v>0.39250000000000002</v>
      </c>
      <c r="AA217">
        <f t="shared" si="85"/>
        <v>194</v>
      </c>
      <c r="AB217">
        <v>0.30919999999999997</v>
      </c>
      <c r="AC217">
        <f t="shared" si="86"/>
        <v>267</v>
      </c>
      <c r="AD217">
        <f t="shared" si="87"/>
        <v>0.35085</v>
      </c>
      <c r="AE217">
        <f t="shared" si="88"/>
        <v>237</v>
      </c>
      <c r="AF217">
        <v>0.29370000000000002</v>
      </c>
      <c r="AG217">
        <f t="shared" si="89"/>
        <v>227</v>
      </c>
      <c r="AH217">
        <v>0.42949999999999999</v>
      </c>
      <c r="AI217">
        <f t="shared" si="90"/>
        <v>196</v>
      </c>
      <c r="AJ217">
        <f t="shared" si="91"/>
        <v>274.3</v>
      </c>
      <c r="AK217">
        <f>IF(C217=1,(AJ217/Z217),REF)</f>
        <v>698.85350318471342</v>
      </c>
      <c r="AL217">
        <f t="shared" si="92"/>
        <v>211</v>
      </c>
      <c r="AM217">
        <f>IF(B217=1,(AJ217/AD217),REF)</f>
        <v>781.81559070827996</v>
      </c>
      <c r="AN217">
        <f t="shared" si="93"/>
        <v>234</v>
      </c>
      <c r="AO217">
        <f t="shared" si="94"/>
        <v>211</v>
      </c>
      <c r="AP217" t="str">
        <f t="shared" si="95"/>
        <v>James Madison</v>
      </c>
      <c r="AQ217">
        <f t="shared" si="96"/>
        <v>0.22749540454447284</v>
      </c>
      <c r="AR217">
        <f t="shared" si="97"/>
        <v>0.1749557936768571</v>
      </c>
      <c r="AS217">
        <f t="shared" si="98"/>
        <v>0.52659082946940616</v>
      </c>
      <c r="AT217" t="str">
        <f t="shared" si="99"/>
        <v>James Madison</v>
      </c>
      <c r="AU217">
        <f t="shared" si="100"/>
        <v>216</v>
      </c>
      <c r="AV217">
        <f t="shared" si="101"/>
        <v>221.33333333333334</v>
      </c>
      <c r="AX217" t="str">
        <f t="shared" si="102"/>
        <v>James Madison</v>
      </c>
      <c r="AY217" t="str">
        <f t="shared" si="103"/>
        <v/>
      </c>
      <c r="AZ217">
        <v>216</v>
      </c>
    </row>
    <row r="218" spans="1:52" x14ac:dyDescent="0.25">
      <c r="A218">
        <v>1</v>
      </c>
      <c r="B218">
        <v>1</v>
      </c>
      <c r="C218">
        <v>1</v>
      </c>
      <c r="D218" t="s">
        <v>155</v>
      </c>
      <c r="E218">
        <v>67.757400000000004</v>
      </c>
      <c r="F218">
        <v>122</v>
      </c>
      <c r="G218">
        <v>64.755499999999998</v>
      </c>
      <c r="H218">
        <v>143</v>
      </c>
      <c r="I218">
        <v>96.034199999999998</v>
      </c>
      <c r="J218">
        <v>250</v>
      </c>
      <c r="K218">
        <v>98.6113</v>
      </c>
      <c r="L218">
        <v>246</v>
      </c>
      <c r="M218">
        <v>99.502200000000002</v>
      </c>
      <c r="N218">
        <v>159</v>
      </c>
      <c r="O218">
        <v>103.264</v>
      </c>
      <c r="P218">
        <v>185</v>
      </c>
      <c r="Q218">
        <v>-4.6531700000000003</v>
      </c>
      <c r="R218">
        <v>221</v>
      </c>
      <c r="S218">
        <f t="shared" si="78"/>
        <v>-6.8667038581763692E-2</v>
      </c>
      <c r="T218">
        <f t="shared" si="79"/>
        <v>221</v>
      </c>
      <c r="U218">
        <f t="shared" si="80"/>
        <v>658885.72903580649</v>
      </c>
      <c r="V218">
        <f t="shared" si="81"/>
        <v>234</v>
      </c>
      <c r="W218">
        <f t="shared" si="82"/>
        <v>24.624168660383546</v>
      </c>
      <c r="X218">
        <f t="shared" si="83"/>
        <v>170</v>
      </c>
      <c r="Y218">
        <f t="shared" si="84"/>
        <v>195.5</v>
      </c>
      <c r="Z218">
        <v>0.33189999999999997</v>
      </c>
      <c r="AA218">
        <f t="shared" si="85"/>
        <v>218</v>
      </c>
      <c r="AB218">
        <v>0.46510000000000001</v>
      </c>
      <c r="AC218">
        <f t="shared" si="86"/>
        <v>203</v>
      </c>
      <c r="AD218">
        <f t="shared" si="87"/>
        <v>0.39849999999999997</v>
      </c>
      <c r="AE218">
        <f t="shared" si="88"/>
        <v>209</v>
      </c>
      <c r="AF218">
        <v>0.20100000000000001</v>
      </c>
      <c r="AG218">
        <f t="shared" si="89"/>
        <v>275</v>
      </c>
      <c r="AH218">
        <v>0.501</v>
      </c>
      <c r="AI218">
        <f t="shared" si="90"/>
        <v>168</v>
      </c>
      <c r="AJ218">
        <f t="shared" si="91"/>
        <v>260.5</v>
      </c>
      <c r="AK218">
        <f>IF(C218=1,(AJ218/Z218),REF)</f>
        <v>784.87496233805371</v>
      </c>
      <c r="AL218">
        <f t="shared" si="92"/>
        <v>220</v>
      </c>
      <c r="AM218">
        <f>IF(B218=1,(AJ218/AD218),REF)</f>
        <v>653.70138017565876</v>
      </c>
      <c r="AN218">
        <f t="shared" si="93"/>
        <v>217</v>
      </c>
      <c r="AO218">
        <f t="shared" si="94"/>
        <v>209</v>
      </c>
      <c r="AP218" t="str">
        <f t="shared" si="95"/>
        <v>Hofstra</v>
      </c>
      <c r="AQ218">
        <f t="shared" si="96"/>
        <v>0.19015107574567888</v>
      </c>
      <c r="AR218">
        <f t="shared" si="97"/>
        <v>0.2032126733573914</v>
      </c>
      <c r="AS218">
        <f t="shared" si="98"/>
        <v>0.52180199540599626</v>
      </c>
      <c r="AT218" t="str">
        <f t="shared" si="99"/>
        <v>Hofstra</v>
      </c>
      <c r="AU218">
        <f t="shared" si="100"/>
        <v>217</v>
      </c>
      <c r="AV218">
        <f t="shared" si="101"/>
        <v>211.66666666666666</v>
      </c>
      <c r="AX218" t="str">
        <f t="shared" si="102"/>
        <v>Hofstra</v>
      </c>
      <c r="AY218" t="str">
        <f t="shared" si="103"/>
        <v/>
      </c>
      <c r="AZ218">
        <v>217</v>
      </c>
    </row>
    <row r="219" spans="1:52" x14ac:dyDescent="0.25">
      <c r="A219">
        <v>1</v>
      </c>
      <c r="B219">
        <v>1</v>
      </c>
      <c r="C219">
        <v>1</v>
      </c>
      <c r="D219" t="s">
        <v>380</v>
      </c>
      <c r="E219">
        <v>62.733699999999999</v>
      </c>
      <c r="F219">
        <v>321</v>
      </c>
      <c r="G219">
        <v>60.100999999999999</v>
      </c>
      <c r="H219">
        <v>322</v>
      </c>
      <c r="I219">
        <v>100.732</v>
      </c>
      <c r="J219">
        <v>161</v>
      </c>
      <c r="K219">
        <v>101.30500000000001</v>
      </c>
      <c r="L219">
        <v>193</v>
      </c>
      <c r="M219">
        <v>99.699600000000004</v>
      </c>
      <c r="N219">
        <v>166</v>
      </c>
      <c r="O219">
        <v>103.765</v>
      </c>
      <c r="P219">
        <v>199</v>
      </c>
      <c r="Q219">
        <v>-2.4599500000000001</v>
      </c>
      <c r="R219">
        <v>192</v>
      </c>
      <c r="S219">
        <f t="shared" si="78"/>
        <v>-3.9213373354353299E-2</v>
      </c>
      <c r="T219">
        <f t="shared" si="79"/>
        <v>194</v>
      </c>
      <c r="U219">
        <f t="shared" si="80"/>
        <v>643817.33275944251</v>
      </c>
      <c r="V219">
        <f t="shared" si="81"/>
        <v>249</v>
      </c>
      <c r="W219">
        <f t="shared" si="82"/>
        <v>26.802821982980934</v>
      </c>
      <c r="X219">
        <f t="shared" si="83"/>
        <v>283</v>
      </c>
      <c r="Y219">
        <f t="shared" si="84"/>
        <v>238.5</v>
      </c>
      <c r="Z219">
        <v>0.23250000000000001</v>
      </c>
      <c r="AA219">
        <f t="shared" si="85"/>
        <v>268</v>
      </c>
      <c r="AB219">
        <v>0.77190000000000003</v>
      </c>
      <c r="AC219">
        <f t="shared" si="86"/>
        <v>87</v>
      </c>
      <c r="AD219">
        <f t="shared" si="87"/>
        <v>0.50219999999999998</v>
      </c>
      <c r="AE219">
        <f t="shared" si="88"/>
        <v>172</v>
      </c>
      <c r="AF219">
        <v>0.13009999999999999</v>
      </c>
      <c r="AG219">
        <f t="shared" si="89"/>
        <v>309</v>
      </c>
      <c r="AH219">
        <v>0.28199999999999997</v>
      </c>
      <c r="AI219">
        <f t="shared" si="90"/>
        <v>257</v>
      </c>
      <c r="AJ219">
        <f t="shared" si="91"/>
        <v>283.89999999999998</v>
      </c>
      <c r="AK219">
        <f>IF(C219=1,(AJ219/Z219),REF)</f>
        <v>1221.0752688172042</v>
      </c>
      <c r="AL219">
        <f t="shared" si="92"/>
        <v>262</v>
      </c>
      <c r="AM219">
        <f>IF(B219=1,(AJ219/AD219),REF)</f>
        <v>565.31262445240941</v>
      </c>
      <c r="AN219">
        <f t="shared" si="93"/>
        <v>200</v>
      </c>
      <c r="AO219">
        <f t="shared" si="94"/>
        <v>172</v>
      </c>
      <c r="AP219" t="str">
        <f t="shared" si="95"/>
        <v>Wofford</v>
      </c>
      <c r="AQ219">
        <f t="shared" si="96"/>
        <v>0.1274442645721876</v>
      </c>
      <c r="AR219">
        <f t="shared" si="97"/>
        <v>0.26078674370625154</v>
      </c>
      <c r="AS219">
        <f t="shared" si="98"/>
        <v>0.51906780131802044</v>
      </c>
      <c r="AT219" t="str">
        <f t="shared" si="99"/>
        <v>Wofford</v>
      </c>
      <c r="AU219">
        <f t="shared" si="100"/>
        <v>218</v>
      </c>
      <c r="AV219">
        <f t="shared" si="101"/>
        <v>187.33333333333334</v>
      </c>
      <c r="AX219" t="str">
        <f t="shared" si="102"/>
        <v>Wofford</v>
      </c>
      <c r="AY219" t="str">
        <f t="shared" si="103"/>
        <v/>
      </c>
      <c r="AZ219">
        <v>218</v>
      </c>
    </row>
    <row r="220" spans="1:52" x14ac:dyDescent="0.25">
      <c r="A220">
        <v>1</v>
      </c>
      <c r="B220">
        <v>1</v>
      </c>
      <c r="C220">
        <v>1</v>
      </c>
      <c r="D220" t="s">
        <v>239</v>
      </c>
      <c r="E220">
        <v>67.561199999999999</v>
      </c>
      <c r="F220">
        <v>136</v>
      </c>
      <c r="G220">
        <v>64.836200000000005</v>
      </c>
      <c r="H220">
        <v>136</v>
      </c>
      <c r="I220">
        <v>97.257499999999993</v>
      </c>
      <c r="J220">
        <v>227</v>
      </c>
      <c r="K220">
        <v>97.349400000000003</v>
      </c>
      <c r="L220">
        <v>268</v>
      </c>
      <c r="M220">
        <v>95.842299999999994</v>
      </c>
      <c r="N220">
        <v>74</v>
      </c>
      <c r="O220">
        <v>101.568</v>
      </c>
      <c r="P220">
        <v>150</v>
      </c>
      <c r="Q220">
        <v>-4.2189800000000002</v>
      </c>
      <c r="R220">
        <v>216</v>
      </c>
      <c r="S220">
        <f t="shared" si="78"/>
        <v>-6.2441164455338198E-2</v>
      </c>
      <c r="T220">
        <f t="shared" si="79"/>
        <v>216</v>
      </c>
      <c r="U220">
        <f t="shared" si="80"/>
        <v>640271.12005193799</v>
      </c>
      <c r="V220">
        <f t="shared" si="81"/>
        <v>255</v>
      </c>
      <c r="W220">
        <f t="shared" si="82"/>
        <v>24.049922788160288</v>
      </c>
      <c r="X220">
        <f t="shared" si="83"/>
        <v>137</v>
      </c>
      <c r="Y220">
        <f t="shared" si="84"/>
        <v>176.5</v>
      </c>
      <c r="Z220">
        <v>0.34770000000000001</v>
      </c>
      <c r="AA220">
        <f t="shared" si="85"/>
        <v>214</v>
      </c>
      <c r="AB220">
        <v>0.39300000000000002</v>
      </c>
      <c r="AC220">
        <f t="shared" si="86"/>
        <v>233</v>
      </c>
      <c r="AD220">
        <f t="shared" si="87"/>
        <v>0.37035000000000001</v>
      </c>
      <c r="AE220">
        <f t="shared" si="88"/>
        <v>224</v>
      </c>
      <c r="AF220">
        <v>0.38190000000000002</v>
      </c>
      <c r="AG220">
        <f t="shared" si="89"/>
        <v>189</v>
      </c>
      <c r="AH220">
        <v>0.3463</v>
      </c>
      <c r="AI220">
        <f t="shared" si="90"/>
        <v>232</v>
      </c>
      <c r="AJ220">
        <f t="shared" si="91"/>
        <v>258.5</v>
      </c>
      <c r="AK220">
        <f>IF(C220=1,(AJ220/Z220),REF)</f>
        <v>743.45700316364685</v>
      </c>
      <c r="AL220">
        <f t="shared" si="92"/>
        <v>216</v>
      </c>
      <c r="AM220">
        <f>IF(B220=1,(AJ220/AD220),REF)</f>
        <v>697.98838936141487</v>
      </c>
      <c r="AN220">
        <f t="shared" si="93"/>
        <v>223</v>
      </c>
      <c r="AO220">
        <f t="shared" si="94"/>
        <v>216</v>
      </c>
      <c r="AP220" t="str">
        <f t="shared" si="95"/>
        <v>North Carolina Central</v>
      </c>
      <c r="AQ220">
        <f t="shared" si="96"/>
        <v>0.20028604319783705</v>
      </c>
      <c r="AR220">
        <f t="shared" si="97"/>
        <v>0.18731657699096504</v>
      </c>
      <c r="AS220">
        <f t="shared" si="98"/>
        <v>0.51873157413588833</v>
      </c>
      <c r="AT220" t="str">
        <f t="shared" si="99"/>
        <v>North Carolina Central</v>
      </c>
      <c r="AU220">
        <f t="shared" si="100"/>
        <v>219</v>
      </c>
      <c r="AV220">
        <f t="shared" si="101"/>
        <v>219.66666666666666</v>
      </c>
      <c r="AX220" t="str">
        <f t="shared" si="102"/>
        <v>North Carolina Central</v>
      </c>
      <c r="AY220" t="str">
        <f t="shared" si="103"/>
        <v/>
      </c>
      <c r="AZ220">
        <v>219</v>
      </c>
    </row>
    <row r="221" spans="1:52" x14ac:dyDescent="0.25">
      <c r="A221">
        <v>1</v>
      </c>
      <c r="B221">
        <v>1</v>
      </c>
      <c r="C221">
        <v>1</v>
      </c>
      <c r="D221" t="s">
        <v>173</v>
      </c>
      <c r="E221">
        <v>64.978800000000007</v>
      </c>
      <c r="F221">
        <v>266</v>
      </c>
      <c r="G221">
        <v>62.599499999999999</v>
      </c>
      <c r="H221">
        <v>258</v>
      </c>
      <c r="I221">
        <v>97.556100000000001</v>
      </c>
      <c r="J221">
        <v>216</v>
      </c>
      <c r="K221">
        <v>98.170199999999994</v>
      </c>
      <c r="L221">
        <v>253</v>
      </c>
      <c r="M221">
        <v>96.656999999999996</v>
      </c>
      <c r="N221">
        <v>93</v>
      </c>
      <c r="O221">
        <v>101.23699999999999</v>
      </c>
      <c r="P221">
        <v>144</v>
      </c>
      <c r="Q221">
        <v>-3.0663900000000002</v>
      </c>
      <c r="R221">
        <v>206</v>
      </c>
      <c r="S221">
        <f t="shared" si="78"/>
        <v>-4.7196931922411624E-2</v>
      </c>
      <c r="T221">
        <f t="shared" si="79"/>
        <v>206</v>
      </c>
      <c r="U221">
        <f t="shared" si="80"/>
        <v>626225.91829343757</v>
      </c>
      <c r="V221">
        <f t="shared" si="81"/>
        <v>272</v>
      </c>
      <c r="W221">
        <f t="shared" si="82"/>
        <v>24.875461146877527</v>
      </c>
      <c r="X221">
        <f t="shared" si="83"/>
        <v>183</v>
      </c>
      <c r="Y221">
        <f t="shared" si="84"/>
        <v>194.5</v>
      </c>
      <c r="Z221">
        <v>0.32529999999999998</v>
      </c>
      <c r="AA221">
        <f t="shared" si="85"/>
        <v>220</v>
      </c>
      <c r="AB221">
        <v>0.45469999999999999</v>
      </c>
      <c r="AC221">
        <f t="shared" si="86"/>
        <v>207</v>
      </c>
      <c r="AD221">
        <f t="shared" si="87"/>
        <v>0.39</v>
      </c>
      <c r="AE221">
        <f t="shared" si="88"/>
        <v>215</v>
      </c>
      <c r="AF221">
        <v>0.40339999999999998</v>
      </c>
      <c r="AG221">
        <f t="shared" si="89"/>
        <v>182</v>
      </c>
      <c r="AH221">
        <v>0.36220000000000002</v>
      </c>
      <c r="AI221">
        <f t="shared" si="90"/>
        <v>218</v>
      </c>
      <c r="AJ221">
        <f t="shared" si="91"/>
        <v>257.5</v>
      </c>
      <c r="AK221">
        <f>IF(C221=1,(AJ221/Z221),REF)</f>
        <v>791.57700584076247</v>
      </c>
      <c r="AL221">
        <f t="shared" si="92"/>
        <v>221</v>
      </c>
      <c r="AM221">
        <f>IF(B221=1,(AJ221/AD221),REF)</f>
        <v>660.25641025641028</v>
      </c>
      <c r="AN221">
        <f t="shared" si="93"/>
        <v>218</v>
      </c>
      <c r="AO221">
        <f t="shared" si="94"/>
        <v>215</v>
      </c>
      <c r="AP221" t="str">
        <f t="shared" si="95"/>
        <v>Jacksonville St.</v>
      </c>
      <c r="AQ221">
        <f t="shared" si="96"/>
        <v>0.18621142692437437</v>
      </c>
      <c r="AR221">
        <f t="shared" si="97"/>
        <v>0.1986302629228732</v>
      </c>
      <c r="AS221">
        <f t="shared" si="98"/>
        <v>0.51725041398038163</v>
      </c>
      <c r="AT221" t="str">
        <f t="shared" si="99"/>
        <v>Jacksonville St.</v>
      </c>
      <c r="AU221">
        <f t="shared" si="100"/>
        <v>220</v>
      </c>
      <c r="AV221">
        <f t="shared" si="101"/>
        <v>216.66666666666666</v>
      </c>
      <c r="AX221" t="str">
        <f t="shared" si="102"/>
        <v>Jacksonville St.</v>
      </c>
      <c r="AY221" t="str">
        <f t="shared" si="103"/>
        <v/>
      </c>
      <c r="AZ221">
        <v>220</v>
      </c>
    </row>
    <row r="222" spans="1:52" x14ac:dyDescent="0.25">
      <c r="A222">
        <v>1</v>
      </c>
      <c r="B222">
        <v>1</v>
      </c>
      <c r="C222">
        <v>1</v>
      </c>
      <c r="D222" t="s">
        <v>347</v>
      </c>
      <c r="E222">
        <v>67.199600000000004</v>
      </c>
      <c r="F222">
        <v>151</v>
      </c>
      <c r="G222">
        <v>65.123599999999996</v>
      </c>
      <c r="H222">
        <v>125</v>
      </c>
      <c r="I222">
        <v>96.758499999999998</v>
      </c>
      <c r="J222">
        <v>240</v>
      </c>
      <c r="K222">
        <v>100.21899999999999</v>
      </c>
      <c r="L222">
        <v>221</v>
      </c>
      <c r="M222">
        <v>105.09</v>
      </c>
      <c r="N222">
        <v>282</v>
      </c>
      <c r="O222">
        <v>106.61</v>
      </c>
      <c r="P222">
        <v>259</v>
      </c>
      <c r="Q222">
        <v>-6.3906299999999998</v>
      </c>
      <c r="R222">
        <v>238</v>
      </c>
      <c r="S222">
        <f t="shared" si="78"/>
        <v>-9.5104732766266534E-2</v>
      </c>
      <c r="T222">
        <f t="shared" si="79"/>
        <v>236</v>
      </c>
      <c r="U222">
        <f t="shared" si="80"/>
        <v>674942.56544001563</v>
      </c>
      <c r="V222">
        <f t="shared" si="81"/>
        <v>206</v>
      </c>
      <c r="W222">
        <f t="shared" si="82"/>
        <v>26.128231865637002</v>
      </c>
      <c r="X222">
        <f t="shared" si="83"/>
        <v>257</v>
      </c>
      <c r="Y222">
        <f t="shared" si="84"/>
        <v>246.5</v>
      </c>
      <c r="Z222">
        <v>0.32479999999999998</v>
      </c>
      <c r="AA222">
        <f t="shared" si="85"/>
        <v>221</v>
      </c>
      <c r="AB222">
        <v>0.43669999999999998</v>
      </c>
      <c r="AC222">
        <f t="shared" si="86"/>
        <v>214</v>
      </c>
      <c r="AD222">
        <f t="shared" si="87"/>
        <v>0.38074999999999998</v>
      </c>
      <c r="AE222">
        <f t="shared" si="88"/>
        <v>221</v>
      </c>
      <c r="AF222">
        <v>0.1923</v>
      </c>
      <c r="AG222">
        <f t="shared" si="89"/>
        <v>277</v>
      </c>
      <c r="AH222">
        <v>0.44540000000000002</v>
      </c>
      <c r="AI222">
        <f t="shared" si="90"/>
        <v>190</v>
      </c>
      <c r="AJ222">
        <f t="shared" si="91"/>
        <v>275.3</v>
      </c>
      <c r="AK222">
        <f>IF(C222=1,(AJ222/Z222),REF)</f>
        <v>847.59852216748777</v>
      </c>
      <c r="AL222">
        <f t="shared" si="92"/>
        <v>225</v>
      </c>
      <c r="AM222">
        <f>IF(B222=1,(AJ222/AD222),REF)</f>
        <v>723.04661851608671</v>
      </c>
      <c r="AN222">
        <f t="shared" si="93"/>
        <v>227</v>
      </c>
      <c r="AO222">
        <f t="shared" si="94"/>
        <v>221</v>
      </c>
      <c r="AP222" t="str">
        <f t="shared" si="95"/>
        <v>UNC Wilmington</v>
      </c>
      <c r="AQ222">
        <f t="shared" si="96"/>
        <v>0.1846581938104202</v>
      </c>
      <c r="AR222">
        <f t="shared" si="97"/>
        <v>0.19172953250199462</v>
      </c>
      <c r="AS222">
        <f t="shared" si="98"/>
        <v>0.51267505057879115</v>
      </c>
      <c r="AT222" t="str">
        <f t="shared" si="99"/>
        <v>UNC Wilmington</v>
      </c>
      <c r="AU222">
        <f t="shared" si="100"/>
        <v>221</v>
      </c>
      <c r="AV222">
        <f t="shared" si="101"/>
        <v>221</v>
      </c>
      <c r="AX222" t="str">
        <f t="shared" si="102"/>
        <v>UNC Wilmington</v>
      </c>
      <c r="AY222" t="str">
        <f t="shared" si="103"/>
        <v/>
      </c>
      <c r="AZ222">
        <v>221</v>
      </c>
    </row>
    <row r="223" spans="1:52" x14ac:dyDescent="0.25">
      <c r="A223">
        <v>1</v>
      </c>
      <c r="B223">
        <v>1</v>
      </c>
      <c r="C223">
        <v>1</v>
      </c>
      <c r="D223" t="s">
        <v>246</v>
      </c>
      <c r="E223">
        <v>67.719499999999996</v>
      </c>
      <c r="F223">
        <v>123</v>
      </c>
      <c r="G223">
        <v>65.048699999999997</v>
      </c>
      <c r="H223">
        <v>133</v>
      </c>
      <c r="I223">
        <v>104.30200000000001</v>
      </c>
      <c r="J223">
        <v>92</v>
      </c>
      <c r="K223">
        <v>104.65600000000001</v>
      </c>
      <c r="L223">
        <v>134</v>
      </c>
      <c r="M223">
        <v>110.184</v>
      </c>
      <c r="N223">
        <v>332</v>
      </c>
      <c r="O223">
        <v>112.562</v>
      </c>
      <c r="P223">
        <v>330</v>
      </c>
      <c r="Q223">
        <v>-7.9066700000000001</v>
      </c>
      <c r="R223">
        <v>253</v>
      </c>
      <c r="S223">
        <f t="shared" si="78"/>
        <v>-0.11674628430511141</v>
      </c>
      <c r="T223">
        <f t="shared" si="79"/>
        <v>253</v>
      </c>
      <c r="U223">
        <f t="shared" si="80"/>
        <v>741723.44447475206</v>
      </c>
      <c r="V223">
        <f t="shared" si="81"/>
        <v>120</v>
      </c>
      <c r="W223">
        <f t="shared" si="82"/>
        <v>28.282196722903713</v>
      </c>
      <c r="X223">
        <f t="shared" si="83"/>
        <v>312</v>
      </c>
      <c r="Y223">
        <f t="shared" si="84"/>
        <v>282.5</v>
      </c>
      <c r="Z223">
        <v>0.38219999999999998</v>
      </c>
      <c r="AA223">
        <f t="shared" si="85"/>
        <v>199</v>
      </c>
      <c r="AB223">
        <v>0.23430000000000001</v>
      </c>
      <c r="AC223">
        <f t="shared" si="86"/>
        <v>292</v>
      </c>
      <c r="AD223">
        <f t="shared" si="87"/>
        <v>0.30825000000000002</v>
      </c>
      <c r="AE223">
        <f t="shared" si="88"/>
        <v>253</v>
      </c>
      <c r="AF223">
        <v>0.3584</v>
      </c>
      <c r="AG223">
        <f t="shared" si="89"/>
        <v>198</v>
      </c>
      <c r="AH223">
        <v>0.54090000000000005</v>
      </c>
      <c r="AI223">
        <f t="shared" si="90"/>
        <v>151</v>
      </c>
      <c r="AJ223">
        <f t="shared" si="91"/>
        <v>251.5</v>
      </c>
      <c r="AK223">
        <f>IF(C223=1,(AJ223/Z223),REF)</f>
        <v>658.03244374672954</v>
      </c>
      <c r="AL223">
        <f t="shared" si="92"/>
        <v>206</v>
      </c>
      <c r="AM223">
        <f>IF(B223=1,(AJ223/AD223),REF)</f>
        <v>815.89618815896176</v>
      </c>
      <c r="AN223">
        <f t="shared" si="93"/>
        <v>241</v>
      </c>
      <c r="AO223">
        <f t="shared" si="94"/>
        <v>206</v>
      </c>
      <c r="AP223" t="str">
        <f t="shared" si="95"/>
        <v>Northern Colorado</v>
      </c>
      <c r="AQ223">
        <f t="shared" si="96"/>
        <v>0.22286277499110863</v>
      </c>
      <c r="AR223">
        <f t="shared" si="97"/>
        <v>0.15289511537513706</v>
      </c>
      <c r="AS223">
        <f t="shared" si="98"/>
        <v>0.51233172012697648</v>
      </c>
      <c r="AT223" t="str">
        <f t="shared" si="99"/>
        <v>Northern Colorado</v>
      </c>
      <c r="AU223">
        <f t="shared" si="100"/>
        <v>222</v>
      </c>
      <c r="AV223">
        <f t="shared" si="101"/>
        <v>227</v>
      </c>
      <c r="AX223" t="str">
        <f t="shared" si="102"/>
        <v>Northern Colorado</v>
      </c>
      <c r="AY223" t="str">
        <f t="shared" si="103"/>
        <v/>
      </c>
      <c r="AZ223">
        <v>222</v>
      </c>
    </row>
    <row r="224" spans="1:52" x14ac:dyDescent="0.25">
      <c r="A224">
        <v>1</v>
      </c>
      <c r="B224">
        <v>1</v>
      </c>
      <c r="C224">
        <v>1</v>
      </c>
      <c r="D224" t="s">
        <v>315</v>
      </c>
      <c r="E224">
        <v>72.965500000000006</v>
      </c>
      <c r="F224">
        <v>10</v>
      </c>
      <c r="G224">
        <v>69.799499999999995</v>
      </c>
      <c r="H224">
        <v>12</v>
      </c>
      <c r="I224">
        <v>97.134799999999998</v>
      </c>
      <c r="J224">
        <v>232</v>
      </c>
      <c r="K224">
        <v>100.27500000000001</v>
      </c>
      <c r="L224">
        <v>218</v>
      </c>
      <c r="M224">
        <v>106.708</v>
      </c>
      <c r="N224">
        <v>302</v>
      </c>
      <c r="O224">
        <v>107.941</v>
      </c>
      <c r="P224">
        <v>277</v>
      </c>
      <c r="Q224">
        <v>-7.6664399999999997</v>
      </c>
      <c r="R224">
        <v>250</v>
      </c>
      <c r="S224">
        <f t="shared" si="78"/>
        <v>-0.10506335185806986</v>
      </c>
      <c r="T224">
        <f t="shared" si="79"/>
        <v>246</v>
      </c>
      <c r="U224">
        <f t="shared" si="80"/>
        <v>733673.62051593768</v>
      </c>
      <c r="V224">
        <f t="shared" si="81"/>
        <v>130</v>
      </c>
      <c r="W224">
        <f t="shared" si="82"/>
        <v>24.54600038325794</v>
      </c>
      <c r="X224">
        <f t="shared" si="83"/>
        <v>165</v>
      </c>
      <c r="Y224">
        <f t="shared" si="84"/>
        <v>205.5</v>
      </c>
      <c r="Z224">
        <v>0.31759999999999999</v>
      </c>
      <c r="AA224">
        <f t="shared" si="85"/>
        <v>227</v>
      </c>
      <c r="AB224">
        <v>0.4148</v>
      </c>
      <c r="AC224">
        <f t="shared" si="86"/>
        <v>226</v>
      </c>
      <c r="AD224">
        <f t="shared" si="87"/>
        <v>0.36619999999999997</v>
      </c>
      <c r="AE224">
        <f t="shared" si="88"/>
        <v>228</v>
      </c>
      <c r="AF224">
        <v>0.35239999999999999</v>
      </c>
      <c r="AG224">
        <f t="shared" si="89"/>
        <v>200</v>
      </c>
      <c r="AH224">
        <v>0.26769999999999999</v>
      </c>
      <c r="AI224">
        <f t="shared" si="90"/>
        <v>262</v>
      </c>
      <c r="AJ224">
        <f t="shared" si="91"/>
        <v>254.3</v>
      </c>
      <c r="AK224">
        <f>IF(C224=1,(AJ224/Z224),REF)</f>
        <v>800.69269521410581</v>
      </c>
      <c r="AL224">
        <f t="shared" si="92"/>
        <v>223</v>
      </c>
      <c r="AM224">
        <f>IF(B224=1,(AJ224/AD224),REF)</f>
        <v>694.42927362097225</v>
      </c>
      <c r="AN224">
        <f t="shared" si="93"/>
        <v>222</v>
      </c>
      <c r="AO224">
        <f t="shared" si="94"/>
        <v>222</v>
      </c>
      <c r="AP224" t="str">
        <f t="shared" si="95"/>
        <v>Stetson</v>
      </c>
      <c r="AQ224">
        <f t="shared" si="96"/>
        <v>0.18159567000526522</v>
      </c>
      <c r="AR224">
        <f t="shared" si="97"/>
        <v>0.18533597461511875</v>
      </c>
      <c r="AS224">
        <f t="shared" si="98"/>
        <v>0.50748366625154284</v>
      </c>
      <c r="AT224" t="str">
        <f t="shared" si="99"/>
        <v>Stetson</v>
      </c>
      <c r="AU224">
        <f t="shared" si="100"/>
        <v>223</v>
      </c>
      <c r="AV224">
        <f t="shared" si="101"/>
        <v>224.33333333333334</v>
      </c>
      <c r="AX224" t="str">
        <f t="shared" si="102"/>
        <v>Stetson</v>
      </c>
      <c r="AY224" t="str">
        <f t="shared" si="103"/>
        <v/>
      </c>
      <c r="AZ224">
        <v>223</v>
      </c>
    </row>
    <row r="225" spans="1:52" x14ac:dyDescent="0.25">
      <c r="A225">
        <v>1</v>
      </c>
      <c r="B225">
        <v>1</v>
      </c>
      <c r="C225">
        <v>1</v>
      </c>
      <c r="D225" t="s">
        <v>139</v>
      </c>
      <c r="E225">
        <v>65.098299999999995</v>
      </c>
      <c r="F225">
        <v>259</v>
      </c>
      <c r="G225">
        <v>63.256300000000003</v>
      </c>
      <c r="H225">
        <v>225</v>
      </c>
      <c r="I225">
        <v>97.676100000000005</v>
      </c>
      <c r="J225">
        <v>215</v>
      </c>
      <c r="K225">
        <v>97.8215</v>
      </c>
      <c r="L225">
        <v>261</v>
      </c>
      <c r="M225">
        <v>101.071</v>
      </c>
      <c r="N225">
        <v>195</v>
      </c>
      <c r="O225">
        <v>104.71299999999999</v>
      </c>
      <c r="P225">
        <v>221</v>
      </c>
      <c r="Q225">
        <v>-6.8912500000000003</v>
      </c>
      <c r="R225">
        <v>244</v>
      </c>
      <c r="S225">
        <f t="shared" si="78"/>
        <v>-0.10586297952481084</v>
      </c>
      <c r="T225">
        <f t="shared" si="79"/>
        <v>248</v>
      </c>
      <c r="U225">
        <f t="shared" si="80"/>
        <v>622928.61825450917</v>
      </c>
      <c r="V225">
        <f t="shared" si="81"/>
        <v>279</v>
      </c>
      <c r="W225">
        <f t="shared" si="82"/>
        <v>26.207845274800615</v>
      </c>
      <c r="X225">
        <f t="shared" si="83"/>
        <v>261</v>
      </c>
      <c r="Y225">
        <f t="shared" si="84"/>
        <v>254.5</v>
      </c>
      <c r="Z225">
        <v>0.33069999999999999</v>
      </c>
      <c r="AA225">
        <f t="shared" si="85"/>
        <v>219</v>
      </c>
      <c r="AB225">
        <v>0.39190000000000003</v>
      </c>
      <c r="AC225">
        <f t="shared" si="86"/>
        <v>235</v>
      </c>
      <c r="AD225">
        <f t="shared" si="87"/>
        <v>0.36130000000000001</v>
      </c>
      <c r="AE225">
        <f t="shared" si="88"/>
        <v>232</v>
      </c>
      <c r="AF225">
        <v>0.1832</v>
      </c>
      <c r="AG225">
        <f t="shared" si="89"/>
        <v>283</v>
      </c>
      <c r="AH225">
        <v>0.3785</v>
      </c>
      <c r="AI225">
        <f t="shared" si="90"/>
        <v>215</v>
      </c>
      <c r="AJ225">
        <f t="shared" si="91"/>
        <v>302.3</v>
      </c>
      <c r="AK225">
        <f>IF(C225=1,(AJ225/Z225),REF)</f>
        <v>914.12156032658004</v>
      </c>
      <c r="AL225">
        <f t="shared" si="92"/>
        <v>234</v>
      </c>
      <c r="AM225">
        <f>IF(B225=1,(AJ225/AD225),REF)</f>
        <v>836.70080265707168</v>
      </c>
      <c r="AN225">
        <f t="shared" si="93"/>
        <v>247</v>
      </c>
      <c r="AO225">
        <f t="shared" si="94"/>
        <v>232</v>
      </c>
      <c r="AP225" t="str">
        <f t="shared" si="95"/>
        <v>Furman</v>
      </c>
      <c r="AQ225">
        <f t="shared" si="96"/>
        <v>0.18659731123034287</v>
      </c>
      <c r="AR225">
        <f t="shared" si="97"/>
        <v>0.17864529272644922</v>
      </c>
      <c r="AS225">
        <f t="shared" si="98"/>
        <v>0.50654796373937283</v>
      </c>
      <c r="AT225" t="str">
        <f t="shared" si="99"/>
        <v>Furman</v>
      </c>
      <c r="AU225">
        <f t="shared" si="100"/>
        <v>224</v>
      </c>
      <c r="AV225">
        <f t="shared" si="101"/>
        <v>229.33333333333334</v>
      </c>
      <c r="AX225" t="str">
        <f t="shared" si="102"/>
        <v>Furman</v>
      </c>
      <c r="AY225" t="str">
        <f t="shared" si="103"/>
        <v/>
      </c>
      <c r="AZ225">
        <v>224</v>
      </c>
    </row>
    <row r="226" spans="1:52" x14ac:dyDescent="0.25">
      <c r="A226">
        <v>1</v>
      </c>
      <c r="B226">
        <v>1</v>
      </c>
      <c r="C226">
        <v>1</v>
      </c>
      <c r="D226" t="s">
        <v>294</v>
      </c>
      <c r="E226">
        <v>76.049599999999998</v>
      </c>
      <c r="F226">
        <v>1</v>
      </c>
      <c r="G226">
        <v>73.919300000000007</v>
      </c>
      <c r="H226">
        <v>1</v>
      </c>
      <c r="I226">
        <v>99.259399999999999</v>
      </c>
      <c r="J226">
        <v>184</v>
      </c>
      <c r="K226">
        <v>98.290400000000005</v>
      </c>
      <c r="L226">
        <v>247</v>
      </c>
      <c r="M226">
        <v>100.538</v>
      </c>
      <c r="N226">
        <v>185</v>
      </c>
      <c r="O226">
        <v>103.649</v>
      </c>
      <c r="P226">
        <v>194</v>
      </c>
      <c r="Q226">
        <v>-5.3591199999999999</v>
      </c>
      <c r="R226">
        <v>228</v>
      </c>
      <c r="S226">
        <f t="shared" si="78"/>
        <v>-7.0461909069870141E-2</v>
      </c>
      <c r="T226">
        <f t="shared" si="79"/>
        <v>223</v>
      </c>
      <c r="U226">
        <f t="shared" si="80"/>
        <v>734715.39337967522</v>
      </c>
      <c r="V226">
        <f t="shared" si="81"/>
        <v>129</v>
      </c>
      <c r="W226">
        <f t="shared" si="82"/>
        <v>22.070249973043897</v>
      </c>
      <c r="X226">
        <f t="shared" si="83"/>
        <v>47</v>
      </c>
      <c r="Y226">
        <f t="shared" si="84"/>
        <v>135</v>
      </c>
      <c r="Z226">
        <v>0.30570000000000003</v>
      </c>
      <c r="AA226">
        <f t="shared" si="85"/>
        <v>229</v>
      </c>
      <c r="AB226">
        <v>0.42320000000000002</v>
      </c>
      <c r="AC226">
        <f t="shared" si="86"/>
        <v>223</v>
      </c>
      <c r="AD226">
        <f t="shared" si="87"/>
        <v>0.36445000000000005</v>
      </c>
      <c r="AE226">
        <f t="shared" si="88"/>
        <v>229</v>
      </c>
      <c r="AF226">
        <v>0.31950000000000001</v>
      </c>
      <c r="AG226">
        <f t="shared" si="89"/>
        <v>214</v>
      </c>
      <c r="AH226">
        <v>0.3579</v>
      </c>
      <c r="AI226">
        <f t="shared" si="90"/>
        <v>220</v>
      </c>
      <c r="AJ226">
        <f t="shared" si="91"/>
        <v>230</v>
      </c>
      <c r="AK226">
        <f>IF(C226=1,(AJ226/Z226),REF)</f>
        <v>752.37160614981997</v>
      </c>
      <c r="AL226">
        <f t="shared" si="92"/>
        <v>218</v>
      </c>
      <c r="AM226">
        <f>IF(B226=1,(AJ226/AD226),REF)</f>
        <v>631.08794073261072</v>
      </c>
      <c r="AN226">
        <f t="shared" si="93"/>
        <v>210</v>
      </c>
      <c r="AO226">
        <f t="shared" si="94"/>
        <v>210</v>
      </c>
      <c r="AP226" t="str">
        <f t="shared" si="95"/>
        <v>Seattle</v>
      </c>
      <c r="AQ226">
        <f t="shared" si="96"/>
        <v>0.17588296603255518</v>
      </c>
      <c r="AR226">
        <f t="shared" si="97"/>
        <v>0.18666874519564169</v>
      </c>
      <c r="AS226">
        <f t="shared" si="98"/>
        <v>0.50505187232689452</v>
      </c>
      <c r="AT226" t="str">
        <f t="shared" si="99"/>
        <v>Seattle</v>
      </c>
      <c r="AU226">
        <f t="shared" si="100"/>
        <v>225</v>
      </c>
      <c r="AV226">
        <f t="shared" si="101"/>
        <v>221.33333333333334</v>
      </c>
      <c r="AX226" t="str">
        <f t="shared" si="102"/>
        <v>Seattle</v>
      </c>
      <c r="AY226" t="str">
        <f t="shared" si="103"/>
        <v/>
      </c>
      <c r="AZ226">
        <v>225</v>
      </c>
    </row>
    <row r="227" spans="1:52" x14ac:dyDescent="0.25">
      <c r="A227">
        <v>1</v>
      </c>
      <c r="B227">
        <v>1</v>
      </c>
      <c r="C227">
        <v>1</v>
      </c>
      <c r="D227" t="s">
        <v>299</v>
      </c>
      <c r="E227">
        <v>66.375500000000002</v>
      </c>
      <c r="F227">
        <v>199</v>
      </c>
      <c r="G227">
        <v>64.086500000000001</v>
      </c>
      <c r="H227">
        <v>182</v>
      </c>
      <c r="I227">
        <v>98.460999999999999</v>
      </c>
      <c r="J227">
        <v>199</v>
      </c>
      <c r="K227">
        <v>100.95099999999999</v>
      </c>
      <c r="L227">
        <v>206</v>
      </c>
      <c r="M227">
        <v>100.432</v>
      </c>
      <c r="N227">
        <v>181</v>
      </c>
      <c r="O227">
        <v>104.334</v>
      </c>
      <c r="P227">
        <v>212</v>
      </c>
      <c r="Q227">
        <v>-3.3836599999999999</v>
      </c>
      <c r="R227">
        <v>210</v>
      </c>
      <c r="S227">
        <f t="shared" si="78"/>
        <v>-5.0967600997356095E-2</v>
      </c>
      <c r="T227">
        <f t="shared" si="79"/>
        <v>210</v>
      </c>
      <c r="U227">
        <f t="shared" si="80"/>
        <v>676439.65016857546</v>
      </c>
      <c r="V227">
        <f t="shared" si="81"/>
        <v>203</v>
      </c>
      <c r="W227">
        <f t="shared" si="82"/>
        <v>25.554863585068357</v>
      </c>
      <c r="X227">
        <f t="shared" si="83"/>
        <v>222</v>
      </c>
      <c r="Y227">
        <f t="shared" si="84"/>
        <v>216</v>
      </c>
      <c r="Z227">
        <v>0.29070000000000001</v>
      </c>
      <c r="AA227">
        <f t="shared" si="85"/>
        <v>235</v>
      </c>
      <c r="AB227">
        <v>0.47499999999999998</v>
      </c>
      <c r="AC227">
        <f t="shared" si="86"/>
        <v>198</v>
      </c>
      <c r="AD227">
        <f t="shared" si="87"/>
        <v>0.38285000000000002</v>
      </c>
      <c r="AE227">
        <f t="shared" si="88"/>
        <v>217</v>
      </c>
      <c r="AF227">
        <v>0.3246</v>
      </c>
      <c r="AG227">
        <f t="shared" si="89"/>
        <v>211</v>
      </c>
      <c r="AH227">
        <v>0.51959999999999995</v>
      </c>
      <c r="AI227">
        <f t="shared" si="90"/>
        <v>160</v>
      </c>
      <c r="AJ227">
        <f t="shared" si="91"/>
        <v>243.4</v>
      </c>
      <c r="AK227">
        <f>IF(C227=1,(AJ227/Z227),REF)</f>
        <v>837.28930168558645</v>
      </c>
      <c r="AL227">
        <f t="shared" si="92"/>
        <v>224</v>
      </c>
      <c r="AM227">
        <f>IF(B227=1,(AJ227/AD227),REF)</f>
        <v>635.75812981585477</v>
      </c>
      <c r="AN227">
        <f t="shared" si="93"/>
        <v>212</v>
      </c>
      <c r="AO227">
        <f t="shared" si="94"/>
        <v>212</v>
      </c>
      <c r="AP227" t="str">
        <f t="shared" si="95"/>
        <v>South Alabama</v>
      </c>
      <c r="AQ227">
        <f t="shared" si="96"/>
        <v>0.16547373105868649</v>
      </c>
      <c r="AR227">
        <f t="shared" si="97"/>
        <v>0.19591245635835072</v>
      </c>
      <c r="AS227">
        <f t="shared" si="98"/>
        <v>0.50440179273360908</v>
      </c>
      <c r="AT227" t="str">
        <f t="shared" si="99"/>
        <v>South Alabama</v>
      </c>
      <c r="AU227">
        <f t="shared" si="100"/>
        <v>226</v>
      </c>
      <c r="AV227">
        <f t="shared" si="101"/>
        <v>218.33333333333334</v>
      </c>
      <c r="AX227" t="str">
        <f t="shared" si="102"/>
        <v>South Alabama</v>
      </c>
      <c r="AY227" t="str">
        <f t="shared" si="103"/>
        <v/>
      </c>
      <c r="AZ227">
        <v>226</v>
      </c>
    </row>
    <row r="228" spans="1:52" x14ac:dyDescent="0.25">
      <c r="A228">
        <v>1</v>
      </c>
      <c r="B228">
        <v>1</v>
      </c>
      <c r="C228">
        <v>1</v>
      </c>
      <c r="D228" t="s">
        <v>308</v>
      </c>
      <c r="E228">
        <v>66.553600000000003</v>
      </c>
      <c r="F228">
        <v>191</v>
      </c>
      <c r="G228">
        <v>64.166799999999995</v>
      </c>
      <c r="H228">
        <v>174</v>
      </c>
      <c r="I228">
        <v>93.371099999999998</v>
      </c>
      <c r="J228">
        <v>291</v>
      </c>
      <c r="K228">
        <v>99.137799999999999</v>
      </c>
      <c r="L228">
        <v>238</v>
      </c>
      <c r="M228">
        <v>103.38800000000001</v>
      </c>
      <c r="N228">
        <v>245</v>
      </c>
      <c r="O228">
        <v>103.60899999999999</v>
      </c>
      <c r="P228">
        <v>191</v>
      </c>
      <c r="Q228">
        <v>-4.4707299999999996</v>
      </c>
      <c r="R228">
        <v>220</v>
      </c>
      <c r="S228">
        <f t="shared" si="78"/>
        <v>-6.7181940571208715E-2</v>
      </c>
      <c r="T228">
        <f t="shared" si="79"/>
        <v>220</v>
      </c>
      <c r="U228">
        <f t="shared" si="80"/>
        <v>654108.97241950186</v>
      </c>
      <c r="V228">
        <f t="shared" si="81"/>
        <v>236</v>
      </c>
      <c r="W228">
        <f t="shared" si="82"/>
        <v>25.203706821189531</v>
      </c>
      <c r="X228">
        <f t="shared" si="83"/>
        <v>199</v>
      </c>
      <c r="Y228">
        <f t="shared" si="84"/>
        <v>209.5</v>
      </c>
      <c r="Z228">
        <v>0.26100000000000001</v>
      </c>
      <c r="AA228">
        <f t="shared" si="85"/>
        <v>254</v>
      </c>
      <c r="AB228">
        <v>0.57579999999999998</v>
      </c>
      <c r="AC228">
        <f t="shared" si="86"/>
        <v>164</v>
      </c>
      <c r="AD228">
        <f t="shared" si="87"/>
        <v>0.41839999999999999</v>
      </c>
      <c r="AE228">
        <f t="shared" si="88"/>
        <v>199</v>
      </c>
      <c r="AF228">
        <v>0.2369</v>
      </c>
      <c r="AG228">
        <f t="shared" si="89"/>
        <v>254</v>
      </c>
      <c r="AH228">
        <v>0.33750000000000002</v>
      </c>
      <c r="AI228">
        <f t="shared" si="90"/>
        <v>235</v>
      </c>
      <c r="AJ228">
        <f t="shared" si="91"/>
        <v>270.7</v>
      </c>
      <c r="AK228">
        <f>IF(C228=1,(AJ228/Z228),REF)</f>
        <v>1037.1647509578543</v>
      </c>
      <c r="AL228">
        <f t="shared" si="92"/>
        <v>247</v>
      </c>
      <c r="AM228">
        <f>IF(B228=1,(AJ228/AD228),REF)</f>
        <v>646.98852772466535</v>
      </c>
      <c r="AN228">
        <f t="shared" si="93"/>
        <v>215</v>
      </c>
      <c r="AO228">
        <f t="shared" si="94"/>
        <v>199</v>
      </c>
      <c r="AP228" t="str">
        <f t="shared" si="95"/>
        <v>Southern Illinois</v>
      </c>
      <c r="AQ228">
        <f t="shared" si="96"/>
        <v>0.14542106279186887</v>
      </c>
      <c r="AR228">
        <f t="shared" si="97"/>
        <v>0.21363602667046686</v>
      </c>
      <c r="AS228">
        <f t="shared" si="98"/>
        <v>0.50309894220064344</v>
      </c>
      <c r="AT228" t="str">
        <f t="shared" si="99"/>
        <v>Southern Illinois</v>
      </c>
      <c r="AU228">
        <f t="shared" si="100"/>
        <v>227</v>
      </c>
      <c r="AV228">
        <f t="shared" si="101"/>
        <v>208.33333333333334</v>
      </c>
      <c r="AX228" t="str">
        <f t="shared" si="102"/>
        <v>Southern Illinois</v>
      </c>
      <c r="AY228" t="str">
        <f t="shared" si="103"/>
        <v/>
      </c>
      <c r="AZ228">
        <v>227</v>
      </c>
    </row>
    <row r="229" spans="1:52" x14ac:dyDescent="0.25">
      <c r="A229">
        <v>1</v>
      </c>
      <c r="B229">
        <v>1</v>
      </c>
      <c r="C229">
        <v>1</v>
      </c>
      <c r="D229" t="s">
        <v>67</v>
      </c>
      <c r="E229">
        <v>69.228399999999993</v>
      </c>
      <c r="F229">
        <v>59</v>
      </c>
      <c r="G229">
        <v>66.866299999999995</v>
      </c>
      <c r="H229">
        <v>56</v>
      </c>
      <c r="I229">
        <v>99.249700000000004</v>
      </c>
      <c r="J229">
        <v>186</v>
      </c>
      <c r="K229">
        <v>102.182</v>
      </c>
      <c r="L229">
        <v>175</v>
      </c>
      <c r="M229">
        <v>104.857</v>
      </c>
      <c r="N229">
        <v>278</v>
      </c>
      <c r="O229">
        <v>105.477</v>
      </c>
      <c r="P229">
        <v>237</v>
      </c>
      <c r="Q229">
        <v>-3.29515</v>
      </c>
      <c r="R229">
        <v>207</v>
      </c>
      <c r="S229">
        <f t="shared" si="78"/>
        <v>-4.7596073287841434E-2</v>
      </c>
      <c r="T229">
        <f t="shared" si="79"/>
        <v>207</v>
      </c>
      <c r="U229">
        <f t="shared" si="80"/>
        <v>722824.8787567215</v>
      </c>
      <c r="V229">
        <f t="shared" si="81"/>
        <v>148</v>
      </c>
      <c r="W229">
        <f t="shared" si="82"/>
        <v>24.932632519657378</v>
      </c>
      <c r="X229">
        <f t="shared" si="83"/>
        <v>186</v>
      </c>
      <c r="Y229">
        <f t="shared" si="84"/>
        <v>196.5</v>
      </c>
      <c r="Z229">
        <v>0.31840000000000002</v>
      </c>
      <c r="AA229">
        <f t="shared" si="85"/>
        <v>225</v>
      </c>
      <c r="AB229">
        <v>0.37769999999999998</v>
      </c>
      <c r="AC229">
        <f t="shared" si="86"/>
        <v>241</v>
      </c>
      <c r="AD229">
        <f t="shared" si="87"/>
        <v>0.34804999999999997</v>
      </c>
      <c r="AE229">
        <f t="shared" si="88"/>
        <v>241</v>
      </c>
      <c r="AF229">
        <v>0.2447</v>
      </c>
      <c r="AG229">
        <f t="shared" si="89"/>
        <v>252</v>
      </c>
      <c r="AH229">
        <v>0.35630000000000001</v>
      </c>
      <c r="AI229">
        <f t="shared" si="90"/>
        <v>222</v>
      </c>
      <c r="AJ229">
        <f t="shared" si="91"/>
        <v>253.3</v>
      </c>
      <c r="AK229">
        <f>IF(C229=1,(AJ229/Z229),REF)</f>
        <v>795.5402010050251</v>
      </c>
      <c r="AL229">
        <f t="shared" si="92"/>
        <v>222</v>
      </c>
      <c r="AM229">
        <f>IF(B229=1,(AJ229/AD229),REF)</f>
        <v>727.76899870708246</v>
      </c>
      <c r="AN229">
        <f t="shared" si="93"/>
        <v>228</v>
      </c>
      <c r="AO229">
        <f t="shared" si="94"/>
        <v>222</v>
      </c>
      <c r="AP229" t="str">
        <f t="shared" si="95"/>
        <v>Austin Peay</v>
      </c>
      <c r="AQ229">
        <f t="shared" si="96"/>
        <v>0.18217065833731305</v>
      </c>
      <c r="AR229">
        <f t="shared" si="97"/>
        <v>0.17512063884073634</v>
      </c>
      <c r="AS229">
        <f t="shared" si="98"/>
        <v>0.50210781029855411</v>
      </c>
      <c r="AT229" t="str">
        <f t="shared" si="99"/>
        <v>Austin Peay</v>
      </c>
      <c r="AU229">
        <f t="shared" si="100"/>
        <v>228</v>
      </c>
      <c r="AV229">
        <f t="shared" si="101"/>
        <v>230.33333333333334</v>
      </c>
      <c r="AX229" t="str">
        <f t="shared" si="102"/>
        <v>Austin Peay</v>
      </c>
      <c r="AY229" t="str">
        <f t="shared" si="103"/>
        <v/>
      </c>
      <c r="AZ229">
        <v>228</v>
      </c>
    </row>
    <row r="230" spans="1:52" x14ac:dyDescent="0.25">
      <c r="A230">
        <v>1</v>
      </c>
      <c r="B230">
        <v>1</v>
      </c>
      <c r="C230">
        <v>1</v>
      </c>
      <c r="D230" t="s">
        <v>278</v>
      </c>
      <c r="E230">
        <v>69.557900000000004</v>
      </c>
      <c r="F230">
        <v>54</v>
      </c>
      <c r="G230">
        <v>66.741799999999998</v>
      </c>
      <c r="H230">
        <v>64</v>
      </c>
      <c r="I230">
        <v>101.794</v>
      </c>
      <c r="J230">
        <v>138</v>
      </c>
      <c r="K230">
        <v>103.988</v>
      </c>
      <c r="L230">
        <v>144</v>
      </c>
      <c r="M230">
        <v>106.44199999999999</v>
      </c>
      <c r="N230">
        <v>299</v>
      </c>
      <c r="O230">
        <v>109.239</v>
      </c>
      <c r="P230">
        <v>289</v>
      </c>
      <c r="Q230">
        <v>-5.2516299999999996</v>
      </c>
      <c r="R230">
        <v>225</v>
      </c>
      <c r="S230">
        <f t="shared" si="78"/>
        <v>-7.5491065716475111E-2</v>
      </c>
      <c r="T230">
        <f t="shared" si="79"/>
        <v>224</v>
      </c>
      <c r="U230">
        <f t="shared" si="80"/>
        <v>752164.63989793765</v>
      </c>
      <c r="V230">
        <f t="shared" si="81"/>
        <v>109</v>
      </c>
      <c r="W230">
        <f t="shared" si="82"/>
        <v>26.245683268121766</v>
      </c>
      <c r="X230">
        <f t="shared" si="83"/>
        <v>267</v>
      </c>
      <c r="Y230">
        <f t="shared" si="84"/>
        <v>245.5</v>
      </c>
      <c r="Z230">
        <v>0.27400000000000002</v>
      </c>
      <c r="AA230">
        <f t="shared" si="85"/>
        <v>247</v>
      </c>
      <c r="AB230">
        <v>0.51049999999999995</v>
      </c>
      <c r="AC230">
        <f t="shared" si="86"/>
        <v>182</v>
      </c>
      <c r="AD230">
        <f t="shared" si="87"/>
        <v>0.39224999999999999</v>
      </c>
      <c r="AE230">
        <f t="shared" si="88"/>
        <v>214</v>
      </c>
      <c r="AF230">
        <v>0.2059</v>
      </c>
      <c r="AG230">
        <f t="shared" si="89"/>
        <v>269</v>
      </c>
      <c r="AH230">
        <v>0.27410000000000001</v>
      </c>
      <c r="AI230">
        <f t="shared" si="90"/>
        <v>259</v>
      </c>
      <c r="AJ230">
        <f t="shared" si="91"/>
        <v>264.10000000000002</v>
      </c>
      <c r="AK230">
        <f>IF(C230=1,(AJ230/Z230),REF)</f>
        <v>963.8686131386861</v>
      </c>
      <c r="AL230">
        <f t="shared" si="92"/>
        <v>238</v>
      </c>
      <c r="AM230">
        <f>IF(B230=1,(AJ230/AD230),REF)</f>
        <v>673.29509241555138</v>
      </c>
      <c r="AN230">
        <f t="shared" si="93"/>
        <v>220</v>
      </c>
      <c r="AO230">
        <f t="shared" si="94"/>
        <v>214</v>
      </c>
      <c r="AP230" t="str">
        <f t="shared" si="95"/>
        <v>Rider</v>
      </c>
      <c r="AQ230">
        <f t="shared" si="96"/>
        <v>0.15378726054419059</v>
      </c>
      <c r="AR230">
        <f t="shared" si="97"/>
        <v>0.19928846399638622</v>
      </c>
      <c r="AS230">
        <f t="shared" si="98"/>
        <v>0.49972968167788034</v>
      </c>
      <c r="AT230" t="str">
        <f t="shared" si="99"/>
        <v>Rider</v>
      </c>
      <c r="AU230">
        <f t="shared" si="100"/>
        <v>229</v>
      </c>
      <c r="AV230">
        <f t="shared" si="101"/>
        <v>219</v>
      </c>
      <c r="AX230" t="str">
        <f t="shared" si="102"/>
        <v>Rider</v>
      </c>
      <c r="AY230" t="str">
        <f t="shared" si="103"/>
        <v/>
      </c>
      <c r="AZ230">
        <v>229</v>
      </c>
    </row>
    <row r="231" spans="1:52" x14ac:dyDescent="0.25">
      <c r="A231">
        <v>1</v>
      </c>
      <c r="B231">
        <v>1</v>
      </c>
      <c r="C231">
        <v>1</v>
      </c>
      <c r="D231" t="s">
        <v>85</v>
      </c>
      <c r="E231">
        <v>66.963800000000006</v>
      </c>
      <c r="F231">
        <v>166</v>
      </c>
      <c r="G231">
        <v>63.955599999999997</v>
      </c>
      <c r="H231">
        <v>189</v>
      </c>
      <c r="I231">
        <v>101.953</v>
      </c>
      <c r="J231">
        <v>131</v>
      </c>
      <c r="K231">
        <v>101.592</v>
      </c>
      <c r="L231">
        <v>187</v>
      </c>
      <c r="M231">
        <v>104.598</v>
      </c>
      <c r="N231">
        <v>273</v>
      </c>
      <c r="O231">
        <v>108.514</v>
      </c>
      <c r="P231">
        <v>283</v>
      </c>
      <c r="Q231">
        <v>-6.9218900000000003</v>
      </c>
      <c r="R231">
        <v>245</v>
      </c>
      <c r="S231">
        <f t="shared" si="78"/>
        <v>-0.10336928310520006</v>
      </c>
      <c r="T231">
        <f t="shared" si="79"/>
        <v>245</v>
      </c>
      <c r="U231">
        <f t="shared" si="80"/>
        <v>691128.9912604033</v>
      </c>
      <c r="V231">
        <f t="shared" si="81"/>
        <v>182</v>
      </c>
      <c r="W231">
        <f t="shared" si="82"/>
        <v>26.97349022586366</v>
      </c>
      <c r="X231">
        <f t="shared" si="83"/>
        <v>290</v>
      </c>
      <c r="Y231">
        <f t="shared" si="84"/>
        <v>267.5</v>
      </c>
      <c r="Z231">
        <v>0.28110000000000002</v>
      </c>
      <c r="AA231">
        <f t="shared" si="85"/>
        <v>242</v>
      </c>
      <c r="AB231">
        <v>0.48330000000000001</v>
      </c>
      <c r="AC231">
        <f t="shared" si="86"/>
        <v>194</v>
      </c>
      <c r="AD231">
        <f t="shared" si="87"/>
        <v>0.38219999999999998</v>
      </c>
      <c r="AE231">
        <f t="shared" si="88"/>
        <v>219</v>
      </c>
      <c r="AF231">
        <v>0.28000000000000003</v>
      </c>
      <c r="AG231">
        <f t="shared" si="89"/>
        <v>235</v>
      </c>
      <c r="AH231">
        <v>0.35339999999999999</v>
      </c>
      <c r="AI231">
        <f t="shared" si="90"/>
        <v>226</v>
      </c>
      <c r="AJ231">
        <f t="shared" si="91"/>
        <v>274.89999999999998</v>
      </c>
      <c r="AK231">
        <f>IF(C231=1,(AJ231/Z231),REF)</f>
        <v>977.94379224475267</v>
      </c>
      <c r="AL231">
        <f t="shared" si="92"/>
        <v>243</v>
      </c>
      <c r="AM231">
        <f>IF(B231=1,(AJ231/AD231),REF)</f>
        <v>719.25693354264774</v>
      </c>
      <c r="AN231">
        <f t="shared" si="93"/>
        <v>225</v>
      </c>
      <c r="AO231">
        <f t="shared" si="94"/>
        <v>219</v>
      </c>
      <c r="AP231" t="str">
        <f t="shared" si="95"/>
        <v>Cal St. Bakersfield</v>
      </c>
      <c r="AQ231">
        <f t="shared" si="96"/>
        <v>0.15754369894769943</v>
      </c>
      <c r="AR231">
        <f t="shared" si="97"/>
        <v>0.19258615579440755</v>
      </c>
      <c r="AS231">
        <f t="shared" si="98"/>
        <v>0.49805770054189619</v>
      </c>
      <c r="AT231" t="str">
        <f t="shared" si="99"/>
        <v>Cal St. Bakersfield</v>
      </c>
      <c r="AU231">
        <f t="shared" si="100"/>
        <v>230</v>
      </c>
      <c r="AV231">
        <f t="shared" si="101"/>
        <v>222.66666666666666</v>
      </c>
      <c r="AX231" t="str">
        <f t="shared" si="102"/>
        <v>Cal St. Bakersfield</v>
      </c>
      <c r="AY231" t="str">
        <f t="shared" si="103"/>
        <v/>
      </c>
      <c r="AZ231">
        <v>230</v>
      </c>
    </row>
    <row r="232" spans="1:52" x14ac:dyDescent="0.25">
      <c r="A232">
        <v>1</v>
      </c>
      <c r="B232">
        <v>1</v>
      </c>
      <c r="C232">
        <v>1</v>
      </c>
      <c r="D232" t="s">
        <v>250</v>
      </c>
      <c r="E232">
        <v>71.338899999999995</v>
      </c>
      <c r="F232">
        <v>24</v>
      </c>
      <c r="G232">
        <v>68.554599999999994</v>
      </c>
      <c r="H232">
        <v>26</v>
      </c>
      <c r="I232">
        <v>95.265199999999993</v>
      </c>
      <c r="J232">
        <v>263</v>
      </c>
      <c r="K232">
        <v>97.319699999999997</v>
      </c>
      <c r="L232">
        <v>270</v>
      </c>
      <c r="M232">
        <v>98.366100000000003</v>
      </c>
      <c r="N232">
        <v>136</v>
      </c>
      <c r="O232">
        <v>102.29600000000001</v>
      </c>
      <c r="P232">
        <v>163</v>
      </c>
      <c r="Q232">
        <v>-4.9761300000000004</v>
      </c>
      <c r="R232">
        <v>222</v>
      </c>
      <c r="S232">
        <f t="shared" si="78"/>
        <v>-6.9755771395409935E-2</v>
      </c>
      <c r="T232">
        <f t="shared" si="79"/>
        <v>222</v>
      </c>
      <c r="U232">
        <f t="shared" si="80"/>
        <v>675659.56850073161</v>
      </c>
      <c r="V232">
        <f t="shared" si="81"/>
        <v>205</v>
      </c>
      <c r="W232">
        <f t="shared" si="82"/>
        <v>23.038141159274112</v>
      </c>
      <c r="X232">
        <f t="shared" si="83"/>
        <v>81</v>
      </c>
      <c r="Y232">
        <f t="shared" si="84"/>
        <v>151.5</v>
      </c>
      <c r="Z232">
        <v>0.27089999999999997</v>
      </c>
      <c r="AA232">
        <f t="shared" si="85"/>
        <v>250</v>
      </c>
      <c r="AB232">
        <v>0.48809999999999998</v>
      </c>
      <c r="AC232">
        <f t="shared" si="86"/>
        <v>192</v>
      </c>
      <c r="AD232">
        <f t="shared" si="87"/>
        <v>0.37949999999999995</v>
      </c>
      <c r="AE232">
        <f t="shared" si="88"/>
        <v>222</v>
      </c>
      <c r="AF232">
        <v>0.32169999999999999</v>
      </c>
      <c r="AG232">
        <f t="shared" si="89"/>
        <v>213</v>
      </c>
      <c r="AH232">
        <v>0.38190000000000002</v>
      </c>
      <c r="AI232">
        <f t="shared" si="90"/>
        <v>214</v>
      </c>
      <c r="AJ232">
        <f t="shared" si="91"/>
        <v>245.5</v>
      </c>
      <c r="AK232">
        <f>IF(C232=1,(AJ232/Z232),REF)</f>
        <v>906.23846437799932</v>
      </c>
      <c r="AL232">
        <f t="shared" si="92"/>
        <v>231</v>
      </c>
      <c r="AM232">
        <f>IF(B232=1,(AJ232/AD232),REF)</f>
        <v>646.90382081686437</v>
      </c>
      <c r="AN232">
        <f t="shared" si="93"/>
        <v>214</v>
      </c>
      <c r="AO232">
        <f t="shared" si="94"/>
        <v>214</v>
      </c>
      <c r="AP232" t="str">
        <f t="shared" si="95"/>
        <v>Northwestern St.</v>
      </c>
      <c r="AQ232">
        <f t="shared" si="96"/>
        <v>0.15298763735229387</v>
      </c>
      <c r="AR232">
        <f t="shared" si="97"/>
        <v>0.19377676639364147</v>
      </c>
      <c r="AS232">
        <f t="shared" si="98"/>
        <v>0.49613721628968122</v>
      </c>
      <c r="AT232" t="str">
        <f t="shared" si="99"/>
        <v>Northwestern St.</v>
      </c>
      <c r="AU232">
        <f t="shared" si="100"/>
        <v>231</v>
      </c>
      <c r="AV232">
        <f t="shared" si="101"/>
        <v>222.33333333333334</v>
      </c>
      <c r="AX232" t="str">
        <f t="shared" si="102"/>
        <v>Northwestern St.</v>
      </c>
      <c r="AY232" t="str">
        <f t="shared" si="103"/>
        <v/>
      </c>
      <c r="AZ232">
        <v>231</v>
      </c>
    </row>
    <row r="233" spans="1:52" x14ac:dyDescent="0.25">
      <c r="A233">
        <v>1</v>
      </c>
      <c r="B233">
        <v>1</v>
      </c>
      <c r="C233">
        <v>1</v>
      </c>
      <c r="D233" t="s">
        <v>310</v>
      </c>
      <c r="E233">
        <v>64.822699999999998</v>
      </c>
      <c r="F233">
        <v>271</v>
      </c>
      <c r="G233">
        <v>62.177900000000001</v>
      </c>
      <c r="H233">
        <v>271</v>
      </c>
      <c r="I233">
        <v>99.702100000000002</v>
      </c>
      <c r="J233">
        <v>176</v>
      </c>
      <c r="K233">
        <v>98.028999999999996</v>
      </c>
      <c r="L233">
        <v>256</v>
      </c>
      <c r="M233">
        <v>104.398</v>
      </c>
      <c r="N233">
        <v>269</v>
      </c>
      <c r="O233">
        <v>104.181</v>
      </c>
      <c r="P233">
        <v>207</v>
      </c>
      <c r="Q233">
        <v>-6.1524599999999996</v>
      </c>
      <c r="R233">
        <v>233</v>
      </c>
      <c r="S233">
        <f t="shared" si="78"/>
        <v>-9.4905025554319719E-2</v>
      </c>
      <c r="T233">
        <f t="shared" si="79"/>
        <v>235</v>
      </c>
      <c r="U233">
        <f t="shared" si="80"/>
        <v>622925.71754269057</v>
      </c>
      <c r="V233">
        <f t="shared" si="81"/>
        <v>280</v>
      </c>
      <c r="W233">
        <f t="shared" si="82"/>
        <v>26.105650444166717</v>
      </c>
      <c r="X233">
        <f t="shared" si="83"/>
        <v>253</v>
      </c>
      <c r="Y233">
        <f t="shared" si="84"/>
        <v>244</v>
      </c>
      <c r="Z233">
        <v>0.32329999999999998</v>
      </c>
      <c r="AA233">
        <f t="shared" si="85"/>
        <v>222</v>
      </c>
      <c r="AB233">
        <v>0.3493</v>
      </c>
      <c r="AC233">
        <f t="shared" si="86"/>
        <v>253</v>
      </c>
      <c r="AD233">
        <f t="shared" si="87"/>
        <v>0.33629999999999999</v>
      </c>
      <c r="AE233">
        <f t="shared" si="88"/>
        <v>244</v>
      </c>
      <c r="AF233">
        <v>0.2762</v>
      </c>
      <c r="AG233">
        <f t="shared" si="89"/>
        <v>236</v>
      </c>
      <c r="AH233">
        <v>0.21129999999999999</v>
      </c>
      <c r="AI233">
        <f t="shared" si="90"/>
        <v>284</v>
      </c>
      <c r="AJ233">
        <f t="shared" si="91"/>
        <v>304.60000000000002</v>
      </c>
      <c r="AK233">
        <f>IF(C233=1,(AJ233/Z233),REF)</f>
        <v>942.15898546241897</v>
      </c>
      <c r="AL233">
        <f t="shared" si="92"/>
        <v>236</v>
      </c>
      <c r="AM233">
        <f>IF(B233=1,(AJ233/AD233),REF)</f>
        <v>905.73892358013688</v>
      </c>
      <c r="AN233">
        <f t="shared" si="93"/>
        <v>253</v>
      </c>
      <c r="AO233">
        <f t="shared" si="94"/>
        <v>236</v>
      </c>
      <c r="AP233" t="str">
        <f t="shared" si="95"/>
        <v>Southern Utah</v>
      </c>
      <c r="AQ233">
        <f t="shared" si="96"/>
        <v>0.18187159141522311</v>
      </c>
      <c r="AR233">
        <f t="shared" si="97"/>
        <v>0.16464417758399355</v>
      </c>
      <c r="AS233">
        <f t="shared" si="98"/>
        <v>0.49599489084392351</v>
      </c>
      <c r="AT233" t="str">
        <f t="shared" si="99"/>
        <v>Southern Utah</v>
      </c>
      <c r="AU233">
        <f t="shared" si="100"/>
        <v>232</v>
      </c>
      <c r="AV233">
        <f t="shared" si="101"/>
        <v>237.33333333333334</v>
      </c>
      <c r="AX233" t="str">
        <f t="shared" si="102"/>
        <v>Southern Utah</v>
      </c>
      <c r="AY233" t="str">
        <f t="shared" si="103"/>
        <v/>
      </c>
      <c r="AZ233">
        <v>232</v>
      </c>
    </row>
    <row r="234" spans="1:52" x14ac:dyDescent="0.25">
      <c r="A234">
        <v>1</v>
      </c>
      <c r="B234">
        <v>1</v>
      </c>
      <c r="C234">
        <v>1</v>
      </c>
      <c r="D234" t="s">
        <v>172</v>
      </c>
      <c r="E234">
        <v>67.548500000000004</v>
      </c>
      <c r="F234">
        <v>137</v>
      </c>
      <c r="G234">
        <v>64.791799999999995</v>
      </c>
      <c r="H234">
        <v>140</v>
      </c>
      <c r="I234">
        <v>95.638300000000001</v>
      </c>
      <c r="J234">
        <v>257</v>
      </c>
      <c r="K234">
        <v>99.046800000000005</v>
      </c>
      <c r="L234">
        <v>240</v>
      </c>
      <c r="M234">
        <v>106.15300000000001</v>
      </c>
      <c r="N234">
        <v>294</v>
      </c>
      <c r="O234">
        <v>105.896</v>
      </c>
      <c r="P234">
        <v>245</v>
      </c>
      <c r="Q234">
        <v>-6.8488300000000004</v>
      </c>
      <c r="R234">
        <v>243</v>
      </c>
      <c r="S234">
        <f t="shared" si="78"/>
        <v>-0.10139677416967062</v>
      </c>
      <c r="T234">
        <f t="shared" si="79"/>
        <v>243</v>
      </c>
      <c r="U234">
        <f t="shared" si="80"/>
        <v>662668.92786782677</v>
      </c>
      <c r="V234">
        <f t="shared" si="81"/>
        <v>228</v>
      </c>
      <c r="W234">
        <f t="shared" si="82"/>
        <v>25.715299094069721</v>
      </c>
      <c r="X234">
        <f t="shared" si="83"/>
        <v>229</v>
      </c>
      <c r="Y234">
        <f t="shared" si="84"/>
        <v>236</v>
      </c>
      <c r="Z234">
        <v>0.3448</v>
      </c>
      <c r="AA234">
        <f t="shared" si="85"/>
        <v>215</v>
      </c>
      <c r="AB234">
        <v>0.25640000000000002</v>
      </c>
      <c r="AC234">
        <f t="shared" si="86"/>
        <v>285</v>
      </c>
      <c r="AD234">
        <f t="shared" si="87"/>
        <v>0.30059999999999998</v>
      </c>
      <c r="AE234">
        <f t="shared" si="88"/>
        <v>260</v>
      </c>
      <c r="AF234">
        <v>0.59760000000000002</v>
      </c>
      <c r="AG234">
        <f t="shared" si="89"/>
        <v>112</v>
      </c>
      <c r="AH234">
        <v>0.31080000000000002</v>
      </c>
      <c r="AI234">
        <f t="shared" si="90"/>
        <v>241</v>
      </c>
      <c r="AJ234">
        <f t="shared" si="91"/>
        <v>264</v>
      </c>
      <c r="AK234">
        <f>IF(C234=1,(AJ234/Z234),REF)</f>
        <v>765.66125290023206</v>
      </c>
      <c r="AL234">
        <f t="shared" si="92"/>
        <v>219</v>
      </c>
      <c r="AM234">
        <f>IF(B234=1,(AJ234/AD234),REF)</f>
        <v>878.24351297405201</v>
      </c>
      <c r="AN234">
        <f t="shared" si="93"/>
        <v>250</v>
      </c>
      <c r="AO234">
        <f t="shared" si="94"/>
        <v>219</v>
      </c>
      <c r="AP234" t="str">
        <f t="shared" si="95"/>
        <v>Jacksonville</v>
      </c>
      <c r="AQ234">
        <f t="shared" si="96"/>
        <v>0.19803190807125221</v>
      </c>
      <c r="AR234">
        <f t="shared" si="97"/>
        <v>0.14773452364182707</v>
      </c>
      <c r="AS234">
        <f t="shared" si="98"/>
        <v>0.49556557836180543</v>
      </c>
      <c r="AT234" t="str">
        <f t="shared" si="99"/>
        <v>Jacksonville</v>
      </c>
      <c r="AU234">
        <f t="shared" si="100"/>
        <v>233</v>
      </c>
      <c r="AV234">
        <f t="shared" si="101"/>
        <v>237.33333333333334</v>
      </c>
      <c r="AX234" t="str">
        <f t="shared" si="102"/>
        <v>Jacksonville</v>
      </c>
      <c r="AY234" t="str">
        <f t="shared" si="103"/>
        <v/>
      </c>
      <c r="AZ234">
        <v>233</v>
      </c>
    </row>
    <row r="235" spans="1:52" x14ac:dyDescent="0.25">
      <c r="A235">
        <v>1</v>
      </c>
      <c r="B235">
        <v>1</v>
      </c>
      <c r="C235">
        <v>1</v>
      </c>
      <c r="D235" t="s">
        <v>89</v>
      </c>
      <c r="E235">
        <v>69.886899999999997</v>
      </c>
      <c r="F235">
        <v>43</v>
      </c>
      <c r="G235">
        <v>66.327399999999997</v>
      </c>
      <c r="H235">
        <v>80</v>
      </c>
      <c r="I235">
        <v>104.24299999999999</v>
      </c>
      <c r="J235">
        <v>94</v>
      </c>
      <c r="K235">
        <v>103.337</v>
      </c>
      <c r="L235">
        <v>158</v>
      </c>
      <c r="M235">
        <v>105.899</v>
      </c>
      <c r="N235">
        <v>290</v>
      </c>
      <c r="O235">
        <v>109.471</v>
      </c>
      <c r="P235">
        <v>294</v>
      </c>
      <c r="Q235">
        <v>-6.1341200000000002</v>
      </c>
      <c r="R235">
        <v>232</v>
      </c>
      <c r="S235">
        <f t="shared" si="78"/>
        <v>-8.7770383290716861E-2</v>
      </c>
      <c r="T235">
        <f t="shared" si="79"/>
        <v>230</v>
      </c>
      <c r="U235">
        <f t="shared" si="80"/>
        <v>746289.74745714618</v>
      </c>
      <c r="V235">
        <f t="shared" si="81"/>
        <v>116</v>
      </c>
      <c r="W235">
        <f t="shared" si="82"/>
        <v>26.210949866854424</v>
      </c>
      <c r="X235">
        <f t="shared" si="83"/>
        <v>262</v>
      </c>
      <c r="Y235">
        <f t="shared" si="84"/>
        <v>246</v>
      </c>
      <c r="Z235">
        <v>0.27279999999999999</v>
      </c>
      <c r="AA235">
        <f t="shared" si="85"/>
        <v>248</v>
      </c>
      <c r="AB235">
        <v>0.48230000000000001</v>
      </c>
      <c r="AC235">
        <f t="shared" si="86"/>
        <v>195</v>
      </c>
      <c r="AD235">
        <f t="shared" si="87"/>
        <v>0.37755</v>
      </c>
      <c r="AE235">
        <f t="shared" si="88"/>
        <v>223</v>
      </c>
      <c r="AF235">
        <v>6.6900000000000001E-2</v>
      </c>
      <c r="AG235">
        <f t="shared" si="89"/>
        <v>329</v>
      </c>
      <c r="AH235">
        <v>0.42749999999999999</v>
      </c>
      <c r="AI235">
        <f t="shared" si="90"/>
        <v>198</v>
      </c>
      <c r="AJ235">
        <f t="shared" si="91"/>
        <v>268.39999999999998</v>
      </c>
      <c r="AK235">
        <f>IF(C235=1,(AJ235/Z235),REF)</f>
        <v>983.87096774193549</v>
      </c>
      <c r="AL235">
        <f t="shared" si="92"/>
        <v>244</v>
      </c>
      <c r="AM235">
        <f>IF(B235=1,(AJ235/AD235),REF)</f>
        <v>710.89921864653684</v>
      </c>
      <c r="AN235">
        <f t="shared" si="93"/>
        <v>224</v>
      </c>
      <c r="AO235">
        <f t="shared" si="94"/>
        <v>223</v>
      </c>
      <c r="AP235" t="str">
        <f t="shared" si="95"/>
        <v>Campbell</v>
      </c>
      <c r="AQ235">
        <f t="shared" si="96"/>
        <v>0.15279957041198858</v>
      </c>
      <c r="AR235">
        <f t="shared" si="97"/>
        <v>0.19052122214116712</v>
      </c>
      <c r="AS235">
        <f t="shared" si="98"/>
        <v>0.49416051882644779</v>
      </c>
      <c r="AT235" t="str">
        <f t="shared" si="99"/>
        <v>Campbell</v>
      </c>
      <c r="AU235">
        <f t="shared" si="100"/>
        <v>234</v>
      </c>
      <c r="AV235">
        <f t="shared" si="101"/>
        <v>226.66666666666666</v>
      </c>
      <c r="AX235" t="str">
        <f t="shared" si="102"/>
        <v>Campbell</v>
      </c>
      <c r="AY235" t="str">
        <f t="shared" si="103"/>
        <v/>
      </c>
      <c r="AZ235">
        <v>234</v>
      </c>
    </row>
    <row r="236" spans="1:52" x14ac:dyDescent="0.25">
      <c r="A236">
        <v>1</v>
      </c>
      <c r="B236">
        <v>1</v>
      </c>
      <c r="C236">
        <v>1</v>
      </c>
      <c r="D236" t="s">
        <v>372</v>
      </c>
      <c r="E236">
        <v>67.586600000000004</v>
      </c>
      <c r="F236">
        <v>131</v>
      </c>
      <c r="G236">
        <v>65.0334</v>
      </c>
      <c r="H236">
        <v>134</v>
      </c>
      <c r="I236">
        <v>99.507999999999996</v>
      </c>
      <c r="J236">
        <v>178</v>
      </c>
      <c r="K236">
        <v>100.45</v>
      </c>
      <c r="L236">
        <v>215</v>
      </c>
      <c r="M236">
        <v>104.32</v>
      </c>
      <c r="N236">
        <v>268</v>
      </c>
      <c r="O236">
        <v>107.012</v>
      </c>
      <c r="P236">
        <v>264</v>
      </c>
      <c r="Q236">
        <v>-6.56149</v>
      </c>
      <c r="R236">
        <v>240</v>
      </c>
      <c r="S236">
        <f t="shared" si="78"/>
        <v>-9.7090251617924228E-2</v>
      </c>
      <c r="T236">
        <f t="shared" si="79"/>
        <v>239</v>
      </c>
      <c r="U236">
        <f t="shared" si="80"/>
        <v>681962.48028650018</v>
      </c>
      <c r="V236">
        <f t="shared" si="81"/>
        <v>194</v>
      </c>
      <c r="W236">
        <f t="shared" si="82"/>
        <v>26.135533515339745</v>
      </c>
      <c r="X236">
        <f t="shared" si="83"/>
        <v>258</v>
      </c>
      <c r="Y236">
        <f t="shared" si="84"/>
        <v>248.5</v>
      </c>
      <c r="Z236">
        <v>0.28570000000000001</v>
      </c>
      <c r="AA236">
        <f t="shared" si="85"/>
        <v>238</v>
      </c>
      <c r="AB236">
        <v>0.4355</v>
      </c>
      <c r="AC236">
        <f t="shared" si="86"/>
        <v>215</v>
      </c>
      <c r="AD236">
        <f t="shared" si="87"/>
        <v>0.36060000000000003</v>
      </c>
      <c r="AE236">
        <f t="shared" si="88"/>
        <v>233</v>
      </c>
      <c r="AF236">
        <v>0.50790000000000002</v>
      </c>
      <c r="AG236">
        <f t="shared" si="89"/>
        <v>147</v>
      </c>
      <c r="AH236">
        <v>0.32369999999999999</v>
      </c>
      <c r="AI236">
        <f t="shared" si="90"/>
        <v>238</v>
      </c>
      <c r="AJ236">
        <f t="shared" si="91"/>
        <v>259.89999999999998</v>
      </c>
      <c r="AK236">
        <f>IF(C236=1,(AJ236/Z236),REF)</f>
        <v>909.69548477423859</v>
      </c>
      <c r="AL236">
        <f t="shared" si="92"/>
        <v>233</v>
      </c>
      <c r="AM236">
        <f>IF(B236=1,(AJ236/AD236),REF)</f>
        <v>720.74320576816399</v>
      </c>
      <c r="AN236">
        <f t="shared" si="93"/>
        <v>226</v>
      </c>
      <c r="AO236">
        <f t="shared" si="94"/>
        <v>226</v>
      </c>
      <c r="AP236" t="str">
        <f t="shared" si="95"/>
        <v>Western Carolina</v>
      </c>
      <c r="AQ236">
        <f t="shared" si="96"/>
        <v>0.16128434628760679</v>
      </c>
      <c r="AR236">
        <f t="shared" si="97"/>
        <v>0.18165528664171396</v>
      </c>
      <c r="AS236">
        <f t="shared" si="98"/>
        <v>0.49394099607952618</v>
      </c>
      <c r="AT236" t="str">
        <f t="shared" si="99"/>
        <v>Western Carolina</v>
      </c>
      <c r="AU236">
        <f t="shared" si="100"/>
        <v>235</v>
      </c>
      <c r="AV236">
        <f t="shared" si="101"/>
        <v>231.33333333333334</v>
      </c>
      <c r="AX236" t="str">
        <f t="shared" si="102"/>
        <v>Western Carolina</v>
      </c>
      <c r="AY236" t="str">
        <f t="shared" si="103"/>
        <v/>
      </c>
      <c r="AZ236">
        <v>235</v>
      </c>
    </row>
    <row r="237" spans="1:52" x14ac:dyDescent="0.25">
      <c r="A237">
        <v>1</v>
      </c>
      <c r="B237">
        <v>1</v>
      </c>
      <c r="C237">
        <v>1</v>
      </c>
      <c r="D237" t="s">
        <v>223</v>
      </c>
      <c r="E237">
        <v>68.150300000000001</v>
      </c>
      <c r="F237">
        <v>108</v>
      </c>
      <c r="G237">
        <v>65.084800000000001</v>
      </c>
      <c r="H237">
        <v>131</v>
      </c>
      <c r="I237">
        <v>97.399799999999999</v>
      </c>
      <c r="J237">
        <v>225</v>
      </c>
      <c r="K237">
        <v>98.841099999999997</v>
      </c>
      <c r="L237">
        <v>243</v>
      </c>
      <c r="M237">
        <v>101.134</v>
      </c>
      <c r="N237">
        <v>198</v>
      </c>
      <c r="O237">
        <v>106.935</v>
      </c>
      <c r="P237">
        <v>262</v>
      </c>
      <c r="Q237">
        <v>-8.0937000000000001</v>
      </c>
      <c r="R237">
        <v>254</v>
      </c>
      <c r="S237">
        <f t="shared" si="78"/>
        <v>-0.1187654346349173</v>
      </c>
      <c r="T237">
        <f t="shared" si="79"/>
        <v>254</v>
      </c>
      <c r="U237">
        <f t="shared" si="80"/>
        <v>665798.65267257625</v>
      </c>
      <c r="V237">
        <f t="shared" si="81"/>
        <v>220</v>
      </c>
      <c r="W237">
        <f t="shared" si="82"/>
        <v>25.88952164083706</v>
      </c>
      <c r="X237">
        <f t="shared" si="83"/>
        <v>243</v>
      </c>
      <c r="Y237">
        <f t="shared" si="84"/>
        <v>248.5</v>
      </c>
      <c r="Z237">
        <v>0.31809999999999999</v>
      </c>
      <c r="AA237">
        <f t="shared" si="85"/>
        <v>226</v>
      </c>
      <c r="AB237">
        <v>0.33560000000000001</v>
      </c>
      <c r="AC237">
        <f t="shared" si="86"/>
        <v>257</v>
      </c>
      <c r="AD237">
        <f t="shared" si="87"/>
        <v>0.32684999999999997</v>
      </c>
      <c r="AE237">
        <f t="shared" si="88"/>
        <v>248</v>
      </c>
      <c r="AF237">
        <v>0.375</v>
      </c>
      <c r="AG237">
        <f t="shared" si="89"/>
        <v>192</v>
      </c>
      <c r="AH237">
        <v>0.4541</v>
      </c>
      <c r="AI237">
        <f t="shared" si="90"/>
        <v>186</v>
      </c>
      <c r="AJ237">
        <f t="shared" si="91"/>
        <v>269.7</v>
      </c>
      <c r="AK237">
        <f>IF(C237=1,(AJ237/Z237),REF)</f>
        <v>847.84658912291729</v>
      </c>
      <c r="AL237">
        <f t="shared" si="92"/>
        <v>226</v>
      </c>
      <c r="AM237">
        <f>IF(B237=1,(AJ237/AD237),REF)</f>
        <v>825.14915098669121</v>
      </c>
      <c r="AN237">
        <f t="shared" si="93"/>
        <v>245</v>
      </c>
      <c r="AO237">
        <f t="shared" si="94"/>
        <v>226</v>
      </c>
      <c r="AP237" t="str">
        <f t="shared" si="95"/>
        <v>Morgan St.</v>
      </c>
      <c r="AQ237">
        <f t="shared" si="96"/>
        <v>0.18084375797051577</v>
      </c>
      <c r="AR237">
        <f t="shared" si="97"/>
        <v>0.16189253401582177</v>
      </c>
      <c r="AS237">
        <f t="shared" si="98"/>
        <v>0.49382382525414759</v>
      </c>
      <c r="AT237" t="str">
        <f t="shared" si="99"/>
        <v>Morgan St.</v>
      </c>
      <c r="AU237">
        <f t="shared" si="100"/>
        <v>236</v>
      </c>
      <c r="AV237">
        <f t="shared" si="101"/>
        <v>236.66666666666666</v>
      </c>
      <c r="AX237" t="str">
        <f t="shared" si="102"/>
        <v>Morgan St.</v>
      </c>
      <c r="AY237" t="str">
        <f t="shared" si="103"/>
        <v/>
      </c>
      <c r="AZ237">
        <v>236</v>
      </c>
    </row>
    <row r="238" spans="1:52" x14ac:dyDescent="0.25">
      <c r="A238">
        <v>1</v>
      </c>
      <c r="B238">
        <v>1</v>
      </c>
      <c r="C238">
        <v>1</v>
      </c>
      <c r="D238" t="s">
        <v>204</v>
      </c>
      <c r="E238">
        <v>66.832499999999996</v>
      </c>
      <c r="F238">
        <v>173</v>
      </c>
      <c r="G238">
        <v>63.520499999999998</v>
      </c>
      <c r="H238">
        <v>210</v>
      </c>
      <c r="I238">
        <v>98.148600000000002</v>
      </c>
      <c r="J238">
        <v>206</v>
      </c>
      <c r="K238">
        <v>100.92100000000001</v>
      </c>
      <c r="L238">
        <v>207</v>
      </c>
      <c r="M238">
        <v>101.07899999999999</v>
      </c>
      <c r="N238">
        <v>196</v>
      </c>
      <c r="O238">
        <v>104.745</v>
      </c>
      <c r="P238">
        <v>223</v>
      </c>
      <c r="Q238">
        <v>-3.8239299999999998</v>
      </c>
      <c r="R238">
        <v>212</v>
      </c>
      <c r="S238">
        <f t="shared" si="78"/>
        <v>-5.7217671043279815E-2</v>
      </c>
      <c r="T238">
        <f t="shared" si="79"/>
        <v>214</v>
      </c>
      <c r="U238">
        <f t="shared" si="80"/>
        <v>680692.23656663252</v>
      </c>
      <c r="V238">
        <f t="shared" si="81"/>
        <v>196</v>
      </c>
      <c r="W238">
        <f t="shared" si="82"/>
        <v>25.540275326988386</v>
      </c>
      <c r="X238">
        <f t="shared" si="83"/>
        <v>221</v>
      </c>
      <c r="Y238">
        <f t="shared" si="84"/>
        <v>217.5</v>
      </c>
      <c r="Z238">
        <v>0.29299999999999998</v>
      </c>
      <c r="AA238">
        <f t="shared" si="85"/>
        <v>233</v>
      </c>
      <c r="AB238">
        <v>0.40689999999999998</v>
      </c>
      <c r="AC238">
        <f t="shared" si="86"/>
        <v>228</v>
      </c>
      <c r="AD238">
        <f t="shared" si="87"/>
        <v>0.34994999999999998</v>
      </c>
      <c r="AE238">
        <f t="shared" si="88"/>
        <v>239</v>
      </c>
      <c r="AF238">
        <v>0.4677</v>
      </c>
      <c r="AG238">
        <f t="shared" si="89"/>
        <v>163</v>
      </c>
      <c r="AH238">
        <v>0.21529999999999999</v>
      </c>
      <c r="AI238">
        <f t="shared" si="90"/>
        <v>282</v>
      </c>
      <c r="AJ238">
        <f t="shared" si="91"/>
        <v>262.3</v>
      </c>
      <c r="AK238">
        <f>IF(C238=1,(AJ238/Z238),REF)</f>
        <v>895.22184300341303</v>
      </c>
      <c r="AL238">
        <f t="shared" si="92"/>
        <v>229</v>
      </c>
      <c r="AM238">
        <f>IF(B238=1,(AJ238/AD238),REF)</f>
        <v>749.53564794970714</v>
      </c>
      <c r="AN238">
        <f t="shared" si="93"/>
        <v>231</v>
      </c>
      <c r="AO238">
        <f t="shared" si="94"/>
        <v>229</v>
      </c>
      <c r="AP238" t="str">
        <f t="shared" si="95"/>
        <v>McNeese St.</v>
      </c>
      <c r="AQ238">
        <f t="shared" si="96"/>
        <v>0.16567086322796459</v>
      </c>
      <c r="AR238">
        <f t="shared" si="97"/>
        <v>0.17542918671045574</v>
      </c>
      <c r="AS238">
        <f t="shared" si="98"/>
        <v>0.49287945427885577</v>
      </c>
      <c r="AT238" t="str">
        <f t="shared" si="99"/>
        <v>McNeese St.</v>
      </c>
      <c r="AU238">
        <f t="shared" si="100"/>
        <v>237</v>
      </c>
      <c r="AV238">
        <f t="shared" si="101"/>
        <v>235</v>
      </c>
      <c r="AX238" t="str">
        <f t="shared" si="102"/>
        <v>McNeese St.</v>
      </c>
      <c r="AY238" t="str">
        <f t="shared" si="103"/>
        <v/>
      </c>
      <c r="AZ238">
        <v>237</v>
      </c>
    </row>
    <row r="239" spans="1:52" x14ac:dyDescent="0.25">
      <c r="A239">
        <v>1</v>
      </c>
      <c r="B239">
        <v>1</v>
      </c>
      <c r="C239">
        <v>1</v>
      </c>
      <c r="D239" t="s">
        <v>222</v>
      </c>
      <c r="E239">
        <v>61.642899999999997</v>
      </c>
      <c r="F239">
        <v>333</v>
      </c>
      <c r="G239">
        <v>59.1496</v>
      </c>
      <c r="H239">
        <v>331</v>
      </c>
      <c r="I239">
        <v>98.931200000000004</v>
      </c>
      <c r="J239">
        <v>191</v>
      </c>
      <c r="K239">
        <v>100.233</v>
      </c>
      <c r="L239">
        <v>220</v>
      </c>
      <c r="M239">
        <v>100.489</v>
      </c>
      <c r="N239">
        <v>182</v>
      </c>
      <c r="O239">
        <v>102.846</v>
      </c>
      <c r="P239">
        <v>175</v>
      </c>
      <c r="Q239">
        <v>-2.6136699999999999</v>
      </c>
      <c r="R239">
        <v>198</v>
      </c>
      <c r="S239">
        <f t="shared" si="78"/>
        <v>-4.2389310042194636E-2</v>
      </c>
      <c r="T239">
        <f t="shared" si="79"/>
        <v>200</v>
      </c>
      <c r="U239">
        <f t="shared" si="80"/>
        <v>619304.90567139804</v>
      </c>
      <c r="V239">
        <f t="shared" si="81"/>
        <v>281</v>
      </c>
      <c r="W239">
        <f t="shared" si="82"/>
        <v>26.89160890390702</v>
      </c>
      <c r="X239">
        <f t="shared" si="83"/>
        <v>287</v>
      </c>
      <c r="Y239">
        <f t="shared" si="84"/>
        <v>243.5</v>
      </c>
      <c r="Z239">
        <v>0.29289999999999999</v>
      </c>
      <c r="AA239">
        <f t="shared" si="85"/>
        <v>234</v>
      </c>
      <c r="AB239">
        <v>0.40799999999999997</v>
      </c>
      <c r="AC239">
        <f t="shared" si="86"/>
        <v>227</v>
      </c>
      <c r="AD239">
        <f t="shared" si="87"/>
        <v>0.35044999999999998</v>
      </c>
      <c r="AE239">
        <f t="shared" si="88"/>
        <v>238</v>
      </c>
      <c r="AF239">
        <v>0.34639999999999999</v>
      </c>
      <c r="AG239">
        <f t="shared" si="89"/>
        <v>202</v>
      </c>
      <c r="AH239">
        <v>0.2853</v>
      </c>
      <c r="AI239">
        <f t="shared" si="90"/>
        <v>254</v>
      </c>
      <c r="AJ239">
        <f t="shared" si="91"/>
        <v>283.7</v>
      </c>
      <c r="AK239">
        <f>IF(C239=1,(AJ239/Z239),REF)</f>
        <v>968.58996244452032</v>
      </c>
      <c r="AL239">
        <f t="shared" si="92"/>
        <v>241</v>
      </c>
      <c r="AM239">
        <f>IF(B239=1,(AJ239/AD239),REF)</f>
        <v>809.53060350977319</v>
      </c>
      <c r="AN239">
        <f t="shared" si="93"/>
        <v>240</v>
      </c>
      <c r="AO239">
        <f t="shared" si="94"/>
        <v>238</v>
      </c>
      <c r="AP239" t="str">
        <f t="shared" si="95"/>
        <v>Morehead St.</v>
      </c>
      <c r="AQ239">
        <f t="shared" si="96"/>
        <v>0.16431490387291489</v>
      </c>
      <c r="AR239">
        <f t="shared" si="97"/>
        <v>0.17399701351705901</v>
      </c>
      <c r="AS239">
        <f t="shared" si="98"/>
        <v>0.49126397771627384</v>
      </c>
      <c r="AT239" t="str">
        <f t="shared" si="99"/>
        <v>Morehead St.</v>
      </c>
      <c r="AU239">
        <f t="shared" si="100"/>
        <v>238</v>
      </c>
      <c r="AV239">
        <f t="shared" si="101"/>
        <v>238</v>
      </c>
      <c r="AX239" t="str">
        <f t="shared" si="102"/>
        <v>Morehead St.</v>
      </c>
      <c r="AY239" t="str">
        <f t="shared" si="103"/>
        <v/>
      </c>
      <c r="AZ239">
        <v>238</v>
      </c>
    </row>
    <row r="240" spans="1:52" x14ac:dyDescent="0.25">
      <c r="A240">
        <v>1</v>
      </c>
      <c r="B240">
        <v>1</v>
      </c>
      <c r="C240">
        <v>1</v>
      </c>
      <c r="D240" t="s">
        <v>233</v>
      </c>
      <c r="E240">
        <v>69.1905</v>
      </c>
      <c r="F240">
        <v>63</v>
      </c>
      <c r="G240">
        <v>66.593100000000007</v>
      </c>
      <c r="H240">
        <v>69</v>
      </c>
      <c r="I240">
        <v>100.806</v>
      </c>
      <c r="J240">
        <v>158</v>
      </c>
      <c r="K240">
        <v>102.821</v>
      </c>
      <c r="L240">
        <v>164</v>
      </c>
      <c r="M240">
        <v>106.465</v>
      </c>
      <c r="N240">
        <v>300</v>
      </c>
      <c r="O240">
        <v>109.834</v>
      </c>
      <c r="P240">
        <v>299</v>
      </c>
      <c r="Q240">
        <v>-7.0125400000000004</v>
      </c>
      <c r="R240">
        <v>247</v>
      </c>
      <c r="S240">
        <f t="shared" si="78"/>
        <v>-0.10135784536894524</v>
      </c>
      <c r="T240">
        <f t="shared" si="79"/>
        <v>242</v>
      </c>
      <c r="U240">
        <f t="shared" si="80"/>
        <v>731492.90093581041</v>
      </c>
      <c r="V240">
        <f t="shared" si="81"/>
        <v>134</v>
      </c>
      <c r="W240">
        <f t="shared" si="82"/>
        <v>26.615364082565733</v>
      </c>
      <c r="X240">
        <f t="shared" si="83"/>
        <v>279</v>
      </c>
      <c r="Y240">
        <f t="shared" si="84"/>
        <v>260.5</v>
      </c>
      <c r="Z240">
        <v>0.32119999999999999</v>
      </c>
      <c r="AA240">
        <f t="shared" si="85"/>
        <v>224</v>
      </c>
      <c r="AB240">
        <v>0.30149999999999999</v>
      </c>
      <c r="AC240">
        <f t="shared" si="86"/>
        <v>269</v>
      </c>
      <c r="AD240">
        <f t="shared" si="87"/>
        <v>0.31135000000000002</v>
      </c>
      <c r="AE240">
        <f t="shared" si="88"/>
        <v>251</v>
      </c>
      <c r="AF240">
        <v>0.24540000000000001</v>
      </c>
      <c r="AG240">
        <f t="shared" si="89"/>
        <v>251</v>
      </c>
      <c r="AH240">
        <v>0.26169999999999999</v>
      </c>
      <c r="AI240">
        <f t="shared" si="90"/>
        <v>265</v>
      </c>
      <c r="AJ240">
        <f t="shared" si="91"/>
        <v>280.7</v>
      </c>
      <c r="AK240">
        <f>IF(C240=1,(AJ240/Z240),REF)</f>
        <v>873.91033623910334</v>
      </c>
      <c r="AL240">
        <f t="shared" si="92"/>
        <v>228</v>
      </c>
      <c r="AM240">
        <f>IF(B240=1,(AJ240/AD240),REF)</f>
        <v>901.55773245543594</v>
      </c>
      <c r="AN240">
        <f t="shared" si="93"/>
        <v>252</v>
      </c>
      <c r="AO240">
        <f t="shared" si="94"/>
        <v>228</v>
      </c>
      <c r="AP240" t="str">
        <f t="shared" si="95"/>
        <v>Niagara</v>
      </c>
      <c r="AQ240">
        <f t="shared" si="96"/>
        <v>0.18205408607686668</v>
      </c>
      <c r="AR240">
        <f t="shared" si="97"/>
        <v>0.15251746069389704</v>
      </c>
      <c r="AS240">
        <f t="shared" si="98"/>
        <v>0.48908416660987264</v>
      </c>
      <c r="AT240" t="str">
        <f t="shared" si="99"/>
        <v>Niagara</v>
      </c>
      <c r="AU240">
        <f t="shared" si="100"/>
        <v>239</v>
      </c>
      <c r="AV240">
        <f t="shared" si="101"/>
        <v>239.33333333333334</v>
      </c>
      <c r="AX240" t="str">
        <f t="shared" si="102"/>
        <v>Niagara</v>
      </c>
      <c r="AY240" t="str">
        <f t="shared" si="103"/>
        <v/>
      </c>
      <c r="AZ240">
        <v>239</v>
      </c>
    </row>
    <row r="241" spans="1:52" x14ac:dyDescent="0.25">
      <c r="A241">
        <v>1</v>
      </c>
      <c r="B241">
        <v>1</v>
      </c>
      <c r="C241">
        <v>1</v>
      </c>
      <c r="D241" t="s">
        <v>305</v>
      </c>
      <c r="E241">
        <v>65.862499999999997</v>
      </c>
      <c r="F241">
        <v>218</v>
      </c>
      <c r="G241">
        <v>63.867699999999999</v>
      </c>
      <c r="H241">
        <v>196</v>
      </c>
      <c r="I241">
        <v>105.43899999999999</v>
      </c>
      <c r="J241">
        <v>67</v>
      </c>
      <c r="K241">
        <v>105.28100000000001</v>
      </c>
      <c r="L241">
        <v>124</v>
      </c>
      <c r="M241">
        <v>106.23699999999999</v>
      </c>
      <c r="N241">
        <v>296</v>
      </c>
      <c r="O241">
        <v>110.53400000000001</v>
      </c>
      <c r="P241">
        <v>311</v>
      </c>
      <c r="Q241">
        <v>-5.2534999999999998</v>
      </c>
      <c r="R241">
        <v>226</v>
      </c>
      <c r="S241">
        <f t="shared" si="78"/>
        <v>-7.9757069652685531E-2</v>
      </c>
      <c r="T241">
        <f t="shared" si="79"/>
        <v>227</v>
      </c>
      <c r="U241">
        <f t="shared" si="80"/>
        <v>730025.8091938626</v>
      </c>
      <c r="V241">
        <f t="shared" si="81"/>
        <v>135</v>
      </c>
      <c r="W241">
        <f t="shared" si="82"/>
        <v>28.245886319072635</v>
      </c>
      <c r="X241">
        <f t="shared" si="83"/>
        <v>310</v>
      </c>
      <c r="Y241">
        <f t="shared" si="84"/>
        <v>268.5</v>
      </c>
      <c r="Z241">
        <v>0.28160000000000002</v>
      </c>
      <c r="AA241">
        <f t="shared" si="85"/>
        <v>241</v>
      </c>
      <c r="AB241">
        <v>0.41489999999999999</v>
      </c>
      <c r="AC241">
        <f t="shared" si="86"/>
        <v>225</v>
      </c>
      <c r="AD241">
        <f t="shared" si="87"/>
        <v>0.34825</v>
      </c>
      <c r="AE241">
        <f t="shared" si="88"/>
        <v>240</v>
      </c>
      <c r="AF241">
        <v>0.37169999999999997</v>
      </c>
      <c r="AG241">
        <f t="shared" si="89"/>
        <v>194</v>
      </c>
      <c r="AH241">
        <v>0.18149999999999999</v>
      </c>
      <c r="AI241">
        <f t="shared" si="90"/>
        <v>298</v>
      </c>
      <c r="AJ241">
        <f t="shared" si="91"/>
        <v>272.5</v>
      </c>
      <c r="AK241">
        <f>IF(C241=1,(AJ241/Z241),REF)</f>
        <v>967.68465909090901</v>
      </c>
      <c r="AL241">
        <f t="shared" si="92"/>
        <v>240</v>
      </c>
      <c r="AM241">
        <f>IF(B241=1,(AJ241/AD241),REF)</f>
        <v>782.48384781048094</v>
      </c>
      <c r="AN241">
        <f t="shared" si="93"/>
        <v>236</v>
      </c>
      <c r="AO241">
        <f t="shared" si="94"/>
        <v>236</v>
      </c>
      <c r="AP241" t="str">
        <f t="shared" si="95"/>
        <v>Southeast Missouri St.</v>
      </c>
      <c r="AQ241">
        <f t="shared" si="96"/>
        <v>0.15799045385051577</v>
      </c>
      <c r="AR241">
        <f t="shared" si="97"/>
        <v>0.17364072526670868</v>
      </c>
      <c r="AS241">
        <f t="shared" si="98"/>
        <v>0.48736029412683657</v>
      </c>
      <c r="AT241" t="str">
        <f t="shared" si="99"/>
        <v>Southeast Missouri St.</v>
      </c>
      <c r="AU241">
        <f t="shared" si="100"/>
        <v>240</v>
      </c>
      <c r="AV241">
        <f t="shared" si="101"/>
        <v>238.66666666666666</v>
      </c>
      <c r="AX241" t="str">
        <f t="shared" si="102"/>
        <v>Southeast Missouri St.</v>
      </c>
      <c r="AY241" t="str">
        <f t="shared" si="103"/>
        <v/>
      </c>
      <c r="AZ241">
        <v>240</v>
      </c>
    </row>
    <row r="242" spans="1:52" x14ac:dyDescent="0.25">
      <c r="A242">
        <v>1</v>
      </c>
      <c r="B242">
        <v>1</v>
      </c>
      <c r="C242">
        <v>1</v>
      </c>
      <c r="D242" t="s">
        <v>269</v>
      </c>
      <c r="E242">
        <v>61.763500000000001</v>
      </c>
      <c r="F242">
        <v>332</v>
      </c>
      <c r="G242">
        <v>58.704700000000003</v>
      </c>
      <c r="H242">
        <v>336</v>
      </c>
      <c r="I242">
        <v>102.962</v>
      </c>
      <c r="J242">
        <v>113</v>
      </c>
      <c r="K242">
        <v>102.446</v>
      </c>
      <c r="L242">
        <v>170</v>
      </c>
      <c r="M242">
        <v>106.099</v>
      </c>
      <c r="N242">
        <v>293</v>
      </c>
      <c r="O242">
        <v>110.21</v>
      </c>
      <c r="P242">
        <v>303</v>
      </c>
      <c r="Q242">
        <v>-7.7636099999999999</v>
      </c>
      <c r="R242">
        <v>251</v>
      </c>
      <c r="S242">
        <f t="shared" si="78"/>
        <v>-0.12570531138941277</v>
      </c>
      <c r="T242">
        <f t="shared" si="79"/>
        <v>259</v>
      </c>
      <c r="U242">
        <f t="shared" si="80"/>
        <v>648219.230032366</v>
      </c>
      <c r="V242">
        <f t="shared" si="81"/>
        <v>245</v>
      </c>
      <c r="W242">
        <f t="shared" si="82"/>
        <v>29.979314993481776</v>
      </c>
      <c r="X242">
        <f t="shared" si="83"/>
        <v>340</v>
      </c>
      <c r="Y242">
        <f t="shared" si="84"/>
        <v>299.5</v>
      </c>
      <c r="Z242">
        <v>0.32219999999999999</v>
      </c>
      <c r="AA242">
        <f t="shared" si="85"/>
        <v>223</v>
      </c>
      <c r="AB242">
        <v>0.29189999999999999</v>
      </c>
      <c r="AC242">
        <f t="shared" si="86"/>
        <v>272</v>
      </c>
      <c r="AD242">
        <f t="shared" si="87"/>
        <v>0.30704999999999999</v>
      </c>
      <c r="AE242">
        <f t="shared" si="88"/>
        <v>255</v>
      </c>
      <c r="AF242">
        <v>0.37019999999999997</v>
      </c>
      <c r="AG242">
        <f t="shared" si="89"/>
        <v>195</v>
      </c>
      <c r="AH242">
        <v>0.3972</v>
      </c>
      <c r="AI242">
        <f t="shared" si="90"/>
        <v>206</v>
      </c>
      <c r="AJ242">
        <f t="shared" si="91"/>
        <v>291.89999999999998</v>
      </c>
      <c r="AK242">
        <f>IF(C242=1,(AJ242/Z242),REF)</f>
        <v>905.95903165735569</v>
      </c>
      <c r="AL242">
        <f t="shared" si="92"/>
        <v>230</v>
      </c>
      <c r="AM242">
        <f>IF(B242=1,(AJ242/AD242),REF)</f>
        <v>950.65950170981921</v>
      </c>
      <c r="AN242">
        <f t="shared" si="93"/>
        <v>256</v>
      </c>
      <c r="AO242">
        <f t="shared" si="94"/>
        <v>230</v>
      </c>
      <c r="AP242" t="str">
        <f t="shared" si="95"/>
        <v>Presbyterian</v>
      </c>
      <c r="AQ242">
        <f t="shared" si="96"/>
        <v>0.18196432970991644</v>
      </c>
      <c r="AR242">
        <f t="shared" si="97"/>
        <v>0.14941729378573318</v>
      </c>
      <c r="AS242">
        <f t="shared" si="98"/>
        <v>0.48721356369053276</v>
      </c>
      <c r="AT242" t="str">
        <f t="shared" si="99"/>
        <v>Presbyterian</v>
      </c>
      <c r="AU242">
        <f t="shared" si="100"/>
        <v>241</v>
      </c>
      <c r="AV242">
        <f t="shared" si="101"/>
        <v>242</v>
      </c>
      <c r="AX242" t="str">
        <f t="shared" si="102"/>
        <v>Presbyterian</v>
      </c>
      <c r="AY242" t="str">
        <f t="shared" si="103"/>
        <v/>
      </c>
      <c r="AZ242">
        <v>241</v>
      </c>
    </row>
    <row r="243" spans="1:52" x14ac:dyDescent="0.25">
      <c r="A243">
        <v>1</v>
      </c>
      <c r="B243">
        <v>1</v>
      </c>
      <c r="C243">
        <v>1</v>
      </c>
      <c r="D243" t="s">
        <v>381</v>
      </c>
      <c r="E243">
        <v>63.0593</v>
      </c>
      <c r="F243">
        <v>317</v>
      </c>
      <c r="G243">
        <v>61.377200000000002</v>
      </c>
      <c r="H243">
        <v>294</v>
      </c>
      <c r="I243">
        <v>90.382599999999996</v>
      </c>
      <c r="J243">
        <v>314</v>
      </c>
      <c r="K243">
        <v>95.083799999999997</v>
      </c>
      <c r="L243">
        <v>290</v>
      </c>
      <c r="M243">
        <v>96.938000000000002</v>
      </c>
      <c r="N243">
        <v>98</v>
      </c>
      <c r="O243">
        <v>99.28</v>
      </c>
      <c r="P243">
        <v>107</v>
      </c>
      <c r="Q243">
        <v>-4.1961599999999999</v>
      </c>
      <c r="R243">
        <v>215</v>
      </c>
      <c r="S243">
        <f t="shared" si="78"/>
        <v>-6.6543713615596814E-2</v>
      </c>
      <c r="T243">
        <f t="shared" si="79"/>
        <v>219</v>
      </c>
      <c r="U243">
        <f t="shared" si="80"/>
        <v>570114.65550475067</v>
      </c>
      <c r="V243">
        <f t="shared" si="81"/>
        <v>311</v>
      </c>
      <c r="W243">
        <f t="shared" si="82"/>
        <v>24.844467002546988</v>
      </c>
      <c r="X243">
        <f t="shared" si="83"/>
        <v>181</v>
      </c>
      <c r="Y243">
        <f t="shared" si="84"/>
        <v>200</v>
      </c>
      <c r="Z243">
        <v>0.27839999999999998</v>
      </c>
      <c r="AA243">
        <f t="shared" si="85"/>
        <v>245</v>
      </c>
      <c r="AB243">
        <v>0.42609999999999998</v>
      </c>
      <c r="AC243">
        <f t="shared" si="86"/>
        <v>222</v>
      </c>
      <c r="AD243">
        <f t="shared" si="87"/>
        <v>0.35224999999999995</v>
      </c>
      <c r="AE243">
        <f t="shared" si="88"/>
        <v>236</v>
      </c>
      <c r="AF243">
        <v>0.31290000000000001</v>
      </c>
      <c r="AG243">
        <f t="shared" si="89"/>
        <v>216</v>
      </c>
      <c r="AH243">
        <v>0.26450000000000001</v>
      </c>
      <c r="AI243">
        <f t="shared" si="90"/>
        <v>263</v>
      </c>
      <c r="AJ243">
        <f t="shared" si="91"/>
        <v>289</v>
      </c>
      <c r="AK243">
        <f>IF(C243=1,(AJ243/Z243),REF)</f>
        <v>1038.0747126436781</v>
      </c>
      <c r="AL243">
        <f t="shared" si="92"/>
        <v>248</v>
      </c>
      <c r="AM243">
        <f>IF(B243=1,(AJ243/AD243),REF)</f>
        <v>820.44002838892845</v>
      </c>
      <c r="AN243">
        <f t="shared" si="93"/>
        <v>242</v>
      </c>
      <c r="AO243">
        <f t="shared" si="94"/>
        <v>236</v>
      </c>
      <c r="AP243" t="str">
        <f t="shared" si="95"/>
        <v>Wright St.</v>
      </c>
      <c r="AQ243">
        <f t="shared" si="96"/>
        <v>0.15510219771194889</v>
      </c>
      <c r="AR243">
        <f t="shared" si="97"/>
        <v>0.17459830987860453</v>
      </c>
      <c r="AS243">
        <f t="shared" si="98"/>
        <v>0.48622339122409602</v>
      </c>
      <c r="AT243" t="str">
        <f t="shared" si="99"/>
        <v>Wright St.</v>
      </c>
      <c r="AU243">
        <f t="shared" si="100"/>
        <v>242</v>
      </c>
      <c r="AV243">
        <f t="shared" si="101"/>
        <v>238</v>
      </c>
      <c r="AX243" t="str">
        <f t="shared" si="102"/>
        <v>Wright St.</v>
      </c>
      <c r="AY243" t="str">
        <f t="shared" si="103"/>
        <v/>
      </c>
      <c r="AZ243">
        <v>242</v>
      </c>
    </row>
    <row r="244" spans="1:52" x14ac:dyDescent="0.25">
      <c r="A244">
        <v>1</v>
      </c>
      <c r="B244">
        <v>1</v>
      </c>
      <c r="C244">
        <v>1</v>
      </c>
      <c r="D244" t="s">
        <v>127</v>
      </c>
      <c r="E244">
        <v>70.481899999999996</v>
      </c>
      <c r="F244">
        <v>35</v>
      </c>
      <c r="G244">
        <v>67.579300000000003</v>
      </c>
      <c r="H244">
        <v>37</v>
      </c>
      <c r="I244">
        <v>96.003600000000006</v>
      </c>
      <c r="J244">
        <v>252</v>
      </c>
      <c r="K244">
        <v>97.600499999999997</v>
      </c>
      <c r="L244">
        <v>264</v>
      </c>
      <c r="M244">
        <v>101.78</v>
      </c>
      <c r="N244">
        <v>213</v>
      </c>
      <c r="O244">
        <v>105.816</v>
      </c>
      <c r="P244">
        <v>241</v>
      </c>
      <c r="Q244">
        <v>-8.2154500000000006</v>
      </c>
      <c r="R244">
        <v>256</v>
      </c>
      <c r="S244">
        <f t="shared" si="78"/>
        <v>-0.1165618406995272</v>
      </c>
      <c r="T244">
        <f t="shared" si="79"/>
        <v>252</v>
      </c>
      <c r="U244">
        <f t="shared" si="80"/>
        <v>671400.54279506044</v>
      </c>
      <c r="V244">
        <f t="shared" si="81"/>
        <v>211</v>
      </c>
      <c r="W244">
        <f t="shared" si="82"/>
        <v>24.615266490349271</v>
      </c>
      <c r="X244">
        <f t="shared" si="83"/>
        <v>169</v>
      </c>
      <c r="Y244">
        <f t="shared" si="84"/>
        <v>210.5</v>
      </c>
      <c r="Z244">
        <v>0.2833</v>
      </c>
      <c r="AA244">
        <f t="shared" si="85"/>
        <v>239</v>
      </c>
      <c r="AB244">
        <v>0.40560000000000002</v>
      </c>
      <c r="AC244">
        <f t="shared" si="86"/>
        <v>230</v>
      </c>
      <c r="AD244">
        <f t="shared" si="87"/>
        <v>0.34445000000000003</v>
      </c>
      <c r="AE244">
        <f t="shared" si="88"/>
        <v>242</v>
      </c>
      <c r="AF244">
        <v>0.20369999999999999</v>
      </c>
      <c r="AG244">
        <f t="shared" si="89"/>
        <v>274</v>
      </c>
      <c r="AH244">
        <v>0.35210000000000002</v>
      </c>
      <c r="AI244">
        <f t="shared" si="90"/>
        <v>227</v>
      </c>
      <c r="AJ244">
        <f t="shared" si="91"/>
        <v>283.3</v>
      </c>
      <c r="AK244">
        <f>IF(C244=1,(AJ244/Z244),REF)</f>
        <v>1000</v>
      </c>
      <c r="AL244">
        <f t="shared" si="92"/>
        <v>246</v>
      </c>
      <c r="AM244">
        <f>IF(B244=1,(AJ244/AD244),REF)</f>
        <v>822.4706053128175</v>
      </c>
      <c r="AN244">
        <f t="shared" si="93"/>
        <v>243</v>
      </c>
      <c r="AO244">
        <f t="shared" si="94"/>
        <v>242</v>
      </c>
      <c r="AP244" t="str">
        <f t="shared" si="95"/>
        <v>Elon</v>
      </c>
      <c r="AQ244">
        <f t="shared" si="96"/>
        <v>0.15842297199221875</v>
      </c>
      <c r="AR244">
        <f t="shared" si="97"/>
        <v>0.17067936940754364</v>
      </c>
      <c r="AS244">
        <f t="shared" si="98"/>
        <v>0.48587034251405214</v>
      </c>
      <c r="AT244" t="str">
        <f t="shared" si="99"/>
        <v>Elon</v>
      </c>
      <c r="AU244">
        <f t="shared" si="100"/>
        <v>243</v>
      </c>
      <c r="AV244">
        <f t="shared" si="101"/>
        <v>242.33333333333334</v>
      </c>
      <c r="AX244" t="str">
        <f t="shared" si="102"/>
        <v>Elon</v>
      </c>
      <c r="AY244" t="str">
        <f t="shared" si="103"/>
        <v/>
      </c>
      <c r="AZ244">
        <v>243</v>
      </c>
    </row>
    <row r="245" spans="1:52" x14ac:dyDescent="0.25">
      <c r="A245">
        <v>1</v>
      </c>
      <c r="B245">
        <v>1</v>
      </c>
      <c r="C245">
        <v>1</v>
      </c>
      <c r="D245" t="s">
        <v>181</v>
      </c>
      <c r="E245">
        <v>67.278599999999997</v>
      </c>
      <c r="F245">
        <v>146</v>
      </c>
      <c r="G245">
        <v>64.760400000000004</v>
      </c>
      <c r="H245">
        <v>142</v>
      </c>
      <c r="I245">
        <v>103.652</v>
      </c>
      <c r="J245">
        <v>101</v>
      </c>
      <c r="K245">
        <v>105.79600000000001</v>
      </c>
      <c r="L245">
        <v>114</v>
      </c>
      <c r="M245">
        <v>108.489</v>
      </c>
      <c r="N245">
        <v>320</v>
      </c>
      <c r="O245">
        <v>112.303</v>
      </c>
      <c r="P245">
        <v>325</v>
      </c>
      <c r="Q245">
        <v>-6.5075799999999999</v>
      </c>
      <c r="R245">
        <v>239</v>
      </c>
      <c r="S245">
        <f t="shared" si="78"/>
        <v>-9.6717232522674237E-2</v>
      </c>
      <c r="T245">
        <f t="shared" si="79"/>
        <v>238</v>
      </c>
      <c r="U245">
        <f t="shared" si="80"/>
        <v>753035.48457341758</v>
      </c>
      <c r="V245">
        <f t="shared" si="81"/>
        <v>107</v>
      </c>
      <c r="W245">
        <f t="shared" si="82"/>
        <v>28.362808128493523</v>
      </c>
      <c r="X245">
        <f t="shared" si="83"/>
        <v>318</v>
      </c>
      <c r="Y245">
        <f t="shared" si="84"/>
        <v>278</v>
      </c>
      <c r="Z245">
        <v>0.28860000000000002</v>
      </c>
      <c r="AA245">
        <f t="shared" si="85"/>
        <v>236</v>
      </c>
      <c r="AB245">
        <v>0.37769999999999998</v>
      </c>
      <c r="AC245">
        <f t="shared" si="86"/>
        <v>241</v>
      </c>
      <c r="AD245">
        <f t="shared" si="87"/>
        <v>0.33315</v>
      </c>
      <c r="AE245">
        <f t="shared" si="88"/>
        <v>245</v>
      </c>
      <c r="AF245">
        <v>0.32340000000000002</v>
      </c>
      <c r="AG245">
        <f t="shared" si="89"/>
        <v>212</v>
      </c>
      <c r="AH245">
        <v>0.31709999999999999</v>
      </c>
      <c r="AI245">
        <f t="shared" si="90"/>
        <v>240</v>
      </c>
      <c r="AJ245">
        <f t="shared" si="91"/>
        <v>264</v>
      </c>
      <c r="AK245">
        <f>IF(C245=1,(AJ245/Z245),REF)</f>
        <v>914.76091476091472</v>
      </c>
      <c r="AL245">
        <f t="shared" si="92"/>
        <v>235</v>
      </c>
      <c r="AM245">
        <f>IF(B245=1,(AJ245/AD245),REF)</f>
        <v>792.43583971184148</v>
      </c>
      <c r="AN245">
        <f t="shared" si="93"/>
        <v>239</v>
      </c>
      <c r="AO245">
        <f t="shared" si="94"/>
        <v>235</v>
      </c>
      <c r="AP245" t="str">
        <f t="shared" si="95"/>
        <v>Lafayette</v>
      </c>
      <c r="AQ245">
        <f t="shared" si="96"/>
        <v>0.16283102194302942</v>
      </c>
      <c r="AR245">
        <f t="shared" si="97"/>
        <v>0.16584950997743755</v>
      </c>
      <c r="AS245">
        <f t="shared" si="98"/>
        <v>0.48562115124749483</v>
      </c>
      <c r="AT245" t="str">
        <f t="shared" si="99"/>
        <v>Lafayette</v>
      </c>
      <c r="AU245">
        <f t="shared" si="100"/>
        <v>244</v>
      </c>
      <c r="AV245">
        <f t="shared" si="101"/>
        <v>241.33333333333334</v>
      </c>
      <c r="AX245" t="str">
        <f t="shared" si="102"/>
        <v>Lafayette</v>
      </c>
      <c r="AY245" t="str">
        <f t="shared" si="103"/>
        <v/>
      </c>
      <c r="AZ245">
        <v>244</v>
      </c>
    </row>
    <row r="246" spans="1:52" x14ac:dyDescent="0.25">
      <c r="A246">
        <v>1</v>
      </c>
      <c r="B246">
        <v>1</v>
      </c>
      <c r="C246">
        <v>1</v>
      </c>
      <c r="D246" t="s">
        <v>74</v>
      </c>
      <c r="E246">
        <v>65.397599999999997</v>
      </c>
      <c r="F246">
        <v>243</v>
      </c>
      <c r="G246">
        <v>63.025300000000001</v>
      </c>
      <c r="H246">
        <v>242</v>
      </c>
      <c r="I246">
        <v>89.759100000000004</v>
      </c>
      <c r="J246">
        <v>317</v>
      </c>
      <c r="K246">
        <v>95.308300000000003</v>
      </c>
      <c r="L246">
        <v>287</v>
      </c>
      <c r="M246">
        <v>103.685</v>
      </c>
      <c r="N246">
        <v>256</v>
      </c>
      <c r="O246">
        <v>103.913</v>
      </c>
      <c r="P246">
        <v>203</v>
      </c>
      <c r="Q246">
        <v>-8.6048299999999998</v>
      </c>
      <c r="R246">
        <v>260</v>
      </c>
      <c r="S246">
        <f t="shared" si="78"/>
        <v>-0.13157516483785328</v>
      </c>
      <c r="T246">
        <f t="shared" si="79"/>
        <v>265</v>
      </c>
      <c r="U246">
        <f t="shared" si="80"/>
        <v>594050.35118448874</v>
      </c>
      <c r="V246">
        <f t="shared" si="81"/>
        <v>299</v>
      </c>
      <c r="W246">
        <f t="shared" si="82"/>
        <v>25.769737965057736</v>
      </c>
      <c r="X246">
        <f t="shared" si="83"/>
        <v>233</v>
      </c>
      <c r="Y246">
        <f t="shared" si="84"/>
        <v>249</v>
      </c>
      <c r="Z246">
        <v>0.27710000000000001</v>
      </c>
      <c r="AA246">
        <f t="shared" si="85"/>
        <v>246</v>
      </c>
      <c r="AB246">
        <v>0.42849999999999999</v>
      </c>
      <c r="AC246">
        <f t="shared" si="86"/>
        <v>221</v>
      </c>
      <c r="AD246">
        <f t="shared" si="87"/>
        <v>0.3528</v>
      </c>
      <c r="AE246">
        <f t="shared" si="88"/>
        <v>235</v>
      </c>
      <c r="AF246">
        <v>0.25480000000000003</v>
      </c>
      <c r="AG246">
        <f t="shared" si="89"/>
        <v>246</v>
      </c>
      <c r="AH246">
        <v>0.29799999999999999</v>
      </c>
      <c r="AI246">
        <f t="shared" si="90"/>
        <v>250</v>
      </c>
      <c r="AJ246">
        <f t="shared" si="91"/>
        <v>308.8</v>
      </c>
      <c r="AK246">
        <f>IF(C246=1,(AJ246/Z246),REF)</f>
        <v>1114.3991338866836</v>
      </c>
      <c r="AL246">
        <f t="shared" si="92"/>
        <v>251</v>
      </c>
      <c r="AM246">
        <f>IF(B246=1,(AJ246/AD246),REF)</f>
        <v>875.28344671201819</v>
      </c>
      <c r="AN246">
        <f t="shared" si="93"/>
        <v>249</v>
      </c>
      <c r="AO246">
        <f t="shared" si="94"/>
        <v>235</v>
      </c>
      <c r="AP246" t="str">
        <f t="shared" si="95"/>
        <v>Boston College</v>
      </c>
      <c r="AQ246">
        <f t="shared" si="96"/>
        <v>0.15328654339467282</v>
      </c>
      <c r="AR246">
        <f t="shared" si="97"/>
        <v>0.17346221022552474</v>
      </c>
      <c r="AS246">
        <f t="shared" si="98"/>
        <v>0.48447746112069373</v>
      </c>
      <c r="AT246" t="str">
        <f t="shared" si="99"/>
        <v>Boston College</v>
      </c>
      <c r="AU246">
        <f t="shared" si="100"/>
        <v>245</v>
      </c>
      <c r="AV246">
        <f t="shared" si="101"/>
        <v>238.33333333333334</v>
      </c>
      <c r="AX246" t="str">
        <f t="shared" si="102"/>
        <v>Boston College</v>
      </c>
      <c r="AY246" t="str">
        <f t="shared" si="103"/>
        <v/>
      </c>
      <c r="AZ246">
        <v>245</v>
      </c>
    </row>
    <row r="247" spans="1:52" x14ac:dyDescent="0.25">
      <c r="A247">
        <v>1</v>
      </c>
      <c r="B247">
        <v>1</v>
      </c>
      <c r="C247">
        <v>1</v>
      </c>
      <c r="D247" t="s">
        <v>156</v>
      </c>
      <c r="E247">
        <v>66.866399999999999</v>
      </c>
      <c r="F247">
        <v>171</v>
      </c>
      <c r="G247">
        <v>64.596400000000003</v>
      </c>
      <c r="H247">
        <v>154</v>
      </c>
      <c r="I247">
        <v>97.535700000000006</v>
      </c>
      <c r="J247">
        <v>217</v>
      </c>
      <c r="K247">
        <v>98.651600000000002</v>
      </c>
      <c r="L247">
        <v>245</v>
      </c>
      <c r="M247">
        <v>99.774299999999997</v>
      </c>
      <c r="N247">
        <v>169</v>
      </c>
      <c r="O247">
        <v>103.745</v>
      </c>
      <c r="P247">
        <v>198</v>
      </c>
      <c r="Q247">
        <v>-5.09361</v>
      </c>
      <c r="R247">
        <v>223</v>
      </c>
      <c r="S247">
        <f t="shared" si="78"/>
        <v>-7.6172786332148926E-2</v>
      </c>
      <c r="T247">
        <f t="shared" si="79"/>
        <v>226</v>
      </c>
      <c r="U247">
        <f t="shared" si="80"/>
        <v>650753.04457032995</v>
      </c>
      <c r="V247">
        <f t="shared" si="81"/>
        <v>243</v>
      </c>
      <c r="W247">
        <f t="shared" si="82"/>
        <v>25.13851030574844</v>
      </c>
      <c r="X247">
        <f t="shared" si="83"/>
        <v>196</v>
      </c>
      <c r="Y247">
        <f t="shared" si="84"/>
        <v>211</v>
      </c>
      <c r="Z247">
        <v>0.2099</v>
      </c>
      <c r="AA247">
        <f t="shared" si="85"/>
        <v>277</v>
      </c>
      <c r="AB247">
        <v>0.6048</v>
      </c>
      <c r="AC247">
        <f t="shared" si="86"/>
        <v>155</v>
      </c>
      <c r="AD247">
        <f t="shared" si="87"/>
        <v>0.40734999999999999</v>
      </c>
      <c r="AE247">
        <f t="shared" si="88"/>
        <v>204</v>
      </c>
      <c r="AF247">
        <v>0.48259999999999997</v>
      </c>
      <c r="AG247">
        <f t="shared" si="89"/>
        <v>158</v>
      </c>
      <c r="AH247">
        <v>0.29220000000000002</v>
      </c>
      <c r="AI247">
        <f t="shared" si="90"/>
        <v>252</v>
      </c>
      <c r="AJ247">
        <f t="shared" si="91"/>
        <v>258.8</v>
      </c>
      <c r="AK247">
        <f>IF(C247=1,(AJ247/Z247),REF)</f>
        <v>1232.9680800381134</v>
      </c>
      <c r="AL247">
        <f t="shared" si="92"/>
        <v>264</v>
      </c>
      <c r="AM247">
        <f>IF(B247=1,(AJ247/AD247),REF)</f>
        <v>635.32588682950779</v>
      </c>
      <c r="AN247">
        <f t="shared" si="93"/>
        <v>211</v>
      </c>
      <c r="AO247">
        <f t="shared" si="94"/>
        <v>204</v>
      </c>
      <c r="AP247" t="str">
        <f t="shared" si="95"/>
        <v>Holy Cross</v>
      </c>
      <c r="AQ247">
        <f t="shared" si="96"/>
        <v>0.11494466980811226</v>
      </c>
      <c r="AR247">
        <f t="shared" si="97"/>
        <v>0.20846734745771581</v>
      </c>
      <c r="AS247">
        <f t="shared" si="98"/>
        <v>0.48249238458081839</v>
      </c>
      <c r="AT247" t="str">
        <f t="shared" si="99"/>
        <v>Holy Cross</v>
      </c>
      <c r="AU247">
        <f t="shared" si="100"/>
        <v>246</v>
      </c>
      <c r="AV247">
        <f t="shared" si="101"/>
        <v>218</v>
      </c>
      <c r="AX247" t="str">
        <f t="shared" si="102"/>
        <v>Holy Cross</v>
      </c>
      <c r="AY247" t="str">
        <f t="shared" si="103"/>
        <v/>
      </c>
      <c r="AZ247">
        <v>246</v>
      </c>
    </row>
    <row r="248" spans="1:52" x14ac:dyDescent="0.25">
      <c r="A248">
        <v>1</v>
      </c>
      <c r="B248">
        <v>1</v>
      </c>
      <c r="C248">
        <v>1</v>
      </c>
      <c r="D248" t="s">
        <v>61</v>
      </c>
      <c r="E248">
        <v>63.9206</v>
      </c>
      <c r="F248">
        <v>294</v>
      </c>
      <c r="G248">
        <v>61.795900000000003</v>
      </c>
      <c r="H248">
        <v>285</v>
      </c>
      <c r="I248">
        <v>95.221400000000003</v>
      </c>
      <c r="J248">
        <v>264</v>
      </c>
      <c r="K248">
        <v>99.973500000000001</v>
      </c>
      <c r="L248">
        <v>225</v>
      </c>
      <c r="M248">
        <v>104.134</v>
      </c>
      <c r="N248">
        <v>265</v>
      </c>
      <c r="O248">
        <v>106.33799999999999</v>
      </c>
      <c r="P248">
        <v>253</v>
      </c>
      <c r="Q248">
        <v>-6.3647900000000002</v>
      </c>
      <c r="R248">
        <v>236</v>
      </c>
      <c r="S248">
        <f t="shared" si="78"/>
        <v>-9.9568840092239319E-2</v>
      </c>
      <c r="T248">
        <f t="shared" si="79"/>
        <v>241</v>
      </c>
      <c r="U248">
        <f t="shared" si="80"/>
        <v>638867.26570824138</v>
      </c>
      <c r="V248">
        <f t="shared" si="81"/>
        <v>257</v>
      </c>
      <c r="W248">
        <f t="shared" si="82"/>
        <v>27.356512905145749</v>
      </c>
      <c r="X248">
        <f t="shared" si="83"/>
        <v>294</v>
      </c>
      <c r="Y248">
        <f t="shared" si="84"/>
        <v>267.5</v>
      </c>
      <c r="Z248">
        <v>0.25979999999999998</v>
      </c>
      <c r="AA248">
        <f t="shared" si="85"/>
        <v>255</v>
      </c>
      <c r="AB248">
        <v>0.46479999999999999</v>
      </c>
      <c r="AC248">
        <f t="shared" si="86"/>
        <v>204</v>
      </c>
      <c r="AD248">
        <f t="shared" si="87"/>
        <v>0.36229999999999996</v>
      </c>
      <c r="AE248">
        <f t="shared" si="88"/>
        <v>230</v>
      </c>
      <c r="AF248">
        <v>0.12759999999999999</v>
      </c>
      <c r="AG248">
        <f t="shared" si="89"/>
        <v>311</v>
      </c>
      <c r="AH248">
        <v>0.44500000000000001</v>
      </c>
      <c r="AI248">
        <f t="shared" si="90"/>
        <v>191</v>
      </c>
      <c r="AJ248">
        <f t="shared" si="91"/>
        <v>299.5</v>
      </c>
      <c r="AK248">
        <f>IF(C248=1,(AJ248/Z248),REF)</f>
        <v>1152.8098537336414</v>
      </c>
      <c r="AL248">
        <f t="shared" si="92"/>
        <v>254</v>
      </c>
      <c r="AM248">
        <f>IF(B248=1,(AJ248/AD248),REF)</f>
        <v>826.66298647529686</v>
      </c>
      <c r="AN248">
        <f t="shared" si="93"/>
        <v>246</v>
      </c>
      <c r="AO248">
        <f t="shared" si="94"/>
        <v>230</v>
      </c>
      <c r="AP248" t="str">
        <f t="shared" si="95"/>
        <v>Arizona St.</v>
      </c>
      <c r="AQ248">
        <f t="shared" si="96"/>
        <v>0.14323031945266235</v>
      </c>
      <c r="AR248">
        <f t="shared" si="97"/>
        <v>0.17941021274402377</v>
      </c>
      <c r="AS248">
        <f t="shared" si="98"/>
        <v>0.4820316689911105</v>
      </c>
      <c r="AT248" t="str">
        <f t="shared" si="99"/>
        <v>Arizona St.</v>
      </c>
      <c r="AU248">
        <f t="shared" si="100"/>
        <v>247</v>
      </c>
      <c r="AV248">
        <f t="shared" si="101"/>
        <v>235.66666666666666</v>
      </c>
      <c r="AX248" t="str">
        <f t="shared" si="102"/>
        <v>Arizona St.</v>
      </c>
      <c r="AY248" t="str">
        <f t="shared" si="103"/>
        <v/>
      </c>
      <c r="AZ248">
        <v>247</v>
      </c>
    </row>
    <row r="249" spans="1:52" x14ac:dyDescent="0.25">
      <c r="A249">
        <v>1</v>
      </c>
      <c r="B249">
        <v>1</v>
      </c>
      <c r="C249">
        <v>1</v>
      </c>
      <c r="D249" t="s">
        <v>296</v>
      </c>
      <c r="E249">
        <v>66.560400000000001</v>
      </c>
      <c r="F249">
        <v>190</v>
      </c>
      <c r="G249">
        <v>63.825299999999999</v>
      </c>
      <c r="H249">
        <v>198</v>
      </c>
      <c r="I249">
        <v>95.275499999999994</v>
      </c>
      <c r="J249">
        <v>262</v>
      </c>
      <c r="K249">
        <v>97.071299999999994</v>
      </c>
      <c r="L249">
        <v>277</v>
      </c>
      <c r="M249">
        <v>99.297499999999999</v>
      </c>
      <c r="N249">
        <v>156</v>
      </c>
      <c r="O249">
        <v>102.9</v>
      </c>
      <c r="P249">
        <v>178</v>
      </c>
      <c r="Q249">
        <v>-5.82904</v>
      </c>
      <c r="R249">
        <v>230</v>
      </c>
      <c r="S249">
        <f t="shared" si="78"/>
        <v>-8.7570086718229037E-2</v>
      </c>
      <c r="T249">
        <f t="shared" si="79"/>
        <v>229</v>
      </c>
      <c r="U249">
        <f t="shared" si="80"/>
        <v>627187.81873731979</v>
      </c>
      <c r="V249">
        <f t="shared" si="81"/>
        <v>268</v>
      </c>
      <c r="W249">
        <f t="shared" si="82"/>
        <v>24.925775343710757</v>
      </c>
      <c r="X249">
        <f t="shared" si="83"/>
        <v>185</v>
      </c>
      <c r="Y249">
        <f t="shared" si="84"/>
        <v>207</v>
      </c>
      <c r="Z249">
        <v>0.25850000000000001</v>
      </c>
      <c r="AA249">
        <f t="shared" si="85"/>
        <v>258</v>
      </c>
      <c r="AB249">
        <v>0.45090000000000002</v>
      </c>
      <c r="AC249">
        <f t="shared" si="86"/>
        <v>211</v>
      </c>
      <c r="AD249">
        <f t="shared" si="87"/>
        <v>0.35470000000000002</v>
      </c>
      <c r="AE249">
        <f t="shared" si="88"/>
        <v>234</v>
      </c>
      <c r="AF249">
        <v>0.30099999999999999</v>
      </c>
      <c r="AG249">
        <f t="shared" si="89"/>
        <v>221</v>
      </c>
      <c r="AH249">
        <v>0.35139999999999999</v>
      </c>
      <c r="AI249">
        <f t="shared" si="90"/>
        <v>228</v>
      </c>
      <c r="AJ249">
        <f t="shared" si="91"/>
        <v>277.39999999999998</v>
      </c>
      <c r="AK249">
        <f>IF(C249=1,(AJ249/Z249),REF)</f>
        <v>1073.1141199226304</v>
      </c>
      <c r="AL249">
        <f t="shared" si="92"/>
        <v>249</v>
      </c>
      <c r="AM249">
        <f>IF(B249=1,(AJ249/AD249),REF)</f>
        <v>782.06935438398637</v>
      </c>
      <c r="AN249">
        <f t="shared" si="93"/>
        <v>235</v>
      </c>
      <c r="AO249">
        <f t="shared" si="94"/>
        <v>234</v>
      </c>
      <c r="AP249" t="str">
        <f t="shared" si="95"/>
        <v>Siena</v>
      </c>
      <c r="AQ249">
        <f t="shared" si="96"/>
        <v>0.14353821405563422</v>
      </c>
      <c r="AR249">
        <f t="shared" si="97"/>
        <v>0.1768684698785358</v>
      </c>
      <c r="AS249">
        <f t="shared" si="98"/>
        <v>0.48069391954068297</v>
      </c>
      <c r="AT249" t="str">
        <f t="shared" si="99"/>
        <v>Siena</v>
      </c>
      <c r="AU249">
        <f t="shared" si="100"/>
        <v>248</v>
      </c>
      <c r="AV249">
        <f t="shared" si="101"/>
        <v>238.66666666666666</v>
      </c>
      <c r="AX249" t="str">
        <f t="shared" si="102"/>
        <v>Siena</v>
      </c>
      <c r="AY249" t="str">
        <f t="shared" si="103"/>
        <v/>
      </c>
      <c r="AZ249">
        <v>248</v>
      </c>
    </row>
    <row r="250" spans="1:52" x14ac:dyDescent="0.25">
      <c r="A250">
        <v>1</v>
      </c>
      <c r="B250">
        <v>1</v>
      </c>
      <c r="C250">
        <v>1</v>
      </c>
      <c r="D250" t="s">
        <v>344</v>
      </c>
      <c r="E250">
        <v>65.141800000000003</v>
      </c>
      <c r="F250">
        <v>255</v>
      </c>
      <c r="G250">
        <v>62.069299999999998</v>
      </c>
      <c r="H250">
        <v>275</v>
      </c>
      <c r="I250">
        <v>98.438199999999995</v>
      </c>
      <c r="J250">
        <v>201</v>
      </c>
      <c r="K250">
        <v>99.588899999999995</v>
      </c>
      <c r="L250">
        <v>229</v>
      </c>
      <c r="M250">
        <v>108.23399999999999</v>
      </c>
      <c r="N250">
        <v>317</v>
      </c>
      <c r="O250">
        <v>109.986</v>
      </c>
      <c r="P250">
        <v>301</v>
      </c>
      <c r="Q250">
        <v>-10.397399999999999</v>
      </c>
      <c r="R250">
        <v>283</v>
      </c>
      <c r="S250">
        <f t="shared" si="78"/>
        <v>-0.15960719537992515</v>
      </c>
      <c r="T250">
        <f t="shared" si="79"/>
        <v>282</v>
      </c>
      <c r="U250">
        <f t="shared" si="80"/>
        <v>646073.05037730513</v>
      </c>
      <c r="V250">
        <f t="shared" si="81"/>
        <v>248</v>
      </c>
      <c r="W250">
        <f t="shared" si="82"/>
        <v>28.332186872704472</v>
      </c>
      <c r="X250">
        <f t="shared" si="83"/>
        <v>316</v>
      </c>
      <c r="Y250">
        <f t="shared" si="84"/>
        <v>299</v>
      </c>
      <c r="Z250">
        <v>0.34210000000000002</v>
      </c>
      <c r="AA250">
        <f t="shared" si="85"/>
        <v>217</v>
      </c>
      <c r="AB250">
        <v>0.1946</v>
      </c>
      <c r="AC250">
        <f t="shared" si="86"/>
        <v>302</v>
      </c>
      <c r="AD250">
        <f t="shared" si="87"/>
        <v>0.26834999999999998</v>
      </c>
      <c r="AE250">
        <f t="shared" si="88"/>
        <v>273</v>
      </c>
      <c r="AF250">
        <v>0.12889999999999999</v>
      </c>
      <c r="AG250">
        <f t="shared" si="89"/>
        <v>310</v>
      </c>
      <c r="AH250">
        <v>0.27850000000000003</v>
      </c>
      <c r="AI250">
        <f t="shared" si="90"/>
        <v>258</v>
      </c>
      <c r="AJ250">
        <f t="shared" si="91"/>
        <v>334</v>
      </c>
      <c r="AK250">
        <f>IF(C250=1,(AJ250/Z250),REF)</f>
        <v>976.32271265711779</v>
      </c>
      <c r="AL250">
        <f t="shared" si="92"/>
        <v>242</v>
      </c>
      <c r="AM250">
        <f>IF(B250=1,(AJ250/AD250),REF)</f>
        <v>1244.6431898639837</v>
      </c>
      <c r="AN250">
        <f t="shared" si="93"/>
        <v>278</v>
      </c>
      <c r="AO250">
        <f t="shared" si="94"/>
        <v>242</v>
      </c>
      <c r="AP250" t="str">
        <f t="shared" si="95"/>
        <v>UMKC</v>
      </c>
      <c r="AQ250">
        <f t="shared" si="96"/>
        <v>0.19176322140142529</v>
      </c>
      <c r="AR250">
        <f t="shared" si="97"/>
        <v>0.12626002760972149</v>
      </c>
      <c r="AS250">
        <f t="shared" si="98"/>
        <v>0.47926040430542383</v>
      </c>
      <c r="AT250" t="str">
        <f t="shared" si="99"/>
        <v>UMKC</v>
      </c>
      <c r="AU250">
        <f t="shared" si="100"/>
        <v>249</v>
      </c>
      <c r="AV250">
        <f t="shared" si="101"/>
        <v>254.66666666666666</v>
      </c>
      <c r="AX250" t="str">
        <f t="shared" si="102"/>
        <v>UMKC</v>
      </c>
      <c r="AY250" t="str">
        <f t="shared" si="103"/>
        <v/>
      </c>
      <c r="AZ250">
        <v>249</v>
      </c>
    </row>
    <row r="251" spans="1:52" x14ac:dyDescent="0.25">
      <c r="A251">
        <v>1</v>
      </c>
      <c r="B251">
        <v>1</v>
      </c>
      <c r="C251">
        <v>1</v>
      </c>
      <c r="D251" t="s">
        <v>154</v>
      </c>
      <c r="E251">
        <v>65.261799999999994</v>
      </c>
      <c r="F251">
        <v>251</v>
      </c>
      <c r="G251">
        <v>62.951000000000001</v>
      </c>
      <c r="H251">
        <v>244</v>
      </c>
      <c r="I251">
        <v>105.124</v>
      </c>
      <c r="J251">
        <v>75</v>
      </c>
      <c r="K251">
        <v>105.246</v>
      </c>
      <c r="L251">
        <v>126</v>
      </c>
      <c r="M251">
        <v>107.58799999999999</v>
      </c>
      <c r="N251">
        <v>311</v>
      </c>
      <c r="O251">
        <v>111.50700000000001</v>
      </c>
      <c r="P251">
        <v>321</v>
      </c>
      <c r="Q251">
        <v>-6.2604699999999998</v>
      </c>
      <c r="R251">
        <v>234</v>
      </c>
      <c r="S251">
        <f t="shared" si="78"/>
        <v>-9.5936673521110516E-2</v>
      </c>
      <c r="T251">
        <f t="shared" si="79"/>
        <v>237</v>
      </c>
      <c r="U251">
        <f t="shared" si="80"/>
        <v>722886.71897108865</v>
      </c>
      <c r="V251">
        <f t="shared" si="81"/>
        <v>147</v>
      </c>
      <c r="W251">
        <f t="shared" si="82"/>
        <v>28.908420456403402</v>
      </c>
      <c r="X251">
        <f t="shared" si="83"/>
        <v>332</v>
      </c>
      <c r="Y251">
        <f t="shared" si="84"/>
        <v>284.5</v>
      </c>
      <c r="Z251">
        <v>0.27179999999999999</v>
      </c>
      <c r="AA251">
        <f t="shared" si="85"/>
        <v>249</v>
      </c>
      <c r="AB251">
        <v>0.3911</v>
      </c>
      <c r="AC251">
        <f t="shared" si="86"/>
        <v>236</v>
      </c>
      <c r="AD251">
        <f t="shared" si="87"/>
        <v>0.33145000000000002</v>
      </c>
      <c r="AE251">
        <f t="shared" si="88"/>
        <v>246</v>
      </c>
      <c r="AF251">
        <v>0.41689999999999999</v>
      </c>
      <c r="AG251">
        <f t="shared" si="89"/>
        <v>177</v>
      </c>
      <c r="AH251">
        <v>0.35930000000000001</v>
      </c>
      <c r="AI251">
        <f t="shared" si="90"/>
        <v>219</v>
      </c>
      <c r="AJ251">
        <f t="shared" si="91"/>
        <v>262.10000000000002</v>
      </c>
      <c r="AK251">
        <f>IF(C251=1,(AJ251/Z251),REF)</f>
        <v>964.31199411331875</v>
      </c>
      <c r="AL251">
        <f t="shared" si="92"/>
        <v>239</v>
      </c>
      <c r="AM251">
        <f>IF(B251=1,(AJ251/AD251),REF)</f>
        <v>790.76783828631767</v>
      </c>
      <c r="AN251">
        <f t="shared" si="93"/>
        <v>238</v>
      </c>
      <c r="AO251">
        <f t="shared" si="94"/>
        <v>238</v>
      </c>
      <c r="AP251" t="str">
        <f t="shared" si="95"/>
        <v>High Point</v>
      </c>
      <c r="AQ251">
        <f t="shared" si="96"/>
        <v>0.15254545665960462</v>
      </c>
      <c r="AR251">
        <f t="shared" si="97"/>
        <v>0.16504667798416769</v>
      </c>
      <c r="AS251">
        <f t="shared" si="98"/>
        <v>0.47900042314433566</v>
      </c>
      <c r="AT251" t="str">
        <f t="shared" si="99"/>
        <v>High Point</v>
      </c>
      <c r="AU251">
        <f t="shared" si="100"/>
        <v>250</v>
      </c>
      <c r="AV251">
        <f t="shared" si="101"/>
        <v>244.66666666666666</v>
      </c>
      <c r="AX251" t="str">
        <f t="shared" si="102"/>
        <v>High Point</v>
      </c>
      <c r="AY251" t="str">
        <f t="shared" si="103"/>
        <v/>
      </c>
      <c r="AZ251">
        <v>250</v>
      </c>
    </row>
    <row r="252" spans="1:52" x14ac:dyDescent="0.25">
      <c r="A252">
        <v>1</v>
      </c>
      <c r="B252">
        <v>1</v>
      </c>
      <c r="C252">
        <v>1</v>
      </c>
      <c r="D252" t="s">
        <v>329</v>
      </c>
      <c r="E252">
        <v>66.092500000000001</v>
      </c>
      <c r="F252">
        <v>209</v>
      </c>
      <c r="G252">
        <v>63.395899999999997</v>
      </c>
      <c r="H252">
        <v>219</v>
      </c>
      <c r="I252">
        <v>89.353399999999993</v>
      </c>
      <c r="J252">
        <v>323</v>
      </c>
      <c r="K252">
        <v>95.002099999999999</v>
      </c>
      <c r="L252">
        <v>294</v>
      </c>
      <c r="M252">
        <v>103.307</v>
      </c>
      <c r="N252">
        <v>243</v>
      </c>
      <c r="O252">
        <v>100.851</v>
      </c>
      <c r="P252">
        <v>137</v>
      </c>
      <c r="Q252">
        <v>-5.8491600000000004</v>
      </c>
      <c r="R252">
        <v>231</v>
      </c>
      <c r="S252">
        <f t="shared" si="78"/>
        <v>-8.8495668948821729E-2</v>
      </c>
      <c r="T252">
        <f t="shared" si="79"/>
        <v>232</v>
      </c>
      <c r="U252">
        <f t="shared" si="80"/>
        <v>596511.18369896791</v>
      </c>
      <c r="V252">
        <f t="shared" si="81"/>
        <v>295</v>
      </c>
      <c r="W252">
        <f t="shared" si="82"/>
        <v>24.307268288256886</v>
      </c>
      <c r="X252">
        <f t="shared" si="83"/>
        <v>148</v>
      </c>
      <c r="Y252">
        <f t="shared" si="84"/>
        <v>190</v>
      </c>
      <c r="Z252">
        <v>0.23039999999999999</v>
      </c>
      <c r="AA252">
        <f t="shared" si="85"/>
        <v>270</v>
      </c>
      <c r="AB252">
        <v>0.49380000000000002</v>
      </c>
      <c r="AC252">
        <f t="shared" si="86"/>
        <v>191</v>
      </c>
      <c r="AD252">
        <f t="shared" si="87"/>
        <v>0.36209999999999998</v>
      </c>
      <c r="AE252">
        <f t="shared" si="88"/>
        <v>231</v>
      </c>
      <c r="AF252">
        <v>0.18870000000000001</v>
      </c>
      <c r="AG252">
        <f t="shared" si="89"/>
        <v>280</v>
      </c>
      <c r="AH252">
        <v>0.4476</v>
      </c>
      <c r="AI252">
        <f t="shared" si="90"/>
        <v>189</v>
      </c>
      <c r="AJ252">
        <f t="shared" si="91"/>
        <v>283.39999999999998</v>
      </c>
      <c r="AK252">
        <f>IF(C252=1,(AJ252/Z252),REF)</f>
        <v>1230.0347222222222</v>
      </c>
      <c r="AL252">
        <f t="shared" si="92"/>
        <v>263</v>
      </c>
      <c r="AM252">
        <f>IF(B252=1,(AJ252/AD252),REF)</f>
        <v>782.65672466169565</v>
      </c>
      <c r="AN252">
        <f t="shared" si="93"/>
        <v>237</v>
      </c>
      <c r="AO252">
        <f t="shared" si="94"/>
        <v>231</v>
      </c>
      <c r="AP252" t="str">
        <f t="shared" si="95"/>
        <v>Texas Tech</v>
      </c>
      <c r="AQ252">
        <f t="shared" si="96"/>
        <v>0.12620086145717119</v>
      </c>
      <c r="AR252">
        <f t="shared" si="97"/>
        <v>0.18054148005048357</v>
      </c>
      <c r="AS252">
        <f t="shared" si="98"/>
        <v>0.47238651672947879</v>
      </c>
      <c r="AT252" t="str">
        <f t="shared" si="99"/>
        <v>Texas Tech</v>
      </c>
      <c r="AU252">
        <f t="shared" si="100"/>
        <v>251</v>
      </c>
      <c r="AV252">
        <f t="shared" si="101"/>
        <v>237.66666666666666</v>
      </c>
      <c r="AX252" t="str">
        <f t="shared" si="102"/>
        <v>Texas Tech</v>
      </c>
      <c r="AY252" t="str">
        <f t="shared" si="103"/>
        <v/>
      </c>
      <c r="AZ252">
        <v>251</v>
      </c>
    </row>
    <row r="253" spans="1:52" x14ac:dyDescent="0.25">
      <c r="A253">
        <v>1</v>
      </c>
      <c r="B253">
        <v>1</v>
      </c>
      <c r="C253">
        <v>1</v>
      </c>
      <c r="D253" t="s">
        <v>293</v>
      </c>
      <c r="E253">
        <v>67.541799999999995</v>
      </c>
      <c r="F253">
        <v>138</v>
      </c>
      <c r="G253">
        <v>64.572000000000003</v>
      </c>
      <c r="H253">
        <v>155</v>
      </c>
      <c r="I253">
        <v>100.88500000000001</v>
      </c>
      <c r="J253">
        <v>156</v>
      </c>
      <c r="K253">
        <v>103.245</v>
      </c>
      <c r="L253">
        <v>159</v>
      </c>
      <c r="M253">
        <v>112.035</v>
      </c>
      <c r="N253">
        <v>340</v>
      </c>
      <c r="O253">
        <v>113.36199999999999</v>
      </c>
      <c r="P253">
        <v>333</v>
      </c>
      <c r="Q253">
        <v>-10.1174</v>
      </c>
      <c r="R253">
        <v>278</v>
      </c>
      <c r="S253">
        <f t="shared" si="78"/>
        <v>-0.14978872342756619</v>
      </c>
      <c r="T253">
        <f t="shared" si="79"/>
        <v>278</v>
      </c>
      <c r="U253">
        <f t="shared" si="80"/>
        <v>719963.84504254512</v>
      </c>
      <c r="V253">
        <f t="shared" si="81"/>
        <v>152</v>
      </c>
      <c r="W253">
        <f t="shared" si="82"/>
        <v>28.679750479569652</v>
      </c>
      <c r="X253">
        <f t="shared" si="83"/>
        <v>325</v>
      </c>
      <c r="Y253">
        <f t="shared" si="84"/>
        <v>301.5</v>
      </c>
      <c r="Z253">
        <v>0.27879999999999999</v>
      </c>
      <c r="AA253">
        <f t="shared" si="85"/>
        <v>244</v>
      </c>
      <c r="AB253">
        <v>0.33539999999999998</v>
      </c>
      <c r="AC253">
        <f t="shared" si="86"/>
        <v>258</v>
      </c>
      <c r="AD253">
        <f t="shared" si="87"/>
        <v>0.30709999999999998</v>
      </c>
      <c r="AE253">
        <f t="shared" si="88"/>
        <v>254</v>
      </c>
      <c r="AF253">
        <v>0.2969</v>
      </c>
      <c r="AG253">
        <f t="shared" si="89"/>
        <v>225</v>
      </c>
      <c r="AH253">
        <v>0.47089999999999999</v>
      </c>
      <c r="AI253">
        <f t="shared" si="90"/>
        <v>182</v>
      </c>
      <c r="AJ253">
        <f t="shared" si="91"/>
        <v>278.5</v>
      </c>
      <c r="AK253">
        <f>IF(C253=1,(AJ253/Z253),REF)</f>
        <v>998.92395982783364</v>
      </c>
      <c r="AL253">
        <f t="shared" si="92"/>
        <v>245</v>
      </c>
      <c r="AM253">
        <f>IF(B253=1,(AJ253/AD253),REF)</f>
        <v>906.8707261478346</v>
      </c>
      <c r="AN253">
        <f t="shared" si="93"/>
        <v>254</v>
      </c>
      <c r="AO253">
        <f t="shared" si="94"/>
        <v>245</v>
      </c>
      <c r="AP253" t="str">
        <f t="shared" si="95"/>
        <v>Santa Clara</v>
      </c>
      <c r="AQ253">
        <f t="shared" si="96"/>
        <v>0.1559233324936718</v>
      </c>
      <c r="AR253">
        <f t="shared" si="97"/>
        <v>0.1503251106866634</v>
      </c>
      <c r="AS253">
        <f t="shared" si="98"/>
        <v>0.4720821261387152</v>
      </c>
      <c r="AT253" t="str">
        <f t="shared" si="99"/>
        <v>Santa Clara</v>
      </c>
      <c r="AU253">
        <f t="shared" si="100"/>
        <v>252</v>
      </c>
      <c r="AV253">
        <f t="shared" si="101"/>
        <v>250.33333333333334</v>
      </c>
      <c r="AX253" t="str">
        <f t="shared" si="102"/>
        <v>Santa Clara</v>
      </c>
      <c r="AY253" t="str">
        <f t="shared" si="103"/>
        <v/>
      </c>
      <c r="AZ253">
        <v>252</v>
      </c>
    </row>
    <row r="254" spans="1:52" x14ac:dyDescent="0.25">
      <c r="A254">
        <v>1</v>
      </c>
      <c r="B254">
        <v>1</v>
      </c>
      <c r="C254">
        <v>1</v>
      </c>
      <c r="D254" t="s">
        <v>378</v>
      </c>
      <c r="E254">
        <v>63.775700000000001</v>
      </c>
      <c r="F254">
        <v>302</v>
      </c>
      <c r="G254">
        <v>61.054499999999997</v>
      </c>
      <c r="H254">
        <v>305</v>
      </c>
      <c r="I254">
        <v>94.921999999999997</v>
      </c>
      <c r="J254">
        <v>272</v>
      </c>
      <c r="K254">
        <v>94.294300000000007</v>
      </c>
      <c r="L254">
        <v>301</v>
      </c>
      <c r="M254">
        <v>101.634</v>
      </c>
      <c r="N254">
        <v>209</v>
      </c>
      <c r="O254">
        <v>103.148</v>
      </c>
      <c r="P254">
        <v>182</v>
      </c>
      <c r="Q254">
        <v>-8.8538599999999992</v>
      </c>
      <c r="R254">
        <v>265</v>
      </c>
      <c r="S254">
        <f t="shared" si="78"/>
        <v>-0.13882560285500573</v>
      </c>
      <c r="T254">
        <f t="shared" si="79"/>
        <v>270</v>
      </c>
      <c r="U254">
        <f t="shared" si="80"/>
        <v>567056.21641205857</v>
      </c>
      <c r="V254">
        <f t="shared" si="81"/>
        <v>313</v>
      </c>
      <c r="W254">
        <f t="shared" si="82"/>
        <v>26.114521008306543</v>
      </c>
      <c r="X254">
        <f t="shared" si="83"/>
        <v>254</v>
      </c>
      <c r="Y254">
        <f t="shared" si="84"/>
        <v>262</v>
      </c>
      <c r="Z254">
        <v>0.28849999999999998</v>
      </c>
      <c r="AA254">
        <f t="shared" si="85"/>
        <v>237</v>
      </c>
      <c r="AB254">
        <v>0.31540000000000001</v>
      </c>
      <c r="AC254">
        <f t="shared" si="86"/>
        <v>265</v>
      </c>
      <c r="AD254">
        <f t="shared" si="87"/>
        <v>0.30195</v>
      </c>
      <c r="AE254">
        <f t="shared" si="88"/>
        <v>258</v>
      </c>
      <c r="AF254">
        <v>0.26669999999999999</v>
      </c>
      <c r="AG254">
        <f t="shared" si="89"/>
        <v>238</v>
      </c>
      <c r="AH254">
        <v>0.2535</v>
      </c>
      <c r="AI254">
        <f t="shared" si="90"/>
        <v>269</v>
      </c>
      <c r="AJ254">
        <f t="shared" si="91"/>
        <v>322</v>
      </c>
      <c r="AK254">
        <f>IF(C254=1,(AJ254/Z254),REF)</f>
        <v>1116.1178509532062</v>
      </c>
      <c r="AL254">
        <f t="shared" si="92"/>
        <v>252</v>
      </c>
      <c r="AM254">
        <f>IF(B254=1,(AJ254/AD254),REF)</f>
        <v>1066.401722139427</v>
      </c>
      <c r="AN254">
        <f t="shared" si="93"/>
        <v>264</v>
      </c>
      <c r="AO254">
        <f t="shared" si="94"/>
        <v>252</v>
      </c>
      <c r="AP254" t="str">
        <f t="shared" si="95"/>
        <v>Winthrop</v>
      </c>
      <c r="AQ254">
        <f t="shared" si="96"/>
        <v>0.15956821758087142</v>
      </c>
      <c r="AR254">
        <f t="shared" si="97"/>
        <v>0.14484043416464137</v>
      </c>
      <c r="AS254">
        <f t="shared" si="98"/>
        <v>0.47094565929575416</v>
      </c>
      <c r="AT254" t="str">
        <f t="shared" si="99"/>
        <v>Winthrop</v>
      </c>
      <c r="AU254">
        <f t="shared" si="100"/>
        <v>253</v>
      </c>
      <c r="AV254">
        <f t="shared" si="101"/>
        <v>254.33333333333334</v>
      </c>
      <c r="AX254" t="str">
        <f t="shared" si="102"/>
        <v>Winthrop</v>
      </c>
      <c r="AY254" t="str">
        <f t="shared" si="103"/>
        <v/>
      </c>
      <c r="AZ254">
        <v>253</v>
      </c>
    </row>
    <row r="255" spans="1:52" x14ac:dyDescent="0.25">
      <c r="A255">
        <v>1</v>
      </c>
      <c r="B255">
        <v>1</v>
      </c>
      <c r="C255">
        <v>1</v>
      </c>
      <c r="D255" t="s">
        <v>338</v>
      </c>
      <c r="E255">
        <v>70.573300000000003</v>
      </c>
      <c r="F255">
        <v>34</v>
      </c>
      <c r="G255">
        <v>68.414400000000001</v>
      </c>
      <c r="H255">
        <v>27</v>
      </c>
      <c r="I255">
        <v>95.142099999999999</v>
      </c>
      <c r="J255">
        <v>265</v>
      </c>
      <c r="K255">
        <v>97.0184</v>
      </c>
      <c r="L255">
        <v>278</v>
      </c>
      <c r="M255">
        <v>102.40600000000001</v>
      </c>
      <c r="N255">
        <v>225</v>
      </c>
      <c r="O255">
        <v>104.023</v>
      </c>
      <c r="P255">
        <v>205</v>
      </c>
      <c r="Q255">
        <v>-7.00434</v>
      </c>
      <c r="R255">
        <v>246</v>
      </c>
      <c r="S255">
        <f t="shared" si="78"/>
        <v>-9.9252833578704638E-2</v>
      </c>
      <c r="T255">
        <f t="shared" si="79"/>
        <v>240</v>
      </c>
      <c r="U255">
        <f t="shared" si="80"/>
        <v>664276.12204497645</v>
      </c>
      <c r="V255">
        <f t="shared" si="81"/>
        <v>225</v>
      </c>
      <c r="W255">
        <f t="shared" si="82"/>
        <v>23.920297341238655</v>
      </c>
      <c r="X255">
        <f t="shared" si="83"/>
        <v>123</v>
      </c>
      <c r="Y255">
        <f t="shared" si="84"/>
        <v>181.5</v>
      </c>
      <c r="Z255">
        <v>0.29830000000000001</v>
      </c>
      <c r="AA255">
        <f t="shared" si="85"/>
        <v>232</v>
      </c>
      <c r="AB255">
        <v>0.24740000000000001</v>
      </c>
      <c r="AC255">
        <f t="shared" si="86"/>
        <v>287</v>
      </c>
      <c r="AD255">
        <f t="shared" si="87"/>
        <v>0.27285000000000004</v>
      </c>
      <c r="AE255">
        <f t="shared" si="88"/>
        <v>271</v>
      </c>
      <c r="AF255">
        <v>0.35349999999999998</v>
      </c>
      <c r="AG255">
        <f t="shared" si="89"/>
        <v>199</v>
      </c>
      <c r="AH255">
        <v>0.3216</v>
      </c>
      <c r="AI255">
        <f t="shared" si="90"/>
        <v>239</v>
      </c>
      <c r="AJ255">
        <f t="shared" si="91"/>
        <v>271.10000000000002</v>
      </c>
      <c r="AK255">
        <f>IF(C255=1,(AJ255/Z255),REF)</f>
        <v>908.81662755615162</v>
      </c>
      <c r="AL255">
        <f t="shared" si="92"/>
        <v>232</v>
      </c>
      <c r="AM255">
        <f>IF(B255=1,(AJ255/AD255),REF)</f>
        <v>993.58621953454269</v>
      </c>
      <c r="AN255">
        <f t="shared" si="93"/>
        <v>260</v>
      </c>
      <c r="AO255">
        <f t="shared" si="94"/>
        <v>232</v>
      </c>
      <c r="AP255" t="str">
        <f t="shared" si="95"/>
        <v>UC Irvine</v>
      </c>
      <c r="AQ255">
        <f t="shared" si="96"/>
        <v>0.1684136191338258</v>
      </c>
      <c r="AR255">
        <f t="shared" si="97"/>
        <v>0.13204384190131727</v>
      </c>
      <c r="AS255">
        <f t="shared" si="98"/>
        <v>0.46849094249394652</v>
      </c>
      <c r="AT255" t="str">
        <f t="shared" si="99"/>
        <v>UC Irvine</v>
      </c>
      <c r="AU255">
        <f t="shared" si="100"/>
        <v>254</v>
      </c>
      <c r="AV255">
        <f t="shared" si="101"/>
        <v>252.33333333333334</v>
      </c>
      <c r="AX255" t="str">
        <f t="shared" si="102"/>
        <v>UC Irvine</v>
      </c>
      <c r="AY255" t="str">
        <f t="shared" si="103"/>
        <v/>
      </c>
      <c r="AZ255">
        <v>254</v>
      </c>
    </row>
    <row r="256" spans="1:52" x14ac:dyDescent="0.25">
      <c r="A256">
        <v>1</v>
      </c>
      <c r="B256">
        <v>1</v>
      </c>
      <c r="C256">
        <v>1</v>
      </c>
      <c r="D256" t="s">
        <v>140</v>
      </c>
      <c r="E256">
        <v>66.526600000000002</v>
      </c>
      <c r="F256">
        <v>192</v>
      </c>
      <c r="G256">
        <v>63.1693</v>
      </c>
      <c r="H256">
        <v>234</v>
      </c>
      <c r="I256">
        <v>95.375699999999995</v>
      </c>
      <c r="J256">
        <v>261</v>
      </c>
      <c r="K256">
        <v>95.008600000000001</v>
      </c>
      <c r="L256">
        <v>293</v>
      </c>
      <c r="M256">
        <v>100.495</v>
      </c>
      <c r="N256">
        <v>183</v>
      </c>
      <c r="O256">
        <v>104.402</v>
      </c>
      <c r="P256">
        <v>216</v>
      </c>
      <c r="Q256">
        <v>-9.3935399999999998</v>
      </c>
      <c r="R256">
        <v>271</v>
      </c>
      <c r="S256">
        <f t="shared" si="78"/>
        <v>-0.14119765627583553</v>
      </c>
      <c r="T256">
        <f t="shared" si="79"/>
        <v>273</v>
      </c>
      <c r="U256">
        <f t="shared" si="80"/>
        <v>600511.27438470733</v>
      </c>
      <c r="V256">
        <f t="shared" si="81"/>
        <v>294</v>
      </c>
      <c r="W256">
        <f t="shared" si="82"/>
        <v>25.523414947512801</v>
      </c>
      <c r="X256">
        <f t="shared" si="83"/>
        <v>218</v>
      </c>
      <c r="Y256">
        <f t="shared" si="84"/>
        <v>245.5</v>
      </c>
      <c r="Z256">
        <v>0.26200000000000001</v>
      </c>
      <c r="AA256">
        <f t="shared" si="85"/>
        <v>253</v>
      </c>
      <c r="AB256">
        <v>0.3448</v>
      </c>
      <c r="AC256">
        <f t="shared" si="86"/>
        <v>256</v>
      </c>
      <c r="AD256">
        <f t="shared" si="87"/>
        <v>0.3034</v>
      </c>
      <c r="AE256">
        <f t="shared" si="88"/>
        <v>257</v>
      </c>
      <c r="AF256">
        <v>0.21279999999999999</v>
      </c>
      <c r="AG256">
        <f t="shared" si="89"/>
        <v>267</v>
      </c>
      <c r="AH256">
        <v>0.34649999999999997</v>
      </c>
      <c r="AI256">
        <f t="shared" si="90"/>
        <v>231</v>
      </c>
      <c r="AJ256">
        <f t="shared" si="91"/>
        <v>313.5</v>
      </c>
      <c r="AK256">
        <f>IF(C256=1,(AJ256/Z256),REF)</f>
        <v>1196.5648854961833</v>
      </c>
      <c r="AL256">
        <f t="shared" si="92"/>
        <v>259</v>
      </c>
      <c r="AM256">
        <f>IF(B256=1,(AJ256/AD256),REF)</f>
        <v>1033.2893869479235</v>
      </c>
      <c r="AN256">
        <f t="shared" si="93"/>
        <v>262</v>
      </c>
      <c r="AO256">
        <f t="shared" si="94"/>
        <v>257</v>
      </c>
      <c r="AP256" t="str">
        <f t="shared" si="95"/>
        <v>Gardner Webb</v>
      </c>
      <c r="AQ256">
        <f t="shared" si="96"/>
        <v>0.14390611465225595</v>
      </c>
      <c r="AR256">
        <f t="shared" si="97"/>
        <v>0.14611093472272266</v>
      </c>
      <c r="AS256">
        <f t="shared" si="98"/>
        <v>0.46191005225847154</v>
      </c>
      <c r="AT256" t="str">
        <f t="shared" si="99"/>
        <v>Gardner Webb</v>
      </c>
      <c r="AU256">
        <f t="shared" si="100"/>
        <v>255</v>
      </c>
      <c r="AV256">
        <f t="shared" si="101"/>
        <v>256.33333333333331</v>
      </c>
      <c r="AX256" t="str">
        <f t="shared" si="102"/>
        <v>Gardner Webb</v>
      </c>
      <c r="AY256" t="str">
        <f t="shared" si="103"/>
        <v/>
      </c>
      <c r="AZ256">
        <v>255</v>
      </c>
    </row>
    <row r="257" spans="1:52" x14ac:dyDescent="0.25">
      <c r="A257">
        <v>1</v>
      </c>
      <c r="B257">
        <v>1</v>
      </c>
      <c r="C257">
        <v>1</v>
      </c>
      <c r="D257" t="s">
        <v>107</v>
      </c>
      <c r="E257">
        <v>70.135300000000001</v>
      </c>
      <c r="F257">
        <v>40</v>
      </c>
      <c r="G257">
        <v>67.629199999999997</v>
      </c>
      <c r="H257">
        <v>36</v>
      </c>
      <c r="I257">
        <v>105.342</v>
      </c>
      <c r="J257">
        <v>69</v>
      </c>
      <c r="K257">
        <v>106.295</v>
      </c>
      <c r="L257">
        <v>105</v>
      </c>
      <c r="M257">
        <v>109.381</v>
      </c>
      <c r="N257">
        <v>327</v>
      </c>
      <c r="O257">
        <v>115.91500000000001</v>
      </c>
      <c r="P257">
        <v>340</v>
      </c>
      <c r="Q257">
        <v>-9.6201699999999999</v>
      </c>
      <c r="R257">
        <v>274</v>
      </c>
      <c r="S257">
        <f t="shared" si="78"/>
        <v>-0.13716345406663982</v>
      </c>
      <c r="T257">
        <f t="shared" si="79"/>
        <v>269</v>
      </c>
      <c r="U257">
        <f t="shared" si="80"/>
        <v>792432.59598648245</v>
      </c>
      <c r="V257">
        <f t="shared" si="81"/>
        <v>74</v>
      </c>
      <c r="W257">
        <f t="shared" si="82"/>
        <v>28.621129209015386</v>
      </c>
      <c r="X257">
        <f t="shared" si="83"/>
        <v>324</v>
      </c>
      <c r="Y257">
        <f t="shared" si="84"/>
        <v>296.5</v>
      </c>
      <c r="Z257">
        <v>0.30480000000000002</v>
      </c>
      <c r="AA257">
        <f t="shared" si="85"/>
        <v>230</v>
      </c>
      <c r="AB257">
        <v>0.1784</v>
      </c>
      <c r="AC257">
        <f t="shared" si="86"/>
        <v>308</v>
      </c>
      <c r="AD257">
        <f t="shared" si="87"/>
        <v>0.24160000000000001</v>
      </c>
      <c r="AE257">
        <f t="shared" si="88"/>
        <v>283</v>
      </c>
      <c r="AF257">
        <v>0.20580000000000001</v>
      </c>
      <c r="AG257">
        <f t="shared" si="89"/>
        <v>270</v>
      </c>
      <c r="AH257">
        <v>0.25240000000000001</v>
      </c>
      <c r="AI257">
        <f t="shared" si="90"/>
        <v>270</v>
      </c>
      <c r="AJ257">
        <f t="shared" si="91"/>
        <v>292.5</v>
      </c>
      <c r="AK257">
        <f>IF(C257=1,(AJ257/Z257),REF)</f>
        <v>959.64566929133855</v>
      </c>
      <c r="AL257">
        <f t="shared" si="92"/>
        <v>237</v>
      </c>
      <c r="AM257">
        <f>IF(B257=1,(AJ257/AD257),REF)</f>
        <v>1210.6788079470198</v>
      </c>
      <c r="AN257">
        <f t="shared" si="93"/>
        <v>276</v>
      </c>
      <c r="AO257">
        <f t="shared" si="94"/>
        <v>237</v>
      </c>
      <c r="AP257" t="str">
        <f t="shared" si="95"/>
        <v>Coppin St.</v>
      </c>
      <c r="AQ257">
        <f t="shared" si="96"/>
        <v>0.17114942866502381</v>
      </c>
      <c r="AR257">
        <f t="shared" si="97"/>
        <v>0.11406783562542261</v>
      </c>
      <c r="AS257">
        <f t="shared" si="98"/>
        <v>0.45883688816984958</v>
      </c>
      <c r="AT257" t="str">
        <f t="shared" si="99"/>
        <v>Coppin St.</v>
      </c>
      <c r="AU257">
        <f t="shared" si="100"/>
        <v>256</v>
      </c>
      <c r="AV257">
        <f t="shared" si="101"/>
        <v>258.66666666666669</v>
      </c>
      <c r="AX257" t="str">
        <f t="shared" si="102"/>
        <v>Coppin St.</v>
      </c>
      <c r="AY257" t="str">
        <f t="shared" si="103"/>
        <v/>
      </c>
      <c r="AZ257">
        <v>256</v>
      </c>
    </row>
    <row r="258" spans="1:52" x14ac:dyDescent="0.25">
      <c r="A258">
        <v>1</v>
      </c>
      <c r="B258">
        <v>1</v>
      </c>
      <c r="C258">
        <v>1</v>
      </c>
      <c r="D258" t="s">
        <v>355</v>
      </c>
      <c r="E258">
        <v>67.615300000000005</v>
      </c>
      <c r="F258">
        <v>129</v>
      </c>
      <c r="G258">
        <v>63.881500000000003</v>
      </c>
      <c r="H258">
        <v>193</v>
      </c>
      <c r="I258">
        <v>98.671300000000002</v>
      </c>
      <c r="J258">
        <v>195</v>
      </c>
      <c r="K258">
        <v>99.060100000000006</v>
      </c>
      <c r="L258">
        <v>239</v>
      </c>
      <c r="M258">
        <v>98.099599999999995</v>
      </c>
      <c r="N258">
        <v>126</v>
      </c>
      <c r="O258">
        <v>106.194</v>
      </c>
      <c r="P258">
        <v>251</v>
      </c>
      <c r="Q258">
        <v>-7.1343899999999998</v>
      </c>
      <c r="R258">
        <v>249</v>
      </c>
      <c r="S258">
        <f t="shared" ref="S258:S321" si="104">(K258-O258)/E258</f>
        <v>-0.10550718550387259</v>
      </c>
      <c r="T258">
        <f t="shared" ref="T258:T321" si="105">RANK(S258,S:S,0)</f>
        <v>247</v>
      </c>
      <c r="U258">
        <f t="shared" ref="U258:U321" si="106">(K258^2)*E258</f>
        <v>663502.40807407978</v>
      </c>
      <c r="V258">
        <f t="shared" ref="V258:V321" si="107">RANK(U258,U:U,0)</f>
        <v>227</v>
      </c>
      <c r="W258">
        <f t="shared" ref="W258:W321" si="108">O258^1.6/E258</f>
        <v>25.805661020500192</v>
      </c>
      <c r="X258">
        <f t="shared" ref="X258:X321" si="109">RANK(W258,W:W,1)</f>
        <v>236</v>
      </c>
      <c r="Y258">
        <f t="shared" ref="Y258:Y321" si="110">AVERAGE(X258,T258)</f>
        <v>241.5</v>
      </c>
      <c r="Z258">
        <v>0.18559999999999999</v>
      </c>
      <c r="AA258">
        <f t="shared" ref="AA258:AA321" si="111">RANK(Z258,Z:Z,0)</f>
        <v>287</v>
      </c>
      <c r="AB258">
        <v>0.55510000000000004</v>
      </c>
      <c r="AC258">
        <f t="shared" ref="AC258:AC321" si="112">RANK(AB258,AB:AB,0)</f>
        <v>169</v>
      </c>
      <c r="AD258">
        <f t="shared" ref="AD258:AD321" si="113">(Z258+AB258)/2</f>
        <v>0.37035000000000001</v>
      </c>
      <c r="AE258">
        <f t="shared" ref="AE258:AE321" si="114">RANK(AD258,AD:AD,0)</f>
        <v>224</v>
      </c>
      <c r="AF258">
        <v>0.21929999999999999</v>
      </c>
      <c r="AG258">
        <f t="shared" ref="AG258:AG321" si="115">RANK(AF258,AF:AF,0)</f>
        <v>264</v>
      </c>
      <c r="AH258">
        <v>0.3034</v>
      </c>
      <c r="AI258">
        <f t="shared" ref="AI258:AI321" si="116">RANK(AH258,AH:AH,0)</f>
        <v>244</v>
      </c>
      <c r="AJ258">
        <f t="shared" ref="AJ258:AJ321" si="117">(T258+Y258+V258+(AE258)+AG258+AI258)/5</f>
        <v>289.5</v>
      </c>
      <c r="AK258">
        <f>IF(C258=1,(AJ258/Z258),REF)</f>
        <v>1559.8060344827588</v>
      </c>
      <c r="AL258">
        <f t="shared" ref="AL258:AL321" si="118">RANK(AK258,AK:AK,1)</f>
        <v>276</v>
      </c>
      <c r="AM258">
        <f>IF(B258=1,(AJ258/AD258),REF)</f>
        <v>781.69299311462123</v>
      </c>
      <c r="AN258">
        <f t="shared" ref="AN258:AN321" si="119">RANK(AM258,AM:AM,1)</f>
        <v>233</v>
      </c>
      <c r="AO258">
        <f t="shared" ref="AO258:AO321" si="120">MIN(AL258,AN258,AE258)</f>
        <v>224</v>
      </c>
      <c r="AP258" t="str">
        <f t="shared" ref="AP258:AP321" si="121">D258</f>
        <v>Utah Valley</v>
      </c>
      <c r="AQ258">
        <f t="shared" ref="AQ258:AQ321" si="122">(Z258*(($BE$2)/((AK258)))^(1/10))</f>
        <v>9.9275593954254462E-2</v>
      </c>
      <c r="AR258">
        <f t="shared" ref="AR258:AR321" si="123">(AD258*(($BD$2)/((AM258)))^(1/8))</f>
        <v>0.18468333581921681</v>
      </c>
      <c r="AS258">
        <f t="shared" ref="AS258:AS321" si="124">((AQ258+AR258)/2)^(1/2.5)</f>
        <v>0.45802608693125052</v>
      </c>
      <c r="AT258" t="str">
        <f t="shared" ref="AT258:AT321" si="125">AP258</f>
        <v>Utah Valley</v>
      </c>
      <c r="AU258">
        <f t="shared" ref="AU258:AU321" si="126">RANK(AS258,AS:AS,0)</f>
        <v>257</v>
      </c>
      <c r="AV258">
        <f t="shared" ref="AV258:AV321" si="127">(AU258+AO258+AE258)/3</f>
        <v>235</v>
      </c>
      <c r="AX258" t="str">
        <f t="shared" ref="AX258:AX321" si="128">AT258</f>
        <v>Utah Valley</v>
      </c>
      <c r="AY258" t="str">
        <f t="shared" ref="AY258:AY321" si="129">IF(OR(((RANK(AB258,AB:AB,0))&lt;17),(RANK(Z258,Z:Z,0)&lt;17)),"y","")</f>
        <v/>
      </c>
      <c r="AZ258">
        <v>257</v>
      </c>
    </row>
    <row r="259" spans="1:52" x14ac:dyDescent="0.25">
      <c r="A259">
        <v>1</v>
      </c>
      <c r="B259">
        <v>1</v>
      </c>
      <c r="C259">
        <v>1</v>
      </c>
      <c r="D259" t="s">
        <v>333</v>
      </c>
      <c r="E259">
        <v>68.457499999999996</v>
      </c>
      <c r="F259">
        <v>90</v>
      </c>
      <c r="G259">
        <v>66.419799999999995</v>
      </c>
      <c r="H259">
        <v>72</v>
      </c>
      <c r="I259">
        <v>101.06699999999999</v>
      </c>
      <c r="J259">
        <v>152</v>
      </c>
      <c r="K259">
        <v>104.867</v>
      </c>
      <c r="L259">
        <v>131</v>
      </c>
      <c r="M259">
        <v>110.485</v>
      </c>
      <c r="N259">
        <v>335</v>
      </c>
      <c r="O259">
        <v>113.78400000000001</v>
      </c>
      <c r="P259">
        <v>334</v>
      </c>
      <c r="Q259">
        <v>-8.91723</v>
      </c>
      <c r="R259">
        <v>267</v>
      </c>
      <c r="S259">
        <f t="shared" si="104"/>
        <v>-0.13025599824708764</v>
      </c>
      <c r="T259">
        <f t="shared" si="105"/>
        <v>263</v>
      </c>
      <c r="U259">
        <f t="shared" si="106"/>
        <v>752833.13046971755</v>
      </c>
      <c r="V259">
        <f t="shared" si="107"/>
        <v>108</v>
      </c>
      <c r="W259">
        <f t="shared" si="108"/>
        <v>28.464848727854449</v>
      </c>
      <c r="X259">
        <f t="shared" si="109"/>
        <v>321</v>
      </c>
      <c r="Y259">
        <f t="shared" si="110"/>
        <v>292</v>
      </c>
      <c r="Z259">
        <v>0.24310000000000001</v>
      </c>
      <c r="AA259">
        <f t="shared" si="111"/>
        <v>264</v>
      </c>
      <c r="AB259">
        <v>0.35780000000000001</v>
      </c>
      <c r="AC259">
        <f t="shared" si="112"/>
        <v>250</v>
      </c>
      <c r="AD259">
        <f t="shared" si="113"/>
        <v>0.30044999999999999</v>
      </c>
      <c r="AE259">
        <f t="shared" si="114"/>
        <v>261</v>
      </c>
      <c r="AF259">
        <v>0.1991</v>
      </c>
      <c r="AG259">
        <f t="shared" si="115"/>
        <v>276</v>
      </c>
      <c r="AH259">
        <v>0.42570000000000002</v>
      </c>
      <c r="AI259">
        <f t="shared" si="116"/>
        <v>199</v>
      </c>
      <c r="AJ259">
        <f t="shared" si="117"/>
        <v>279.8</v>
      </c>
      <c r="AK259">
        <f>IF(C259=1,(AJ259/Z259),REF)</f>
        <v>1150.9666803784451</v>
      </c>
      <c r="AL259">
        <f t="shared" si="118"/>
        <v>253</v>
      </c>
      <c r="AM259">
        <f>IF(B259=1,(AJ259/AD259),REF)</f>
        <v>931.2697620236313</v>
      </c>
      <c r="AN259">
        <f t="shared" si="119"/>
        <v>255</v>
      </c>
      <c r="AO259">
        <f t="shared" si="120"/>
        <v>253</v>
      </c>
      <c r="AP259" t="str">
        <f t="shared" si="121"/>
        <v>Troy</v>
      </c>
      <c r="AQ259">
        <f t="shared" si="122"/>
        <v>0.13404489088634838</v>
      </c>
      <c r="AR259">
        <f t="shared" si="123"/>
        <v>0.14658268055278673</v>
      </c>
      <c r="AS259">
        <f t="shared" si="124"/>
        <v>0.45586908037449447</v>
      </c>
      <c r="AT259" t="str">
        <f t="shared" si="125"/>
        <v>Troy</v>
      </c>
      <c r="AU259">
        <f t="shared" si="126"/>
        <v>258</v>
      </c>
      <c r="AV259">
        <f t="shared" si="127"/>
        <v>257.33333333333331</v>
      </c>
      <c r="AX259" t="str">
        <f t="shared" si="128"/>
        <v>Troy</v>
      </c>
      <c r="AY259" t="str">
        <f t="shared" si="129"/>
        <v/>
      </c>
      <c r="AZ259">
        <v>258</v>
      </c>
    </row>
    <row r="260" spans="1:52" x14ac:dyDescent="0.25">
      <c r="A260">
        <v>1</v>
      </c>
      <c r="B260">
        <v>1</v>
      </c>
      <c r="C260">
        <v>1</v>
      </c>
      <c r="D260" t="s">
        <v>77</v>
      </c>
      <c r="E260">
        <v>68.058599999999998</v>
      </c>
      <c r="F260">
        <v>110</v>
      </c>
      <c r="G260">
        <v>66.747200000000007</v>
      </c>
      <c r="H260">
        <v>63</v>
      </c>
      <c r="I260">
        <v>89.631699999999995</v>
      </c>
      <c r="J260">
        <v>320</v>
      </c>
      <c r="K260">
        <v>94.965100000000007</v>
      </c>
      <c r="L260">
        <v>295</v>
      </c>
      <c r="M260">
        <v>103.64</v>
      </c>
      <c r="N260">
        <v>255</v>
      </c>
      <c r="O260">
        <v>103.07899999999999</v>
      </c>
      <c r="P260">
        <v>181</v>
      </c>
      <c r="Q260">
        <v>-8.1139600000000005</v>
      </c>
      <c r="R260">
        <v>255</v>
      </c>
      <c r="S260">
        <f t="shared" si="104"/>
        <v>-0.1192193198214478</v>
      </c>
      <c r="T260">
        <f t="shared" si="105"/>
        <v>255</v>
      </c>
      <c r="U260">
        <f t="shared" si="106"/>
        <v>613777.65131945547</v>
      </c>
      <c r="V260">
        <f t="shared" si="107"/>
        <v>285</v>
      </c>
      <c r="W260">
        <f t="shared" si="108"/>
        <v>24.444958454488397</v>
      </c>
      <c r="X260">
        <f t="shared" si="109"/>
        <v>160</v>
      </c>
      <c r="Y260">
        <f t="shared" si="110"/>
        <v>207.5</v>
      </c>
      <c r="Z260">
        <v>0.25969999999999999</v>
      </c>
      <c r="AA260">
        <f t="shared" si="111"/>
        <v>256</v>
      </c>
      <c r="AB260">
        <v>0.29799999999999999</v>
      </c>
      <c r="AC260">
        <f t="shared" si="112"/>
        <v>270</v>
      </c>
      <c r="AD260">
        <f t="shared" si="113"/>
        <v>0.27884999999999999</v>
      </c>
      <c r="AE260">
        <f t="shared" si="114"/>
        <v>269</v>
      </c>
      <c r="AF260">
        <v>0.151</v>
      </c>
      <c r="AG260">
        <f t="shared" si="115"/>
        <v>298</v>
      </c>
      <c r="AH260">
        <v>0.34699999999999998</v>
      </c>
      <c r="AI260">
        <f t="shared" si="116"/>
        <v>230</v>
      </c>
      <c r="AJ260">
        <f t="shared" si="117"/>
        <v>308.89999999999998</v>
      </c>
      <c r="AK260">
        <f>IF(C260=1,(AJ260/Z260),REF)</f>
        <v>1189.4493646515209</v>
      </c>
      <c r="AL260">
        <f t="shared" si="118"/>
        <v>257</v>
      </c>
      <c r="AM260">
        <f>IF(B260=1,(AJ260/AD260),REF)</f>
        <v>1107.7640308409539</v>
      </c>
      <c r="AN260">
        <f t="shared" si="119"/>
        <v>268</v>
      </c>
      <c r="AO260">
        <f t="shared" si="120"/>
        <v>257</v>
      </c>
      <c r="AP260" t="str">
        <f t="shared" si="121"/>
        <v>Bradley</v>
      </c>
      <c r="AQ260">
        <f t="shared" si="122"/>
        <v>0.14272791960174486</v>
      </c>
      <c r="AR260">
        <f t="shared" si="123"/>
        <v>0.13312500286486931</v>
      </c>
      <c r="AS260">
        <f t="shared" si="124"/>
        <v>0.45275060307639636</v>
      </c>
      <c r="AT260" t="str">
        <f t="shared" si="125"/>
        <v>Bradley</v>
      </c>
      <c r="AU260">
        <f t="shared" si="126"/>
        <v>259</v>
      </c>
      <c r="AV260">
        <f t="shared" si="127"/>
        <v>261.66666666666669</v>
      </c>
      <c r="AX260" t="str">
        <f t="shared" si="128"/>
        <v>Bradley</v>
      </c>
      <c r="AY260" t="str">
        <f t="shared" si="129"/>
        <v/>
      </c>
      <c r="AZ260">
        <v>259</v>
      </c>
    </row>
    <row r="261" spans="1:52" x14ac:dyDescent="0.25">
      <c r="A261">
        <v>1</v>
      </c>
      <c r="B261">
        <v>1</v>
      </c>
      <c r="C261">
        <v>1</v>
      </c>
      <c r="D261" t="s">
        <v>198</v>
      </c>
      <c r="E261">
        <v>69.629900000000006</v>
      </c>
      <c r="F261">
        <v>51</v>
      </c>
      <c r="G261">
        <v>66.8416</v>
      </c>
      <c r="H261">
        <v>60</v>
      </c>
      <c r="I261">
        <v>96.789299999999997</v>
      </c>
      <c r="J261">
        <v>237</v>
      </c>
      <c r="K261">
        <v>98.285700000000006</v>
      </c>
      <c r="L261">
        <v>248</v>
      </c>
      <c r="M261">
        <v>103.419</v>
      </c>
      <c r="N261">
        <v>247</v>
      </c>
      <c r="O261">
        <v>106.598</v>
      </c>
      <c r="P261">
        <v>258</v>
      </c>
      <c r="Q261">
        <v>-8.3127200000000006</v>
      </c>
      <c r="R261">
        <v>257</v>
      </c>
      <c r="S261">
        <f t="shared" si="104"/>
        <v>-0.11937831305229496</v>
      </c>
      <c r="T261">
        <f t="shared" si="105"/>
        <v>256</v>
      </c>
      <c r="U261">
        <f t="shared" si="106"/>
        <v>672630.32254135644</v>
      </c>
      <c r="V261">
        <f t="shared" si="107"/>
        <v>210</v>
      </c>
      <c r="W261">
        <f t="shared" si="108"/>
        <v>25.211734148065879</v>
      </c>
      <c r="X261">
        <f t="shared" si="109"/>
        <v>201</v>
      </c>
      <c r="Y261">
        <f t="shared" si="110"/>
        <v>228.5</v>
      </c>
      <c r="Z261">
        <v>0.2293</v>
      </c>
      <c r="AA261">
        <f t="shared" si="111"/>
        <v>271</v>
      </c>
      <c r="AB261">
        <v>0.38</v>
      </c>
      <c r="AC261">
        <f t="shared" si="112"/>
        <v>239</v>
      </c>
      <c r="AD261">
        <f t="shared" si="113"/>
        <v>0.30464999999999998</v>
      </c>
      <c r="AE261">
        <f t="shared" si="114"/>
        <v>256</v>
      </c>
      <c r="AF261">
        <v>0.38240000000000002</v>
      </c>
      <c r="AG261">
        <f t="shared" si="115"/>
        <v>188</v>
      </c>
      <c r="AH261">
        <v>0.37569999999999998</v>
      </c>
      <c r="AI261">
        <f t="shared" si="116"/>
        <v>216</v>
      </c>
      <c r="AJ261">
        <f t="shared" si="117"/>
        <v>270.89999999999998</v>
      </c>
      <c r="AK261">
        <f>IF(C261=1,(AJ261/Z261),REF)</f>
        <v>1181.4217182730047</v>
      </c>
      <c r="AL261">
        <f t="shared" si="118"/>
        <v>255</v>
      </c>
      <c r="AM261">
        <f>IF(B261=1,(AJ261/AD261),REF)</f>
        <v>889.21713441654356</v>
      </c>
      <c r="AN261">
        <f t="shared" si="119"/>
        <v>251</v>
      </c>
      <c r="AO261">
        <f t="shared" si="120"/>
        <v>251</v>
      </c>
      <c r="AP261" t="str">
        <f t="shared" si="121"/>
        <v>Marist</v>
      </c>
      <c r="AQ261">
        <f t="shared" si="122"/>
        <v>0.1261058232057721</v>
      </c>
      <c r="AR261">
        <f t="shared" si="123"/>
        <v>0.14949273703266824</v>
      </c>
      <c r="AS261">
        <f t="shared" si="124"/>
        <v>0.45258356547668288</v>
      </c>
      <c r="AT261" t="str">
        <f t="shared" si="125"/>
        <v>Marist</v>
      </c>
      <c r="AU261">
        <f t="shared" si="126"/>
        <v>260</v>
      </c>
      <c r="AV261">
        <f t="shared" si="127"/>
        <v>255.66666666666666</v>
      </c>
      <c r="AX261" t="str">
        <f t="shared" si="128"/>
        <v>Marist</v>
      </c>
      <c r="AY261" t="str">
        <f t="shared" si="129"/>
        <v/>
      </c>
      <c r="AZ261">
        <v>260</v>
      </c>
    </row>
    <row r="262" spans="1:52" x14ac:dyDescent="0.25">
      <c r="A262">
        <v>1</v>
      </c>
      <c r="B262">
        <v>1</v>
      </c>
      <c r="C262">
        <v>1</v>
      </c>
      <c r="D262" t="s">
        <v>71</v>
      </c>
      <c r="E262">
        <v>65.126900000000006</v>
      </c>
      <c r="F262">
        <v>256</v>
      </c>
      <c r="G262">
        <v>61.806699999999999</v>
      </c>
      <c r="H262">
        <v>283</v>
      </c>
      <c r="I262">
        <v>99.353700000000003</v>
      </c>
      <c r="J262">
        <v>180</v>
      </c>
      <c r="K262">
        <v>101.066</v>
      </c>
      <c r="L262">
        <v>202</v>
      </c>
      <c r="M262">
        <v>102.837</v>
      </c>
      <c r="N262">
        <v>234</v>
      </c>
      <c r="O262">
        <v>109.417</v>
      </c>
      <c r="P262">
        <v>293</v>
      </c>
      <c r="Q262">
        <v>-8.3502299999999998</v>
      </c>
      <c r="R262">
        <v>259</v>
      </c>
      <c r="S262">
        <f t="shared" si="104"/>
        <v>-0.1282265853280288</v>
      </c>
      <c r="T262">
        <f t="shared" si="105"/>
        <v>261</v>
      </c>
      <c r="U262">
        <f t="shared" si="106"/>
        <v>665228.06242357648</v>
      </c>
      <c r="V262">
        <f t="shared" si="107"/>
        <v>222</v>
      </c>
      <c r="W262">
        <f t="shared" si="108"/>
        <v>28.104462153683205</v>
      </c>
      <c r="X262">
        <f t="shared" si="109"/>
        <v>307</v>
      </c>
      <c r="Y262">
        <f t="shared" si="110"/>
        <v>284</v>
      </c>
      <c r="Z262">
        <v>0.2495</v>
      </c>
      <c r="AA262">
        <f t="shared" si="111"/>
        <v>262</v>
      </c>
      <c r="AB262">
        <v>0.32790000000000002</v>
      </c>
      <c r="AC262">
        <f t="shared" si="112"/>
        <v>260</v>
      </c>
      <c r="AD262">
        <f t="shared" si="113"/>
        <v>0.28870000000000001</v>
      </c>
      <c r="AE262">
        <f t="shared" si="114"/>
        <v>264</v>
      </c>
      <c r="AF262">
        <v>0.29509999999999997</v>
      </c>
      <c r="AG262">
        <f t="shared" si="115"/>
        <v>226</v>
      </c>
      <c r="AH262">
        <v>0.1963</v>
      </c>
      <c r="AI262">
        <f t="shared" si="116"/>
        <v>291</v>
      </c>
      <c r="AJ262">
        <f t="shared" si="117"/>
        <v>309.60000000000002</v>
      </c>
      <c r="AK262">
        <f>IF(C262=1,(AJ262/Z262),REF)</f>
        <v>1240.8817635270541</v>
      </c>
      <c r="AL262">
        <f t="shared" si="118"/>
        <v>265</v>
      </c>
      <c r="AM262">
        <f>IF(B262=1,(AJ262/AD262),REF)</f>
        <v>1072.3934880498789</v>
      </c>
      <c r="AN262">
        <f t="shared" si="119"/>
        <v>266</v>
      </c>
      <c r="AO262">
        <f t="shared" si="120"/>
        <v>264</v>
      </c>
      <c r="AP262" t="str">
        <f t="shared" si="121"/>
        <v>Bethune Cookman</v>
      </c>
      <c r="AQ262">
        <f t="shared" si="122"/>
        <v>0.13654289027942948</v>
      </c>
      <c r="AR262">
        <f t="shared" si="123"/>
        <v>0.13838767137736802</v>
      </c>
      <c r="AS262">
        <f t="shared" si="124"/>
        <v>0.45214445534805442</v>
      </c>
      <c r="AT262" t="str">
        <f t="shared" si="125"/>
        <v>Bethune Cookman</v>
      </c>
      <c r="AU262">
        <f t="shared" si="126"/>
        <v>261</v>
      </c>
      <c r="AV262">
        <f t="shared" si="127"/>
        <v>263</v>
      </c>
      <c r="AX262" t="str">
        <f t="shared" si="128"/>
        <v>Bethune Cookman</v>
      </c>
      <c r="AY262" t="str">
        <f t="shared" si="129"/>
        <v/>
      </c>
      <c r="AZ262">
        <v>261</v>
      </c>
    </row>
    <row r="263" spans="1:52" x14ac:dyDescent="0.25">
      <c r="A263">
        <v>1</v>
      </c>
      <c r="B263">
        <v>1</v>
      </c>
      <c r="C263">
        <v>1</v>
      </c>
      <c r="D263" t="s">
        <v>391</v>
      </c>
      <c r="E263">
        <v>70.2042</v>
      </c>
      <c r="F263">
        <v>39</v>
      </c>
      <c r="G263">
        <v>67.699399999999997</v>
      </c>
      <c r="H263">
        <v>35</v>
      </c>
      <c r="I263">
        <v>98.458799999999997</v>
      </c>
      <c r="J263">
        <v>200</v>
      </c>
      <c r="K263">
        <v>98.127300000000005</v>
      </c>
      <c r="L263">
        <v>254</v>
      </c>
      <c r="M263">
        <v>106.911</v>
      </c>
      <c r="N263">
        <v>304</v>
      </c>
      <c r="O263">
        <v>107.518</v>
      </c>
      <c r="P263">
        <v>268</v>
      </c>
      <c r="Q263">
        <v>-9.3904700000000005</v>
      </c>
      <c r="R263">
        <v>270</v>
      </c>
      <c r="S263">
        <f t="shared" si="104"/>
        <v>-0.13376265237692325</v>
      </c>
      <c r="T263">
        <f t="shared" si="105"/>
        <v>267</v>
      </c>
      <c r="U263">
        <f t="shared" si="106"/>
        <v>675993.92543278041</v>
      </c>
      <c r="V263">
        <f t="shared" si="107"/>
        <v>204</v>
      </c>
      <c r="W263">
        <f t="shared" si="108"/>
        <v>25.35168259412675</v>
      </c>
      <c r="X263">
        <f t="shared" si="109"/>
        <v>208</v>
      </c>
      <c r="Y263">
        <f t="shared" si="110"/>
        <v>237.5</v>
      </c>
      <c r="Z263">
        <v>0.2361</v>
      </c>
      <c r="AA263">
        <f t="shared" si="111"/>
        <v>266</v>
      </c>
      <c r="AB263">
        <v>0.36580000000000001</v>
      </c>
      <c r="AC263">
        <f t="shared" si="112"/>
        <v>248</v>
      </c>
      <c r="AD263">
        <f t="shared" si="113"/>
        <v>0.30095</v>
      </c>
      <c r="AE263">
        <f t="shared" si="114"/>
        <v>259</v>
      </c>
      <c r="AF263">
        <v>0.2298</v>
      </c>
      <c r="AG263">
        <f t="shared" si="115"/>
        <v>257</v>
      </c>
      <c r="AH263">
        <v>0.2707</v>
      </c>
      <c r="AI263">
        <f t="shared" si="116"/>
        <v>260</v>
      </c>
      <c r="AJ263">
        <f t="shared" si="117"/>
        <v>296.89999999999998</v>
      </c>
      <c r="AK263">
        <f>IF(C263=1,(AJ263/Z263),REF)</f>
        <v>1257.5180008470986</v>
      </c>
      <c r="AL263">
        <f t="shared" si="118"/>
        <v>268</v>
      </c>
      <c r="AM263">
        <f>IF(B263=1,(AJ263/AD263),REF)</f>
        <v>986.54261505233421</v>
      </c>
      <c r="AN263">
        <f t="shared" si="119"/>
        <v>258</v>
      </c>
      <c r="AO263">
        <f t="shared" si="120"/>
        <v>258</v>
      </c>
      <c r="AP263" t="str">
        <f t="shared" si="121"/>
        <v>IPFW</v>
      </c>
      <c r="AQ263">
        <f t="shared" si="122"/>
        <v>0.12903756164949357</v>
      </c>
      <c r="AR263">
        <f t="shared" si="123"/>
        <v>0.14577221575294724</v>
      </c>
      <c r="AS263">
        <f t="shared" si="124"/>
        <v>0.45206498927487948</v>
      </c>
      <c r="AT263" t="str">
        <f t="shared" si="125"/>
        <v>IPFW</v>
      </c>
      <c r="AU263">
        <f t="shared" si="126"/>
        <v>262</v>
      </c>
      <c r="AV263">
        <f t="shared" si="127"/>
        <v>259.66666666666669</v>
      </c>
      <c r="AX263" t="str">
        <f t="shared" si="128"/>
        <v>IPFW</v>
      </c>
      <c r="AY263" t="str">
        <f t="shared" si="129"/>
        <v/>
      </c>
      <c r="AZ263">
        <v>262</v>
      </c>
    </row>
    <row r="264" spans="1:52" x14ac:dyDescent="0.25">
      <c r="A264">
        <v>1</v>
      </c>
      <c r="B264">
        <v>1</v>
      </c>
      <c r="C264">
        <v>1</v>
      </c>
      <c r="D264" t="s">
        <v>240</v>
      </c>
      <c r="E264">
        <v>68.330100000000002</v>
      </c>
      <c r="F264">
        <v>97</v>
      </c>
      <c r="G264">
        <v>65.688100000000006</v>
      </c>
      <c r="H264">
        <v>103</v>
      </c>
      <c r="I264">
        <v>96.121700000000004</v>
      </c>
      <c r="J264">
        <v>249</v>
      </c>
      <c r="K264">
        <v>95.584999999999994</v>
      </c>
      <c r="L264">
        <v>286</v>
      </c>
      <c r="M264">
        <v>99.365700000000004</v>
      </c>
      <c r="N264">
        <v>158</v>
      </c>
      <c r="O264">
        <v>104.292</v>
      </c>
      <c r="P264">
        <v>209</v>
      </c>
      <c r="Q264">
        <v>-8.7067599999999992</v>
      </c>
      <c r="R264">
        <v>263</v>
      </c>
      <c r="S264">
        <f t="shared" si="104"/>
        <v>-0.12742554159879771</v>
      </c>
      <c r="T264">
        <f t="shared" si="105"/>
        <v>260</v>
      </c>
      <c r="U264">
        <f t="shared" si="106"/>
        <v>624297.42738347244</v>
      </c>
      <c r="V264">
        <f t="shared" si="107"/>
        <v>277</v>
      </c>
      <c r="W264">
        <f t="shared" si="108"/>
        <v>24.807873417838604</v>
      </c>
      <c r="X264">
        <f t="shared" si="109"/>
        <v>178</v>
      </c>
      <c r="Y264">
        <f t="shared" si="110"/>
        <v>219</v>
      </c>
      <c r="Z264">
        <v>0.14560000000000001</v>
      </c>
      <c r="AA264">
        <f t="shared" si="111"/>
        <v>305</v>
      </c>
      <c r="AB264">
        <v>0.64870000000000005</v>
      </c>
      <c r="AC264">
        <f t="shared" si="112"/>
        <v>138</v>
      </c>
      <c r="AD264">
        <f t="shared" si="113"/>
        <v>0.39715</v>
      </c>
      <c r="AE264">
        <f t="shared" si="114"/>
        <v>211</v>
      </c>
      <c r="AF264">
        <v>0.17530000000000001</v>
      </c>
      <c r="AG264">
        <f t="shared" si="115"/>
        <v>285</v>
      </c>
      <c r="AH264">
        <v>0.30740000000000001</v>
      </c>
      <c r="AI264">
        <f t="shared" si="116"/>
        <v>243</v>
      </c>
      <c r="AJ264">
        <f t="shared" si="117"/>
        <v>299</v>
      </c>
      <c r="AK264">
        <f>IF(C264=1,(AJ264/Z264),REF)</f>
        <v>2053.5714285714284</v>
      </c>
      <c r="AL264">
        <f t="shared" si="118"/>
        <v>295</v>
      </c>
      <c r="AM264">
        <f>IF(B264=1,(AJ264/AD264),REF)</f>
        <v>752.86415711947632</v>
      </c>
      <c r="AN264">
        <f t="shared" si="119"/>
        <v>232</v>
      </c>
      <c r="AO264">
        <f t="shared" si="120"/>
        <v>211</v>
      </c>
      <c r="AP264" t="str">
        <f t="shared" si="121"/>
        <v>North Dakota</v>
      </c>
      <c r="AQ264">
        <f t="shared" si="122"/>
        <v>7.5767328646069915E-2</v>
      </c>
      <c r="AR264">
        <f t="shared" si="123"/>
        <v>0.19898020682258138</v>
      </c>
      <c r="AS264">
        <f t="shared" si="124"/>
        <v>0.45202403103607441</v>
      </c>
      <c r="AT264" t="str">
        <f t="shared" si="125"/>
        <v>North Dakota</v>
      </c>
      <c r="AU264">
        <f t="shared" si="126"/>
        <v>263</v>
      </c>
      <c r="AV264">
        <f t="shared" si="127"/>
        <v>228.33333333333334</v>
      </c>
      <c r="AX264" t="str">
        <f t="shared" si="128"/>
        <v>North Dakota</v>
      </c>
      <c r="AY264" t="str">
        <f t="shared" si="129"/>
        <v/>
      </c>
      <c r="AZ264">
        <v>263</v>
      </c>
    </row>
    <row r="265" spans="1:52" x14ac:dyDescent="0.25">
      <c r="A265">
        <v>1</v>
      </c>
      <c r="B265">
        <v>1</v>
      </c>
      <c r="C265">
        <v>1</v>
      </c>
      <c r="D265" t="s">
        <v>59</v>
      </c>
      <c r="E265">
        <v>67.631900000000002</v>
      </c>
      <c r="F265">
        <v>127</v>
      </c>
      <c r="G265">
        <v>64.754499999999993</v>
      </c>
      <c r="H265">
        <v>144</v>
      </c>
      <c r="I265">
        <v>98.758200000000002</v>
      </c>
      <c r="J265">
        <v>193</v>
      </c>
      <c r="K265">
        <v>99.345600000000005</v>
      </c>
      <c r="L265">
        <v>235</v>
      </c>
      <c r="M265">
        <v>104.53100000000001</v>
      </c>
      <c r="N265">
        <v>271</v>
      </c>
      <c r="O265">
        <v>107.684</v>
      </c>
      <c r="P265">
        <v>272</v>
      </c>
      <c r="Q265">
        <v>-8.3388600000000004</v>
      </c>
      <c r="R265">
        <v>258</v>
      </c>
      <c r="S265">
        <f t="shared" si="104"/>
        <v>-0.12329093223759784</v>
      </c>
      <c r="T265">
        <f t="shared" si="105"/>
        <v>258</v>
      </c>
      <c r="U265">
        <f t="shared" si="106"/>
        <v>667496.29956957174</v>
      </c>
      <c r="V265">
        <f t="shared" si="107"/>
        <v>217</v>
      </c>
      <c r="W265">
        <f t="shared" si="108"/>
        <v>26.380941972012689</v>
      </c>
      <c r="X265">
        <f t="shared" si="109"/>
        <v>273</v>
      </c>
      <c r="Y265">
        <f t="shared" si="110"/>
        <v>265.5</v>
      </c>
      <c r="Z265">
        <v>0.23230000000000001</v>
      </c>
      <c r="AA265">
        <f t="shared" si="111"/>
        <v>269</v>
      </c>
      <c r="AB265">
        <v>0.36799999999999999</v>
      </c>
      <c r="AC265">
        <f t="shared" si="112"/>
        <v>247</v>
      </c>
      <c r="AD265">
        <f t="shared" si="113"/>
        <v>0.30015000000000003</v>
      </c>
      <c r="AE265">
        <f t="shared" si="114"/>
        <v>262</v>
      </c>
      <c r="AF265">
        <v>0.22359999999999999</v>
      </c>
      <c r="AG265">
        <f t="shared" si="115"/>
        <v>259</v>
      </c>
      <c r="AH265">
        <v>0.26079999999999998</v>
      </c>
      <c r="AI265">
        <f t="shared" si="116"/>
        <v>266</v>
      </c>
      <c r="AJ265">
        <f t="shared" si="117"/>
        <v>305.5</v>
      </c>
      <c r="AK265">
        <f>IF(C265=1,(AJ265/Z265),REF)</f>
        <v>1315.1097718467499</v>
      </c>
      <c r="AL265">
        <f t="shared" si="118"/>
        <v>271</v>
      </c>
      <c r="AM265">
        <f>IF(B265=1,(AJ265/AD265),REF)</f>
        <v>1017.8244211227718</v>
      </c>
      <c r="AN265">
        <f t="shared" si="119"/>
        <v>261</v>
      </c>
      <c r="AO265">
        <f t="shared" si="120"/>
        <v>261</v>
      </c>
      <c r="AP265" t="str">
        <f t="shared" si="121"/>
        <v>Appalachian St.</v>
      </c>
      <c r="AQ265">
        <f t="shared" si="122"/>
        <v>0.12639345661987375</v>
      </c>
      <c r="AR265">
        <f t="shared" si="123"/>
        <v>0.14481852775394538</v>
      </c>
      <c r="AS265">
        <f t="shared" si="124"/>
        <v>0.44968826275480606</v>
      </c>
      <c r="AT265" t="str">
        <f t="shared" si="125"/>
        <v>Appalachian St.</v>
      </c>
      <c r="AU265">
        <f t="shared" si="126"/>
        <v>264</v>
      </c>
      <c r="AV265">
        <f t="shared" si="127"/>
        <v>262.33333333333331</v>
      </c>
      <c r="AX265" t="str">
        <f t="shared" si="128"/>
        <v>Appalachian St.</v>
      </c>
      <c r="AY265" t="str">
        <f t="shared" si="129"/>
        <v/>
      </c>
      <c r="AZ265">
        <v>264</v>
      </c>
    </row>
    <row r="266" spans="1:52" x14ac:dyDescent="0.25">
      <c r="A266">
        <v>1</v>
      </c>
      <c r="B266">
        <v>1</v>
      </c>
      <c r="C266">
        <v>1</v>
      </c>
      <c r="D266" t="s">
        <v>196</v>
      </c>
      <c r="E266">
        <v>67.352599999999995</v>
      </c>
      <c r="F266">
        <v>143</v>
      </c>
      <c r="G266">
        <v>66.159199999999998</v>
      </c>
      <c r="H266">
        <v>85</v>
      </c>
      <c r="I266">
        <v>98.253200000000007</v>
      </c>
      <c r="J266">
        <v>205</v>
      </c>
      <c r="K266">
        <v>96.467799999999997</v>
      </c>
      <c r="L266">
        <v>284</v>
      </c>
      <c r="M266">
        <v>101.099</v>
      </c>
      <c r="N266">
        <v>197</v>
      </c>
      <c r="O266">
        <v>106.054</v>
      </c>
      <c r="P266">
        <v>249</v>
      </c>
      <c r="Q266">
        <v>-9.58657</v>
      </c>
      <c r="R266">
        <v>273</v>
      </c>
      <c r="S266">
        <f t="shared" si="104"/>
        <v>-0.1423285812277478</v>
      </c>
      <c r="T266">
        <f t="shared" si="105"/>
        <v>274</v>
      </c>
      <c r="U266">
        <f t="shared" si="106"/>
        <v>626785.74971590971</v>
      </c>
      <c r="V266">
        <f t="shared" si="107"/>
        <v>270</v>
      </c>
      <c r="W266">
        <f t="shared" si="108"/>
        <v>25.851688835652208</v>
      </c>
      <c r="X266">
        <f t="shared" si="109"/>
        <v>239</v>
      </c>
      <c r="Y266">
        <f t="shared" si="110"/>
        <v>256.5</v>
      </c>
      <c r="Z266">
        <v>0.2697</v>
      </c>
      <c r="AA266">
        <f t="shared" si="111"/>
        <v>251</v>
      </c>
      <c r="AB266">
        <v>0.24579999999999999</v>
      </c>
      <c r="AC266">
        <f t="shared" si="112"/>
        <v>289</v>
      </c>
      <c r="AD266">
        <f t="shared" si="113"/>
        <v>0.25774999999999998</v>
      </c>
      <c r="AE266">
        <f t="shared" si="114"/>
        <v>278</v>
      </c>
      <c r="AF266">
        <v>7.9799999999999996E-2</v>
      </c>
      <c r="AG266">
        <f t="shared" si="115"/>
        <v>323</v>
      </c>
      <c r="AH266">
        <v>0.39379999999999998</v>
      </c>
      <c r="AI266">
        <f t="shared" si="116"/>
        <v>208</v>
      </c>
      <c r="AJ266">
        <f t="shared" si="117"/>
        <v>321.89999999999998</v>
      </c>
      <c r="AK266">
        <f>IF(C266=1,(AJ266/Z266),REF)</f>
        <v>1193.5483870967741</v>
      </c>
      <c r="AL266">
        <f t="shared" si="118"/>
        <v>258</v>
      </c>
      <c r="AM266">
        <f>IF(B266=1,(AJ266/AD266),REF)</f>
        <v>1248.8845780795345</v>
      </c>
      <c r="AN266">
        <f t="shared" si="119"/>
        <v>279</v>
      </c>
      <c r="AO266">
        <f t="shared" si="120"/>
        <v>258</v>
      </c>
      <c r="AP266" t="str">
        <f t="shared" si="121"/>
        <v>Maine</v>
      </c>
      <c r="AQ266">
        <f t="shared" si="122"/>
        <v>0.14817281278837113</v>
      </c>
      <c r="AR266">
        <f t="shared" si="123"/>
        <v>0.1212211151360761</v>
      </c>
      <c r="AS266">
        <f t="shared" si="124"/>
        <v>0.44848004374265432</v>
      </c>
      <c r="AT266" t="str">
        <f t="shared" si="125"/>
        <v>Maine</v>
      </c>
      <c r="AU266">
        <f t="shared" si="126"/>
        <v>265</v>
      </c>
      <c r="AV266">
        <f t="shared" si="127"/>
        <v>267</v>
      </c>
      <c r="AX266" t="str">
        <f t="shared" si="128"/>
        <v>Maine</v>
      </c>
      <c r="AY266" t="str">
        <f t="shared" si="129"/>
        <v/>
      </c>
      <c r="AZ266">
        <v>265</v>
      </c>
    </row>
    <row r="267" spans="1:52" x14ac:dyDescent="0.25">
      <c r="A267">
        <v>1</v>
      </c>
      <c r="B267">
        <v>1</v>
      </c>
      <c r="C267">
        <v>1</v>
      </c>
      <c r="D267" t="s">
        <v>114</v>
      </c>
      <c r="E267">
        <v>62.542900000000003</v>
      </c>
      <c r="F267">
        <v>324</v>
      </c>
      <c r="G267">
        <v>59.591099999999997</v>
      </c>
      <c r="H267">
        <v>327</v>
      </c>
      <c r="I267">
        <v>100.182</v>
      </c>
      <c r="J267">
        <v>170</v>
      </c>
      <c r="K267">
        <v>101.06</v>
      </c>
      <c r="L267">
        <v>203</v>
      </c>
      <c r="M267">
        <v>101.824</v>
      </c>
      <c r="N267">
        <v>216</v>
      </c>
      <c r="O267">
        <v>107.762</v>
      </c>
      <c r="P267">
        <v>274</v>
      </c>
      <c r="Q267">
        <v>-6.7012299999999998</v>
      </c>
      <c r="R267">
        <v>241</v>
      </c>
      <c r="S267">
        <f t="shared" si="104"/>
        <v>-0.10715844644236193</v>
      </c>
      <c r="T267">
        <f t="shared" si="105"/>
        <v>250</v>
      </c>
      <c r="U267">
        <f t="shared" si="106"/>
        <v>638758.36800244008</v>
      </c>
      <c r="V267">
        <f t="shared" si="107"/>
        <v>259</v>
      </c>
      <c r="W267">
        <f t="shared" si="108"/>
        <v>28.560579429978166</v>
      </c>
      <c r="X267">
        <f t="shared" si="109"/>
        <v>323</v>
      </c>
      <c r="Y267">
        <f t="shared" si="110"/>
        <v>286.5</v>
      </c>
      <c r="Z267">
        <v>0.24390000000000001</v>
      </c>
      <c r="AA267">
        <f t="shared" si="111"/>
        <v>263</v>
      </c>
      <c r="AB267">
        <v>0.32619999999999999</v>
      </c>
      <c r="AC267">
        <f t="shared" si="112"/>
        <v>261</v>
      </c>
      <c r="AD267">
        <f t="shared" si="113"/>
        <v>0.28505000000000003</v>
      </c>
      <c r="AE267">
        <f t="shared" si="114"/>
        <v>265</v>
      </c>
      <c r="AF267">
        <v>0.2989</v>
      </c>
      <c r="AG267">
        <f t="shared" si="115"/>
        <v>223</v>
      </c>
      <c r="AH267">
        <v>0.1837</v>
      </c>
      <c r="AI267">
        <f t="shared" si="116"/>
        <v>296</v>
      </c>
      <c r="AJ267">
        <f t="shared" si="117"/>
        <v>315.89999999999998</v>
      </c>
      <c r="AK267">
        <f>IF(C267=1,(AJ267/Z267),REF)</f>
        <v>1295.2029520295202</v>
      </c>
      <c r="AL267">
        <f t="shared" si="118"/>
        <v>269</v>
      </c>
      <c r="AM267">
        <f>IF(B267=1,(AJ267/AD267),REF)</f>
        <v>1108.2266269075599</v>
      </c>
      <c r="AN267">
        <f t="shared" si="119"/>
        <v>269</v>
      </c>
      <c r="AO267">
        <f t="shared" si="120"/>
        <v>265</v>
      </c>
      <c r="AP267" t="str">
        <f t="shared" si="121"/>
        <v>Delaware St.</v>
      </c>
      <c r="AQ267">
        <f t="shared" si="122"/>
        <v>0.13290753384621537</v>
      </c>
      <c r="AR267">
        <f t="shared" si="123"/>
        <v>0.13607782574923843</v>
      </c>
      <c r="AS267">
        <f t="shared" si="124"/>
        <v>0.44820785025969501</v>
      </c>
      <c r="AT267" t="str">
        <f t="shared" si="125"/>
        <v>Delaware St.</v>
      </c>
      <c r="AU267">
        <f t="shared" si="126"/>
        <v>266</v>
      </c>
      <c r="AV267">
        <f t="shared" si="127"/>
        <v>265.33333333333331</v>
      </c>
      <c r="AX267" t="str">
        <f t="shared" si="128"/>
        <v>Delaware St.</v>
      </c>
      <c r="AY267" t="str">
        <f t="shared" si="129"/>
        <v/>
      </c>
      <c r="AZ267">
        <v>266</v>
      </c>
    </row>
    <row r="268" spans="1:52" x14ac:dyDescent="0.25">
      <c r="A268">
        <v>1</v>
      </c>
      <c r="B268">
        <v>1</v>
      </c>
      <c r="C268">
        <v>1</v>
      </c>
      <c r="D268" t="s">
        <v>93</v>
      </c>
      <c r="E268">
        <v>64.789100000000005</v>
      </c>
      <c r="F268">
        <v>273</v>
      </c>
      <c r="G268">
        <v>63.2179</v>
      </c>
      <c r="H268">
        <v>228</v>
      </c>
      <c r="I268">
        <v>94.522499999999994</v>
      </c>
      <c r="J268">
        <v>277</v>
      </c>
      <c r="K268">
        <v>98.242699999999999</v>
      </c>
      <c r="L268">
        <v>249</v>
      </c>
      <c r="M268">
        <v>102.628</v>
      </c>
      <c r="N268">
        <v>230</v>
      </c>
      <c r="O268">
        <v>106.09</v>
      </c>
      <c r="P268">
        <v>250</v>
      </c>
      <c r="Q268">
        <v>-7.8472400000000002</v>
      </c>
      <c r="R268">
        <v>252</v>
      </c>
      <c r="S268">
        <f t="shared" si="104"/>
        <v>-0.1211206823369981</v>
      </c>
      <c r="T268">
        <f t="shared" si="105"/>
        <v>257</v>
      </c>
      <c r="U268">
        <f t="shared" si="106"/>
        <v>625320.29834686627</v>
      </c>
      <c r="V268">
        <f t="shared" si="107"/>
        <v>275</v>
      </c>
      <c r="W268">
        <f t="shared" si="108"/>
        <v>26.889156074365889</v>
      </c>
      <c r="X268">
        <f t="shared" si="109"/>
        <v>286</v>
      </c>
      <c r="Y268">
        <f t="shared" si="110"/>
        <v>271.5</v>
      </c>
      <c r="Z268">
        <v>0.25740000000000002</v>
      </c>
      <c r="AA268">
        <f t="shared" si="111"/>
        <v>259</v>
      </c>
      <c r="AB268">
        <v>0.27729999999999999</v>
      </c>
      <c r="AC268">
        <f t="shared" si="112"/>
        <v>277</v>
      </c>
      <c r="AD268">
        <f t="shared" si="113"/>
        <v>0.26734999999999998</v>
      </c>
      <c r="AE268">
        <f t="shared" si="114"/>
        <v>274</v>
      </c>
      <c r="AF268">
        <v>0.1507</v>
      </c>
      <c r="AG268">
        <f t="shared" si="115"/>
        <v>299</v>
      </c>
      <c r="AH268">
        <v>0.33839999999999998</v>
      </c>
      <c r="AI268">
        <f t="shared" si="116"/>
        <v>234</v>
      </c>
      <c r="AJ268">
        <f t="shared" si="117"/>
        <v>322.10000000000002</v>
      </c>
      <c r="AK268">
        <f>IF(C268=1,(AJ268/Z268),REF)</f>
        <v>1251.3597513597513</v>
      </c>
      <c r="AL268">
        <f t="shared" si="118"/>
        <v>267</v>
      </c>
      <c r="AM268">
        <f>IF(B268=1,(AJ268/AD268),REF)</f>
        <v>1204.7877314381899</v>
      </c>
      <c r="AN268">
        <f t="shared" si="119"/>
        <v>273</v>
      </c>
      <c r="AO268">
        <f t="shared" si="120"/>
        <v>267</v>
      </c>
      <c r="AP268" t="str">
        <f t="shared" si="121"/>
        <v>Central Michigan</v>
      </c>
      <c r="AQ268">
        <f t="shared" si="122"/>
        <v>0.14074789429115056</v>
      </c>
      <c r="AR268">
        <f t="shared" si="123"/>
        <v>0.12630230025399877</v>
      </c>
      <c r="AS268">
        <f t="shared" si="124"/>
        <v>0.4469152365729045</v>
      </c>
      <c r="AT268" t="str">
        <f t="shared" si="125"/>
        <v>Central Michigan</v>
      </c>
      <c r="AU268">
        <f t="shared" si="126"/>
        <v>267</v>
      </c>
      <c r="AV268">
        <f t="shared" si="127"/>
        <v>269.33333333333331</v>
      </c>
      <c r="AX268" t="str">
        <f t="shared" si="128"/>
        <v>Central Michigan</v>
      </c>
      <c r="AY268" t="str">
        <f t="shared" si="129"/>
        <v/>
      </c>
      <c r="AZ268">
        <v>267</v>
      </c>
    </row>
    <row r="269" spans="1:52" x14ac:dyDescent="0.25">
      <c r="A269">
        <v>1</v>
      </c>
      <c r="B269">
        <v>1</v>
      </c>
      <c r="C269">
        <v>1</v>
      </c>
      <c r="D269" t="s">
        <v>346</v>
      </c>
      <c r="E269">
        <v>72.691900000000004</v>
      </c>
      <c r="F269">
        <v>14</v>
      </c>
      <c r="G269">
        <v>70.474299999999999</v>
      </c>
      <c r="H269">
        <v>9</v>
      </c>
      <c r="I269">
        <v>95.117599999999996</v>
      </c>
      <c r="J269">
        <v>266</v>
      </c>
      <c r="K269">
        <v>97.303399999999996</v>
      </c>
      <c r="L269">
        <v>272</v>
      </c>
      <c r="M269">
        <v>105.636</v>
      </c>
      <c r="N269">
        <v>288</v>
      </c>
      <c r="O269">
        <v>107.524</v>
      </c>
      <c r="P269">
        <v>269</v>
      </c>
      <c r="Q269">
        <v>-10.2202</v>
      </c>
      <c r="R269">
        <v>279</v>
      </c>
      <c r="S269">
        <f t="shared" si="104"/>
        <v>-0.14060163512028168</v>
      </c>
      <c r="T269">
        <f t="shared" si="105"/>
        <v>272</v>
      </c>
      <c r="U269">
        <f t="shared" si="106"/>
        <v>688243.39466003433</v>
      </c>
      <c r="V269">
        <f t="shared" si="107"/>
        <v>187</v>
      </c>
      <c r="W269">
        <f t="shared" si="108"/>
        <v>24.486270286272457</v>
      </c>
      <c r="X269">
        <f t="shared" si="109"/>
        <v>162</v>
      </c>
      <c r="Y269">
        <f t="shared" si="110"/>
        <v>217</v>
      </c>
      <c r="Z269">
        <v>0.26950000000000002</v>
      </c>
      <c r="AA269">
        <f t="shared" si="111"/>
        <v>252</v>
      </c>
      <c r="AB269">
        <v>0.2268</v>
      </c>
      <c r="AC269">
        <f t="shared" si="112"/>
        <v>294</v>
      </c>
      <c r="AD269">
        <f t="shared" si="113"/>
        <v>0.24815000000000001</v>
      </c>
      <c r="AE269">
        <f t="shared" si="114"/>
        <v>281</v>
      </c>
      <c r="AF269">
        <v>0.21540000000000001</v>
      </c>
      <c r="AG269">
        <f t="shared" si="115"/>
        <v>265</v>
      </c>
      <c r="AH269">
        <v>0.25509999999999999</v>
      </c>
      <c r="AI269">
        <f t="shared" si="116"/>
        <v>268</v>
      </c>
      <c r="AJ269">
        <f t="shared" si="117"/>
        <v>298</v>
      </c>
      <c r="AK269">
        <f>IF(C269=1,(AJ269/Z269),REF)</f>
        <v>1105.7513914656772</v>
      </c>
      <c r="AL269">
        <f t="shared" si="118"/>
        <v>250</v>
      </c>
      <c r="AM269">
        <f>IF(B269=1,(AJ269/AD269),REF)</f>
        <v>1200.8865605480555</v>
      </c>
      <c r="AN269">
        <f t="shared" si="119"/>
        <v>272</v>
      </c>
      <c r="AO269">
        <f t="shared" si="120"/>
        <v>250</v>
      </c>
      <c r="AP269" t="str">
        <f t="shared" si="121"/>
        <v>UNC Greensboro</v>
      </c>
      <c r="AQ269">
        <f t="shared" si="122"/>
        <v>0.14919854981227215</v>
      </c>
      <c r="AR269">
        <f t="shared" si="123"/>
        <v>0.11727931486637434</v>
      </c>
      <c r="AS269">
        <f t="shared" si="124"/>
        <v>0.44653186657600014</v>
      </c>
      <c r="AT269" t="str">
        <f t="shared" si="125"/>
        <v>UNC Greensboro</v>
      </c>
      <c r="AU269">
        <f t="shared" si="126"/>
        <v>268</v>
      </c>
      <c r="AV269">
        <f t="shared" si="127"/>
        <v>266.33333333333331</v>
      </c>
      <c r="AX269" t="str">
        <f t="shared" si="128"/>
        <v>UNC Greensboro</v>
      </c>
      <c r="AY269" t="str">
        <f t="shared" si="129"/>
        <v/>
      </c>
      <c r="AZ269">
        <v>268</v>
      </c>
    </row>
    <row r="270" spans="1:52" x14ac:dyDescent="0.25">
      <c r="A270">
        <v>1</v>
      </c>
      <c r="B270">
        <v>1</v>
      </c>
      <c r="C270">
        <v>1</v>
      </c>
      <c r="D270" t="s">
        <v>266</v>
      </c>
      <c r="E270">
        <v>68.820999999999998</v>
      </c>
      <c r="F270">
        <v>77</v>
      </c>
      <c r="G270">
        <v>65.656899999999993</v>
      </c>
      <c r="H270">
        <v>106</v>
      </c>
      <c r="I270">
        <v>93.976200000000006</v>
      </c>
      <c r="J270">
        <v>282</v>
      </c>
      <c r="K270">
        <v>98.938599999999994</v>
      </c>
      <c r="L270">
        <v>241</v>
      </c>
      <c r="M270">
        <v>110.459</v>
      </c>
      <c r="N270">
        <v>334</v>
      </c>
      <c r="O270">
        <v>109.39100000000001</v>
      </c>
      <c r="P270">
        <v>292</v>
      </c>
      <c r="Q270">
        <v>-10.4521</v>
      </c>
      <c r="R270">
        <v>284</v>
      </c>
      <c r="S270">
        <f t="shared" si="104"/>
        <v>-0.15187806047572705</v>
      </c>
      <c r="T270">
        <f t="shared" si="105"/>
        <v>279</v>
      </c>
      <c r="U270">
        <f t="shared" si="106"/>
        <v>673678.209791217</v>
      </c>
      <c r="V270">
        <f t="shared" si="107"/>
        <v>209</v>
      </c>
      <c r="W270">
        <f t="shared" si="108"/>
        <v>26.585789948579116</v>
      </c>
      <c r="X270">
        <f t="shared" si="109"/>
        <v>278</v>
      </c>
      <c r="Y270">
        <f t="shared" si="110"/>
        <v>278.5</v>
      </c>
      <c r="Z270">
        <v>0.25879999999999997</v>
      </c>
      <c r="AA270">
        <f t="shared" si="111"/>
        <v>257</v>
      </c>
      <c r="AB270">
        <v>0.2626</v>
      </c>
      <c r="AC270">
        <f t="shared" si="112"/>
        <v>283</v>
      </c>
      <c r="AD270">
        <f t="shared" si="113"/>
        <v>0.26069999999999999</v>
      </c>
      <c r="AE270">
        <f t="shared" si="114"/>
        <v>276</v>
      </c>
      <c r="AF270">
        <v>0.25519999999999998</v>
      </c>
      <c r="AG270">
        <f t="shared" si="115"/>
        <v>244</v>
      </c>
      <c r="AH270">
        <v>0.26250000000000001</v>
      </c>
      <c r="AI270">
        <f t="shared" si="116"/>
        <v>264</v>
      </c>
      <c r="AJ270">
        <f t="shared" si="117"/>
        <v>310.10000000000002</v>
      </c>
      <c r="AK270">
        <f>IF(C270=1,(AJ270/Z270),REF)</f>
        <v>1198.2225656877899</v>
      </c>
      <c r="AL270">
        <f t="shared" si="118"/>
        <v>260</v>
      </c>
      <c r="AM270">
        <f>IF(B270=1,(AJ270/AD270),REF)</f>
        <v>1189.4898350594553</v>
      </c>
      <c r="AN270">
        <f t="shared" si="119"/>
        <v>271</v>
      </c>
      <c r="AO270">
        <f t="shared" si="120"/>
        <v>260</v>
      </c>
      <c r="AP270" t="str">
        <f t="shared" si="121"/>
        <v>Portland</v>
      </c>
      <c r="AQ270">
        <f t="shared" si="122"/>
        <v>0.14212880494186969</v>
      </c>
      <c r="AR270">
        <f t="shared" si="123"/>
        <v>0.12335757634064812</v>
      </c>
      <c r="AS270">
        <f t="shared" si="124"/>
        <v>0.44586655939461389</v>
      </c>
      <c r="AT270" t="str">
        <f t="shared" si="125"/>
        <v>Portland</v>
      </c>
      <c r="AU270">
        <f t="shared" si="126"/>
        <v>269</v>
      </c>
      <c r="AV270">
        <f t="shared" si="127"/>
        <v>268.33333333333331</v>
      </c>
      <c r="AX270" t="str">
        <f t="shared" si="128"/>
        <v>Portland</v>
      </c>
      <c r="AY270" t="str">
        <f t="shared" si="129"/>
        <v/>
      </c>
      <c r="AZ270">
        <v>269</v>
      </c>
    </row>
    <row r="271" spans="1:52" x14ac:dyDescent="0.25">
      <c r="A271">
        <v>1</v>
      </c>
      <c r="B271">
        <v>1</v>
      </c>
      <c r="C271">
        <v>1</v>
      </c>
      <c r="D271" t="s">
        <v>339</v>
      </c>
      <c r="E271">
        <v>63.524999999999999</v>
      </c>
      <c r="F271">
        <v>309</v>
      </c>
      <c r="G271">
        <v>61.884300000000003</v>
      </c>
      <c r="H271">
        <v>279</v>
      </c>
      <c r="I271">
        <v>89.153099999999995</v>
      </c>
      <c r="J271">
        <v>325</v>
      </c>
      <c r="K271">
        <v>90.298699999999997</v>
      </c>
      <c r="L271">
        <v>325</v>
      </c>
      <c r="M271">
        <v>98.309600000000003</v>
      </c>
      <c r="N271">
        <v>133</v>
      </c>
      <c r="O271">
        <v>100.29900000000001</v>
      </c>
      <c r="P271">
        <v>130</v>
      </c>
      <c r="Q271">
        <v>-10.0007</v>
      </c>
      <c r="R271">
        <v>276</v>
      </c>
      <c r="S271">
        <f t="shared" si="104"/>
        <v>-0.15742306178669832</v>
      </c>
      <c r="T271">
        <f t="shared" si="105"/>
        <v>281</v>
      </c>
      <c r="U271">
        <f t="shared" si="106"/>
        <v>517973.65295785724</v>
      </c>
      <c r="V271">
        <f t="shared" si="107"/>
        <v>333</v>
      </c>
      <c r="W271">
        <f t="shared" si="108"/>
        <v>25.068589058717425</v>
      </c>
      <c r="X271">
        <f t="shared" si="109"/>
        <v>192</v>
      </c>
      <c r="Y271">
        <f t="shared" si="110"/>
        <v>236.5</v>
      </c>
      <c r="Z271">
        <v>0.28010000000000002</v>
      </c>
      <c r="AA271">
        <f t="shared" si="111"/>
        <v>243</v>
      </c>
      <c r="AB271">
        <v>0.19289999999999999</v>
      </c>
      <c r="AC271">
        <f t="shared" si="112"/>
        <v>303</v>
      </c>
      <c r="AD271">
        <f t="shared" si="113"/>
        <v>0.23649999999999999</v>
      </c>
      <c r="AE271">
        <f t="shared" si="114"/>
        <v>286</v>
      </c>
      <c r="AF271">
        <v>0.2581</v>
      </c>
      <c r="AG271">
        <f t="shared" si="115"/>
        <v>242</v>
      </c>
      <c r="AH271">
        <v>0.2177</v>
      </c>
      <c r="AI271">
        <f t="shared" si="116"/>
        <v>281</v>
      </c>
      <c r="AJ271">
        <f t="shared" si="117"/>
        <v>331.9</v>
      </c>
      <c r="AK271">
        <f>IF(C271=1,(AJ271/Z271),REF)</f>
        <v>1184.9339521599427</v>
      </c>
      <c r="AL271">
        <f t="shared" si="118"/>
        <v>256</v>
      </c>
      <c r="AM271">
        <f>IF(B271=1,(AJ271/AD271),REF)</f>
        <v>1403.3826638477801</v>
      </c>
      <c r="AN271">
        <f t="shared" si="119"/>
        <v>289</v>
      </c>
      <c r="AO271">
        <f t="shared" si="120"/>
        <v>256</v>
      </c>
      <c r="AP271" t="str">
        <f t="shared" si="121"/>
        <v>UC Riverside</v>
      </c>
      <c r="AQ271">
        <f t="shared" si="122"/>
        <v>0.15399806938164065</v>
      </c>
      <c r="AR271">
        <f t="shared" si="123"/>
        <v>0.10961727973114667</v>
      </c>
      <c r="AS271">
        <f t="shared" si="124"/>
        <v>0.44460698273353239</v>
      </c>
      <c r="AT271" t="str">
        <f t="shared" si="125"/>
        <v>UC Riverside</v>
      </c>
      <c r="AU271">
        <f t="shared" si="126"/>
        <v>270</v>
      </c>
      <c r="AV271">
        <f t="shared" si="127"/>
        <v>270.66666666666669</v>
      </c>
      <c r="AX271" t="str">
        <f t="shared" si="128"/>
        <v>UC Riverside</v>
      </c>
      <c r="AY271" t="str">
        <f t="shared" si="129"/>
        <v/>
      </c>
      <c r="AZ271">
        <v>270</v>
      </c>
    </row>
    <row r="272" spans="1:52" x14ac:dyDescent="0.25">
      <c r="A272">
        <v>1</v>
      </c>
      <c r="B272">
        <v>1</v>
      </c>
      <c r="C272">
        <v>1</v>
      </c>
      <c r="D272" t="s">
        <v>216</v>
      </c>
      <c r="E272">
        <v>70.454400000000007</v>
      </c>
      <c r="F272">
        <v>36</v>
      </c>
      <c r="G272">
        <v>67.915199999999999</v>
      </c>
      <c r="H272">
        <v>31</v>
      </c>
      <c r="I272">
        <v>97.124099999999999</v>
      </c>
      <c r="J272">
        <v>233</v>
      </c>
      <c r="K272">
        <v>98.679400000000001</v>
      </c>
      <c r="L272">
        <v>244</v>
      </c>
      <c r="M272">
        <v>97.539400000000001</v>
      </c>
      <c r="N272">
        <v>114</v>
      </c>
      <c r="O272">
        <v>105.054</v>
      </c>
      <c r="P272">
        <v>231</v>
      </c>
      <c r="Q272">
        <v>-6.3745000000000003</v>
      </c>
      <c r="R272">
        <v>237</v>
      </c>
      <c r="S272">
        <f t="shared" si="104"/>
        <v>-9.0478380342462653E-2</v>
      </c>
      <c r="T272">
        <f t="shared" si="105"/>
        <v>233</v>
      </c>
      <c r="U272">
        <f t="shared" si="106"/>
        <v>686058.4552436932</v>
      </c>
      <c r="V272">
        <f t="shared" si="107"/>
        <v>189</v>
      </c>
      <c r="W272">
        <f t="shared" si="108"/>
        <v>24.341762919482591</v>
      </c>
      <c r="X272">
        <f t="shared" si="109"/>
        <v>150</v>
      </c>
      <c r="Y272">
        <f t="shared" si="110"/>
        <v>191.5</v>
      </c>
      <c r="Z272">
        <v>0.23769999999999999</v>
      </c>
      <c r="AA272">
        <f t="shared" si="111"/>
        <v>265</v>
      </c>
      <c r="AB272">
        <v>0.31030000000000002</v>
      </c>
      <c r="AC272">
        <f t="shared" si="112"/>
        <v>266</v>
      </c>
      <c r="AD272">
        <f t="shared" si="113"/>
        <v>0.27400000000000002</v>
      </c>
      <c r="AE272">
        <f t="shared" si="114"/>
        <v>270</v>
      </c>
      <c r="AF272">
        <v>0.21529999999999999</v>
      </c>
      <c r="AG272">
        <f t="shared" si="115"/>
        <v>266</v>
      </c>
      <c r="AH272">
        <v>0.20710000000000001</v>
      </c>
      <c r="AI272">
        <f t="shared" si="116"/>
        <v>287</v>
      </c>
      <c r="AJ272">
        <f t="shared" si="117"/>
        <v>287.3</v>
      </c>
      <c r="AK272">
        <f>IF(C272=1,(AJ272/Z272),REF)</f>
        <v>1208.6663862010939</v>
      </c>
      <c r="AL272">
        <f t="shared" si="118"/>
        <v>261</v>
      </c>
      <c r="AM272">
        <f>IF(B272=1,(AJ272/AD272),REF)</f>
        <v>1048.5401459854015</v>
      </c>
      <c r="AN272">
        <f t="shared" si="119"/>
        <v>263</v>
      </c>
      <c r="AO272">
        <f t="shared" si="120"/>
        <v>261</v>
      </c>
      <c r="AP272" t="str">
        <f t="shared" si="121"/>
        <v>Mississippi Valley St.</v>
      </c>
      <c r="AQ272">
        <f t="shared" si="122"/>
        <v>0.13042778506361169</v>
      </c>
      <c r="AR272">
        <f t="shared" si="123"/>
        <v>0.13171108235927656</v>
      </c>
      <c r="AS272">
        <f t="shared" si="124"/>
        <v>0.44360922536123315</v>
      </c>
      <c r="AT272" t="str">
        <f t="shared" si="125"/>
        <v>Mississippi Valley St.</v>
      </c>
      <c r="AU272">
        <f t="shared" si="126"/>
        <v>271</v>
      </c>
      <c r="AV272">
        <f t="shared" si="127"/>
        <v>267.33333333333331</v>
      </c>
      <c r="AX272" t="str">
        <f t="shared" si="128"/>
        <v>Mississippi Valley St.</v>
      </c>
      <c r="AY272" t="str">
        <f t="shared" si="129"/>
        <v/>
      </c>
      <c r="AZ272">
        <v>271</v>
      </c>
    </row>
    <row r="273" spans="1:52" x14ac:dyDescent="0.25">
      <c r="A273">
        <v>1</v>
      </c>
      <c r="B273">
        <v>1</v>
      </c>
      <c r="C273">
        <v>1</v>
      </c>
      <c r="D273" t="s">
        <v>124</v>
      </c>
      <c r="E273">
        <v>63.600299999999997</v>
      </c>
      <c r="F273">
        <v>307</v>
      </c>
      <c r="G273">
        <v>60.717799999999997</v>
      </c>
      <c r="H273">
        <v>315</v>
      </c>
      <c r="I273">
        <v>100.702</v>
      </c>
      <c r="J273">
        <v>163</v>
      </c>
      <c r="K273">
        <v>100.462</v>
      </c>
      <c r="L273">
        <v>214</v>
      </c>
      <c r="M273">
        <v>104.7</v>
      </c>
      <c r="N273">
        <v>276</v>
      </c>
      <c r="O273">
        <v>109.313</v>
      </c>
      <c r="P273">
        <v>290</v>
      </c>
      <c r="Q273">
        <v>-8.8516899999999996</v>
      </c>
      <c r="R273">
        <v>264</v>
      </c>
      <c r="S273">
        <f t="shared" si="104"/>
        <v>-0.1391660102232222</v>
      </c>
      <c r="T273">
        <f t="shared" si="105"/>
        <v>271</v>
      </c>
      <c r="U273">
        <f t="shared" si="106"/>
        <v>641893.24282243324</v>
      </c>
      <c r="V273">
        <f t="shared" si="107"/>
        <v>252</v>
      </c>
      <c r="W273">
        <f t="shared" si="108"/>
        <v>28.735300099024645</v>
      </c>
      <c r="X273">
        <f t="shared" si="109"/>
        <v>326</v>
      </c>
      <c r="Y273">
        <f t="shared" si="110"/>
        <v>298.5</v>
      </c>
      <c r="Z273">
        <v>0.25380000000000003</v>
      </c>
      <c r="AA273">
        <f t="shared" si="111"/>
        <v>260</v>
      </c>
      <c r="AB273">
        <v>0.26019999999999999</v>
      </c>
      <c r="AC273">
        <f t="shared" si="112"/>
        <v>284</v>
      </c>
      <c r="AD273">
        <f t="shared" si="113"/>
        <v>0.25700000000000001</v>
      </c>
      <c r="AE273">
        <f t="shared" si="114"/>
        <v>279</v>
      </c>
      <c r="AF273">
        <v>0.15210000000000001</v>
      </c>
      <c r="AG273">
        <f t="shared" si="115"/>
        <v>296</v>
      </c>
      <c r="AH273">
        <v>0.26879999999999998</v>
      </c>
      <c r="AI273">
        <f t="shared" si="116"/>
        <v>261</v>
      </c>
      <c r="AJ273">
        <f t="shared" si="117"/>
        <v>331.5</v>
      </c>
      <c r="AK273">
        <f>IF(C273=1,(AJ273/Z273),REF)</f>
        <v>1306.1465721040188</v>
      </c>
      <c r="AL273">
        <f t="shared" si="118"/>
        <v>270</v>
      </c>
      <c r="AM273">
        <f>IF(B273=1,(AJ273/AD273),REF)</f>
        <v>1289.8832684824902</v>
      </c>
      <c r="AN273">
        <f t="shared" si="119"/>
        <v>282</v>
      </c>
      <c r="AO273">
        <f t="shared" si="120"/>
        <v>270</v>
      </c>
      <c r="AP273" t="str">
        <f t="shared" si="121"/>
        <v>Eastern Kentucky</v>
      </c>
      <c r="AQ273">
        <f t="shared" si="122"/>
        <v>0.1381859880242374</v>
      </c>
      <c r="AR273">
        <f t="shared" si="123"/>
        <v>0.12038135042664075</v>
      </c>
      <c r="AS273">
        <f t="shared" si="124"/>
        <v>0.4411816775912813</v>
      </c>
      <c r="AT273" t="str">
        <f t="shared" si="125"/>
        <v>Eastern Kentucky</v>
      </c>
      <c r="AU273">
        <f t="shared" si="126"/>
        <v>272</v>
      </c>
      <c r="AV273">
        <f t="shared" si="127"/>
        <v>273.66666666666669</v>
      </c>
      <c r="AX273" t="str">
        <f t="shared" si="128"/>
        <v>Eastern Kentucky</v>
      </c>
      <c r="AY273" t="str">
        <f t="shared" si="129"/>
        <v/>
      </c>
      <c r="AZ273">
        <v>272</v>
      </c>
    </row>
    <row r="274" spans="1:52" x14ac:dyDescent="0.25">
      <c r="A274">
        <v>1</v>
      </c>
      <c r="B274">
        <v>1</v>
      </c>
      <c r="C274">
        <v>1</v>
      </c>
      <c r="D274" t="s">
        <v>261</v>
      </c>
      <c r="E274">
        <v>63.1541</v>
      </c>
      <c r="F274">
        <v>316</v>
      </c>
      <c r="G274">
        <v>60.920099999999998</v>
      </c>
      <c r="H274">
        <v>308</v>
      </c>
      <c r="I274">
        <v>97.466800000000006</v>
      </c>
      <c r="J274">
        <v>220</v>
      </c>
      <c r="K274">
        <v>97.593199999999996</v>
      </c>
      <c r="L274">
        <v>265</v>
      </c>
      <c r="M274">
        <v>106.48699999999999</v>
      </c>
      <c r="N274">
        <v>301</v>
      </c>
      <c r="O274">
        <v>107.70399999999999</v>
      </c>
      <c r="P274">
        <v>273</v>
      </c>
      <c r="Q274">
        <v>-10.111000000000001</v>
      </c>
      <c r="R274">
        <v>277</v>
      </c>
      <c r="S274">
        <f t="shared" si="104"/>
        <v>-0.16009728584525784</v>
      </c>
      <c r="T274">
        <f t="shared" si="105"/>
        <v>285</v>
      </c>
      <c r="U274">
        <f t="shared" si="106"/>
        <v>601506.97431006958</v>
      </c>
      <c r="V274">
        <f t="shared" si="107"/>
        <v>293</v>
      </c>
      <c r="W274">
        <f t="shared" si="108"/>
        <v>28.259819395310707</v>
      </c>
      <c r="X274">
        <f t="shared" si="109"/>
        <v>311</v>
      </c>
      <c r="Y274">
        <f t="shared" si="110"/>
        <v>298</v>
      </c>
      <c r="Z274">
        <v>0.2155</v>
      </c>
      <c r="AA274">
        <f t="shared" si="111"/>
        <v>273</v>
      </c>
      <c r="AB274">
        <v>0.35060000000000002</v>
      </c>
      <c r="AC274">
        <f t="shared" si="112"/>
        <v>252</v>
      </c>
      <c r="AD274">
        <f t="shared" si="113"/>
        <v>0.28305000000000002</v>
      </c>
      <c r="AE274">
        <f t="shared" si="114"/>
        <v>267</v>
      </c>
      <c r="AF274">
        <v>0.20399999999999999</v>
      </c>
      <c r="AG274">
        <f t="shared" si="115"/>
        <v>273</v>
      </c>
      <c r="AH274">
        <v>0.18840000000000001</v>
      </c>
      <c r="AI274">
        <f t="shared" si="116"/>
        <v>293</v>
      </c>
      <c r="AJ274">
        <f t="shared" si="117"/>
        <v>341.8</v>
      </c>
      <c r="AK274">
        <f>IF(C274=1,(AJ274/Z274),REF)</f>
        <v>1586.0788863109049</v>
      </c>
      <c r="AL274">
        <f t="shared" si="118"/>
        <v>277</v>
      </c>
      <c r="AM274">
        <f>IF(B274=1,(AJ274/AD274),REF)</f>
        <v>1207.5605016781487</v>
      </c>
      <c r="AN274">
        <f t="shared" si="119"/>
        <v>274</v>
      </c>
      <c r="AO274">
        <f t="shared" si="120"/>
        <v>267</v>
      </c>
      <c r="AP274" t="str">
        <f t="shared" si="121"/>
        <v>Pacific</v>
      </c>
      <c r="AQ274">
        <f t="shared" si="122"/>
        <v>0.11507642935071616</v>
      </c>
      <c r="AR274">
        <f t="shared" si="123"/>
        <v>0.13368092302416054</v>
      </c>
      <c r="AS274">
        <f t="shared" si="124"/>
        <v>0.43440855763427988</v>
      </c>
      <c r="AT274" t="str">
        <f t="shared" si="125"/>
        <v>Pacific</v>
      </c>
      <c r="AU274">
        <f t="shared" si="126"/>
        <v>273</v>
      </c>
      <c r="AV274">
        <f t="shared" si="127"/>
        <v>269</v>
      </c>
      <c r="AX274" t="str">
        <f t="shared" si="128"/>
        <v>Pacific</v>
      </c>
      <c r="AY274" t="str">
        <f t="shared" si="129"/>
        <v/>
      </c>
      <c r="AZ274">
        <v>273</v>
      </c>
    </row>
    <row r="275" spans="1:52" x14ac:dyDescent="0.25">
      <c r="A275">
        <v>1</v>
      </c>
      <c r="B275">
        <v>1</v>
      </c>
      <c r="C275">
        <v>1</v>
      </c>
      <c r="D275" t="s">
        <v>145</v>
      </c>
      <c r="E275">
        <v>66.473299999999995</v>
      </c>
      <c r="F275">
        <v>194</v>
      </c>
      <c r="G275">
        <v>64.533699999999996</v>
      </c>
      <c r="H275">
        <v>157</v>
      </c>
      <c r="I275">
        <v>96.858400000000003</v>
      </c>
      <c r="J275">
        <v>235</v>
      </c>
      <c r="K275">
        <v>97.5124</v>
      </c>
      <c r="L275">
        <v>266</v>
      </c>
      <c r="M275">
        <v>101.389</v>
      </c>
      <c r="N275">
        <v>200</v>
      </c>
      <c r="O275">
        <v>104.333</v>
      </c>
      <c r="P275">
        <v>211</v>
      </c>
      <c r="Q275">
        <v>-6.8209299999999997</v>
      </c>
      <c r="R275">
        <v>242</v>
      </c>
      <c r="S275">
        <f t="shared" si="104"/>
        <v>-0.1026066104736789</v>
      </c>
      <c r="T275">
        <f t="shared" si="105"/>
        <v>244</v>
      </c>
      <c r="U275">
        <f t="shared" si="106"/>
        <v>632072.55078533455</v>
      </c>
      <c r="V275">
        <f t="shared" si="107"/>
        <v>266</v>
      </c>
      <c r="W275">
        <f t="shared" si="108"/>
        <v>25.516874231617201</v>
      </c>
      <c r="X275">
        <f t="shared" si="109"/>
        <v>217</v>
      </c>
      <c r="Y275">
        <f t="shared" si="110"/>
        <v>230.5</v>
      </c>
      <c r="Z275">
        <v>0.17480000000000001</v>
      </c>
      <c r="AA275">
        <f t="shared" si="111"/>
        <v>291</v>
      </c>
      <c r="AB275">
        <v>0.46689999999999998</v>
      </c>
      <c r="AC275">
        <f t="shared" si="112"/>
        <v>202</v>
      </c>
      <c r="AD275">
        <f t="shared" si="113"/>
        <v>0.32084999999999997</v>
      </c>
      <c r="AE275">
        <f t="shared" si="114"/>
        <v>250</v>
      </c>
      <c r="AF275">
        <v>0.2364</v>
      </c>
      <c r="AG275">
        <f t="shared" si="115"/>
        <v>255</v>
      </c>
      <c r="AH275">
        <v>0.185</v>
      </c>
      <c r="AI275">
        <f t="shared" si="116"/>
        <v>295</v>
      </c>
      <c r="AJ275">
        <f t="shared" si="117"/>
        <v>308.10000000000002</v>
      </c>
      <c r="AK275">
        <f>IF(C275=1,(AJ275/Z275),REF)</f>
        <v>1762.5858123569794</v>
      </c>
      <c r="AL275">
        <f t="shared" si="118"/>
        <v>285</v>
      </c>
      <c r="AM275">
        <f>IF(B275=1,(AJ275/AD275),REF)</f>
        <v>960.26180458158035</v>
      </c>
      <c r="AN275">
        <f t="shared" si="119"/>
        <v>257</v>
      </c>
      <c r="AO275">
        <f t="shared" si="120"/>
        <v>250</v>
      </c>
      <c r="AP275" t="str">
        <f t="shared" si="121"/>
        <v>Georgia Southern</v>
      </c>
      <c r="AQ275">
        <f t="shared" si="122"/>
        <v>9.2362989901297196E-2</v>
      </c>
      <c r="AR275">
        <f t="shared" si="123"/>
        <v>0.15593665916532928</v>
      </c>
      <c r="AS275">
        <f t="shared" si="124"/>
        <v>0.43408866342133645</v>
      </c>
      <c r="AT275" t="str">
        <f t="shared" si="125"/>
        <v>Georgia Southern</v>
      </c>
      <c r="AU275">
        <f t="shared" si="126"/>
        <v>274</v>
      </c>
      <c r="AV275">
        <f t="shared" si="127"/>
        <v>258</v>
      </c>
      <c r="AX275" t="str">
        <f t="shared" si="128"/>
        <v>Georgia Southern</v>
      </c>
      <c r="AY275" t="str">
        <f t="shared" si="129"/>
        <v/>
      </c>
      <c r="AZ275">
        <v>274</v>
      </c>
    </row>
    <row r="276" spans="1:52" x14ac:dyDescent="0.25">
      <c r="A276">
        <v>1</v>
      </c>
      <c r="B276">
        <v>1</v>
      </c>
      <c r="C276">
        <v>1</v>
      </c>
      <c r="D276" t="s">
        <v>365</v>
      </c>
      <c r="E276">
        <v>74.170500000000004</v>
      </c>
      <c r="F276">
        <v>5</v>
      </c>
      <c r="G276">
        <v>71.934600000000003</v>
      </c>
      <c r="H276">
        <v>4</v>
      </c>
      <c r="I276">
        <v>103.16500000000001</v>
      </c>
      <c r="J276">
        <v>111</v>
      </c>
      <c r="K276">
        <v>101.922</v>
      </c>
      <c r="L276">
        <v>181</v>
      </c>
      <c r="M276">
        <v>108.291</v>
      </c>
      <c r="N276">
        <v>318</v>
      </c>
      <c r="O276">
        <v>111.666</v>
      </c>
      <c r="P276">
        <v>322</v>
      </c>
      <c r="Q276">
        <v>-9.7435500000000008</v>
      </c>
      <c r="R276">
        <v>275</v>
      </c>
      <c r="S276">
        <f t="shared" si="104"/>
        <v>-0.13137298521649443</v>
      </c>
      <c r="T276">
        <f t="shared" si="105"/>
        <v>264</v>
      </c>
      <c r="U276">
        <f t="shared" si="106"/>
        <v>770490.13225732208</v>
      </c>
      <c r="V276">
        <f t="shared" si="107"/>
        <v>89</v>
      </c>
      <c r="W276">
        <f t="shared" si="108"/>
        <v>25.494255181616229</v>
      </c>
      <c r="X276">
        <f t="shared" si="109"/>
        <v>216</v>
      </c>
      <c r="Y276">
        <f t="shared" si="110"/>
        <v>240</v>
      </c>
      <c r="Z276">
        <v>0.20069999999999999</v>
      </c>
      <c r="AA276">
        <f t="shared" si="111"/>
        <v>279</v>
      </c>
      <c r="AB276">
        <v>0.3579</v>
      </c>
      <c r="AC276">
        <f t="shared" si="112"/>
        <v>249</v>
      </c>
      <c r="AD276">
        <f t="shared" si="113"/>
        <v>0.27929999999999999</v>
      </c>
      <c r="AE276">
        <f t="shared" si="114"/>
        <v>268</v>
      </c>
      <c r="AF276">
        <v>0.30890000000000001</v>
      </c>
      <c r="AG276">
        <f t="shared" si="115"/>
        <v>219</v>
      </c>
      <c r="AH276">
        <v>0.14599999999999999</v>
      </c>
      <c r="AI276">
        <f t="shared" si="116"/>
        <v>306</v>
      </c>
      <c r="AJ276">
        <f t="shared" si="117"/>
        <v>277.2</v>
      </c>
      <c r="AK276">
        <f>IF(C276=1,(AJ276/Z276),REF)</f>
        <v>1381.1659192825111</v>
      </c>
      <c r="AL276">
        <f t="shared" si="118"/>
        <v>273</v>
      </c>
      <c r="AM276">
        <f>IF(B276=1,(AJ276/AD276),REF)</f>
        <v>992.48120300751873</v>
      </c>
      <c r="AN276">
        <f t="shared" si="119"/>
        <v>259</v>
      </c>
      <c r="AO276">
        <f t="shared" si="120"/>
        <v>259</v>
      </c>
      <c r="AP276" t="str">
        <f t="shared" si="121"/>
        <v>VMI</v>
      </c>
      <c r="AQ276">
        <f t="shared" si="122"/>
        <v>0.10866617214583726</v>
      </c>
      <c r="AR276">
        <f t="shared" si="123"/>
        <v>0.13518407638296387</v>
      </c>
      <c r="AS276">
        <f t="shared" si="124"/>
        <v>0.43096031775990845</v>
      </c>
      <c r="AT276" t="str">
        <f t="shared" si="125"/>
        <v>VMI</v>
      </c>
      <c r="AU276">
        <f t="shared" si="126"/>
        <v>275</v>
      </c>
      <c r="AV276">
        <f t="shared" si="127"/>
        <v>267.33333333333331</v>
      </c>
      <c r="AX276" t="str">
        <f t="shared" si="128"/>
        <v>VMI</v>
      </c>
      <c r="AY276" t="str">
        <f t="shared" si="129"/>
        <v/>
      </c>
      <c r="AZ276">
        <v>275</v>
      </c>
    </row>
    <row r="277" spans="1:52" x14ac:dyDescent="0.25">
      <c r="A277">
        <v>1</v>
      </c>
      <c r="B277">
        <v>1</v>
      </c>
      <c r="C277">
        <v>1</v>
      </c>
      <c r="D277" t="s">
        <v>96</v>
      </c>
      <c r="E277">
        <v>69.535200000000003</v>
      </c>
      <c r="F277">
        <v>56</v>
      </c>
      <c r="G277">
        <v>66.632499999999993</v>
      </c>
      <c r="H277">
        <v>67</v>
      </c>
      <c r="I277">
        <v>96.839399999999998</v>
      </c>
      <c r="J277">
        <v>236</v>
      </c>
      <c r="K277">
        <v>97.474500000000006</v>
      </c>
      <c r="L277">
        <v>267</v>
      </c>
      <c r="M277">
        <v>101.717</v>
      </c>
      <c r="N277">
        <v>211</v>
      </c>
      <c r="O277">
        <v>106.489</v>
      </c>
      <c r="P277">
        <v>257</v>
      </c>
      <c r="Q277">
        <v>-9.0143500000000003</v>
      </c>
      <c r="R277">
        <v>268</v>
      </c>
      <c r="S277">
        <f t="shared" si="104"/>
        <v>-0.12963937689112848</v>
      </c>
      <c r="T277">
        <f t="shared" si="105"/>
        <v>262</v>
      </c>
      <c r="U277">
        <f t="shared" si="106"/>
        <v>660673.27643326402</v>
      </c>
      <c r="V277">
        <f t="shared" si="107"/>
        <v>231</v>
      </c>
      <c r="W277">
        <f t="shared" si="108"/>
        <v>25.204778771084147</v>
      </c>
      <c r="X277">
        <f t="shared" si="109"/>
        <v>200</v>
      </c>
      <c r="Y277">
        <f t="shared" si="110"/>
        <v>231</v>
      </c>
      <c r="Z277">
        <v>0.2112</v>
      </c>
      <c r="AA277">
        <f t="shared" si="111"/>
        <v>275</v>
      </c>
      <c r="AB277">
        <v>0.3291</v>
      </c>
      <c r="AC277">
        <f t="shared" si="112"/>
        <v>259</v>
      </c>
      <c r="AD277">
        <f t="shared" si="113"/>
        <v>0.27015</v>
      </c>
      <c r="AE277">
        <f t="shared" si="114"/>
        <v>272</v>
      </c>
      <c r="AF277">
        <v>0.1179</v>
      </c>
      <c r="AG277">
        <f t="shared" si="115"/>
        <v>314</v>
      </c>
      <c r="AH277">
        <v>0.35420000000000001</v>
      </c>
      <c r="AI277">
        <f t="shared" si="116"/>
        <v>225</v>
      </c>
      <c r="AJ277">
        <f t="shared" si="117"/>
        <v>307</v>
      </c>
      <c r="AK277">
        <f>IF(C277=1,(AJ277/Z277),REF)</f>
        <v>1453.5984848484848</v>
      </c>
      <c r="AL277">
        <f t="shared" si="118"/>
        <v>275</v>
      </c>
      <c r="AM277">
        <f>IF(B277=1,(AJ277/AD277),REF)</f>
        <v>1136.4057005367388</v>
      </c>
      <c r="AN277">
        <f t="shared" si="119"/>
        <v>270</v>
      </c>
      <c r="AO277">
        <f t="shared" si="120"/>
        <v>270</v>
      </c>
      <c r="AP277" t="str">
        <f t="shared" si="121"/>
        <v>Chattanooga</v>
      </c>
      <c r="AQ277">
        <f t="shared" si="122"/>
        <v>0.11376824260122606</v>
      </c>
      <c r="AR277">
        <f t="shared" si="123"/>
        <v>0.12856068718500016</v>
      </c>
      <c r="AS277">
        <f t="shared" si="124"/>
        <v>0.42988283811755063</v>
      </c>
      <c r="AT277" t="str">
        <f t="shared" si="125"/>
        <v>Chattanooga</v>
      </c>
      <c r="AU277">
        <f t="shared" si="126"/>
        <v>276</v>
      </c>
      <c r="AV277">
        <f t="shared" si="127"/>
        <v>272.66666666666669</v>
      </c>
      <c r="AX277" t="str">
        <f t="shared" si="128"/>
        <v>Chattanooga</v>
      </c>
      <c r="AY277" t="str">
        <f t="shared" si="129"/>
        <v/>
      </c>
      <c r="AZ277">
        <v>276</v>
      </c>
    </row>
    <row r="278" spans="1:52" x14ac:dyDescent="0.25">
      <c r="A278">
        <v>1</v>
      </c>
      <c r="B278">
        <v>1</v>
      </c>
      <c r="C278">
        <v>1</v>
      </c>
      <c r="D278" t="s">
        <v>328</v>
      </c>
      <c r="E278">
        <v>74.513000000000005</v>
      </c>
      <c r="F278">
        <v>4</v>
      </c>
      <c r="G278">
        <v>71.129499999999993</v>
      </c>
      <c r="H278">
        <v>6</v>
      </c>
      <c r="I278">
        <v>98.9345</v>
      </c>
      <c r="J278">
        <v>190</v>
      </c>
      <c r="K278">
        <v>100.389</v>
      </c>
      <c r="L278">
        <v>216</v>
      </c>
      <c r="M278">
        <v>103.69199999999999</v>
      </c>
      <c r="N278">
        <v>257</v>
      </c>
      <c r="O278">
        <v>109.009</v>
      </c>
      <c r="P278">
        <v>287</v>
      </c>
      <c r="Q278">
        <v>-8.6206600000000009</v>
      </c>
      <c r="R278">
        <v>261</v>
      </c>
      <c r="S278">
        <f t="shared" si="104"/>
        <v>-0.11568451142753619</v>
      </c>
      <c r="T278">
        <f t="shared" si="105"/>
        <v>251</v>
      </c>
      <c r="U278">
        <f t="shared" si="106"/>
        <v>750938.38678167295</v>
      </c>
      <c r="V278">
        <f t="shared" si="107"/>
        <v>111</v>
      </c>
      <c r="W278">
        <f t="shared" si="108"/>
        <v>24.417866779439663</v>
      </c>
      <c r="X278">
        <f t="shared" si="109"/>
        <v>155</v>
      </c>
      <c r="Y278">
        <f t="shared" si="110"/>
        <v>203</v>
      </c>
      <c r="Z278">
        <v>0.15190000000000001</v>
      </c>
      <c r="AA278">
        <f t="shared" si="111"/>
        <v>303</v>
      </c>
      <c r="AB278">
        <v>0.499</v>
      </c>
      <c r="AC278">
        <f t="shared" si="112"/>
        <v>186</v>
      </c>
      <c r="AD278">
        <f t="shared" si="113"/>
        <v>0.32545000000000002</v>
      </c>
      <c r="AE278">
        <f t="shared" si="114"/>
        <v>249</v>
      </c>
      <c r="AF278">
        <v>0.19109999999999999</v>
      </c>
      <c r="AG278">
        <f t="shared" si="115"/>
        <v>279</v>
      </c>
      <c r="AH278">
        <v>0.24129999999999999</v>
      </c>
      <c r="AI278">
        <f t="shared" si="116"/>
        <v>275</v>
      </c>
      <c r="AJ278">
        <f t="shared" si="117"/>
        <v>273.60000000000002</v>
      </c>
      <c r="AK278">
        <f>IF(C278=1,(AJ278/Z278),REF)</f>
        <v>1801.1849901250823</v>
      </c>
      <c r="AL278">
        <f t="shared" si="118"/>
        <v>288</v>
      </c>
      <c r="AM278">
        <f>IF(B278=1,(AJ278/AD278),REF)</f>
        <v>840.68213243201728</v>
      </c>
      <c r="AN278">
        <f t="shared" si="119"/>
        <v>248</v>
      </c>
      <c r="AO278">
        <f t="shared" si="120"/>
        <v>248</v>
      </c>
      <c r="AP278" t="str">
        <f t="shared" si="121"/>
        <v>Texas St.</v>
      </c>
      <c r="AQ278">
        <f t="shared" si="122"/>
        <v>8.0089120367037053E-2</v>
      </c>
      <c r="AR278">
        <f t="shared" si="123"/>
        <v>0.16082375108445432</v>
      </c>
      <c r="AS278">
        <f t="shared" si="124"/>
        <v>0.42887625640710758</v>
      </c>
      <c r="AT278" t="str">
        <f t="shared" si="125"/>
        <v>Texas St.</v>
      </c>
      <c r="AU278">
        <f t="shared" si="126"/>
        <v>277</v>
      </c>
      <c r="AV278">
        <f t="shared" si="127"/>
        <v>258</v>
      </c>
      <c r="AX278" t="str">
        <f t="shared" si="128"/>
        <v>Texas St.</v>
      </c>
      <c r="AY278" t="str">
        <f t="shared" si="129"/>
        <v/>
      </c>
      <c r="AZ278">
        <v>277</v>
      </c>
    </row>
    <row r="279" spans="1:52" x14ac:dyDescent="0.25">
      <c r="A279">
        <v>1</v>
      </c>
      <c r="B279">
        <v>1</v>
      </c>
      <c r="C279">
        <v>1</v>
      </c>
      <c r="D279" t="s">
        <v>151</v>
      </c>
      <c r="E279">
        <v>68.800600000000003</v>
      </c>
      <c r="F279">
        <v>79</v>
      </c>
      <c r="G279">
        <v>66.343599999999995</v>
      </c>
      <c r="H279">
        <v>79</v>
      </c>
      <c r="I279">
        <v>93.262799999999999</v>
      </c>
      <c r="J279">
        <v>295</v>
      </c>
      <c r="K279">
        <v>91.724000000000004</v>
      </c>
      <c r="L279">
        <v>317</v>
      </c>
      <c r="M279">
        <v>96.580299999999994</v>
      </c>
      <c r="N279">
        <v>89</v>
      </c>
      <c r="O279">
        <v>102.413</v>
      </c>
      <c r="P279">
        <v>164</v>
      </c>
      <c r="Q279">
        <v>-10.689</v>
      </c>
      <c r="R279">
        <v>287</v>
      </c>
      <c r="S279">
        <f t="shared" si="104"/>
        <v>-0.15536201719171042</v>
      </c>
      <c r="T279">
        <f t="shared" si="105"/>
        <v>280</v>
      </c>
      <c r="U279">
        <f t="shared" si="106"/>
        <v>578839.54968410567</v>
      </c>
      <c r="V279">
        <f t="shared" si="107"/>
        <v>306</v>
      </c>
      <c r="W279">
        <f t="shared" si="108"/>
        <v>23.931830344661694</v>
      </c>
      <c r="X279">
        <f t="shared" si="109"/>
        <v>125</v>
      </c>
      <c r="Y279">
        <f t="shared" si="110"/>
        <v>202.5</v>
      </c>
      <c r="Z279">
        <v>0.23449999999999999</v>
      </c>
      <c r="AA279">
        <f t="shared" si="111"/>
        <v>267</v>
      </c>
      <c r="AB279">
        <v>0.2271</v>
      </c>
      <c r="AC279">
        <f t="shared" si="112"/>
        <v>293</v>
      </c>
      <c r="AD279">
        <f t="shared" si="113"/>
        <v>0.23080000000000001</v>
      </c>
      <c r="AE279">
        <f t="shared" si="114"/>
        <v>291</v>
      </c>
      <c r="AF279">
        <v>0.33689999999999998</v>
      </c>
      <c r="AG279">
        <f t="shared" si="115"/>
        <v>206</v>
      </c>
      <c r="AH279">
        <v>0.25890000000000002</v>
      </c>
      <c r="AI279">
        <f t="shared" si="116"/>
        <v>267</v>
      </c>
      <c r="AJ279">
        <f t="shared" si="117"/>
        <v>310.5</v>
      </c>
      <c r="AK279">
        <f>IF(C279=1,(AJ279/Z279),REF)</f>
        <v>1324.09381663113</v>
      </c>
      <c r="AL279">
        <f t="shared" si="118"/>
        <v>272</v>
      </c>
      <c r="AM279">
        <f>IF(B279=1,(AJ279/AD279),REF)</f>
        <v>1345.320623916811</v>
      </c>
      <c r="AN279">
        <f t="shared" si="119"/>
        <v>283</v>
      </c>
      <c r="AO279">
        <f t="shared" si="120"/>
        <v>272</v>
      </c>
      <c r="AP279" t="str">
        <f t="shared" si="121"/>
        <v>Hampton</v>
      </c>
      <c r="AQ279">
        <f t="shared" si="122"/>
        <v>0.12750363114604024</v>
      </c>
      <c r="AR279">
        <f t="shared" si="123"/>
        <v>0.107541841336545</v>
      </c>
      <c r="AS279">
        <f t="shared" si="124"/>
        <v>0.42466723820122276</v>
      </c>
      <c r="AT279" t="str">
        <f t="shared" si="125"/>
        <v>Hampton</v>
      </c>
      <c r="AU279">
        <f t="shared" si="126"/>
        <v>278</v>
      </c>
      <c r="AV279">
        <f t="shared" si="127"/>
        <v>280.33333333333331</v>
      </c>
      <c r="AX279" t="str">
        <f t="shared" si="128"/>
        <v>Hampton</v>
      </c>
      <c r="AY279" t="str">
        <f t="shared" si="129"/>
        <v/>
      </c>
      <c r="AZ279">
        <v>278</v>
      </c>
    </row>
    <row r="280" spans="1:52" x14ac:dyDescent="0.25">
      <c r="A280">
        <v>1</v>
      </c>
      <c r="B280">
        <v>1</v>
      </c>
      <c r="C280">
        <v>1</v>
      </c>
      <c r="D280" t="s">
        <v>192</v>
      </c>
      <c r="E280">
        <v>61.425400000000003</v>
      </c>
      <c r="F280">
        <v>336</v>
      </c>
      <c r="G280">
        <v>58.737699999999997</v>
      </c>
      <c r="H280">
        <v>335</v>
      </c>
      <c r="I280">
        <v>91.249399999999994</v>
      </c>
      <c r="J280">
        <v>306</v>
      </c>
      <c r="K280">
        <v>95.0137</v>
      </c>
      <c r="L280">
        <v>292</v>
      </c>
      <c r="M280">
        <v>102.42700000000001</v>
      </c>
      <c r="N280">
        <v>226</v>
      </c>
      <c r="O280">
        <v>105.77500000000001</v>
      </c>
      <c r="P280">
        <v>240</v>
      </c>
      <c r="Q280">
        <v>-10.7615</v>
      </c>
      <c r="R280">
        <v>288</v>
      </c>
      <c r="S280">
        <f t="shared" si="104"/>
        <v>-0.17519299833619326</v>
      </c>
      <c r="T280">
        <f t="shared" si="105"/>
        <v>291</v>
      </c>
      <c r="U280">
        <f t="shared" si="106"/>
        <v>554524.13684513338</v>
      </c>
      <c r="V280">
        <f t="shared" si="107"/>
        <v>319</v>
      </c>
      <c r="W280">
        <f t="shared" si="108"/>
        <v>28.227008961636983</v>
      </c>
      <c r="X280">
        <f t="shared" si="109"/>
        <v>309</v>
      </c>
      <c r="Y280">
        <f t="shared" si="110"/>
        <v>300</v>
      </c>
      <c r="Z280">
        <v>0.25340000000000001</v>
      </c>
      <c r="AA280">
        <f t="shared" si="111"/>
        <v>261</v>
      </c>
      <c r="AB280">
        <v>0.153</v>
      </c>
      <c r="AC280">
        <f t="shared" si="112"/>
        <v>315</v>
      </c>
      <c r="AD280">
        <f t="shared" si="113"/>
        <v>0.20319999999999999</v>
      </c>
      <c r="AE280">
        <f t="shared" si="114"/>
        <v>296</v>
      </c>
      <c r="AF280">
        <v>0.51380000000000003</v>
      </c>
      <c r="AG280">
        <f t="shared" si="115"/>
        <v>143</v>
      </c>
      <c r="AH280">
        <v>0.33539999999999998</v>
      </c>
      <c r="AI280">
        <f t="shared" si="116"/>
        <v>236</v>
      </c>
      <c r="AJ280">
        <f t="shared" si="117"/>
        <v>317</v>
      </c>
      <c r="AK280">
        <f>IF(C280=1,(AJ280/Z280),REF)</f>
        <v>1250.9865824782951</v>
      </c>
      <c r="AL280">
        <f t="shared" si="118"/>
        <v>266</v>
      </c>
      <c r="AM280">
        <f>IF(B280=1,(AJ280/AD280),REF)</f>
        <v>1560.0393700787401</v>
      </c>
      <c r="AN280">
        <f t="shared" si="119"/>
        <v>294</v>
      </c>
      <c r="AO280">
        <f t="shared" si="120"/>
        <v>266</v>
      </c>
      <c r="AP280" t="str">
        <f t="shared" si="121"/>
        <v>Loyola Chicago</v>
      </c>
      <c r="AQ280">
        <f t="shared" si="122"/>
        <v>0.13856480253209105</v>
      </c>
      <c r="AR280">
        <f t="shared" si="123"/>
        <v>9.2945131782904616E-2</v>
      </c>
      <c r="AS280">
        <f t="shared" si="124"/>
        <v>0.42210048817673557</v>
      </c>
      <c r="AT280" t="str">
        <f t="shared" si="125"/>
        <v>Loyola Chicago</v>
      </c>
      <c r="AU280">
        <f t="shared" si="126"/>
        <v>279</v>
      </c>
      <c r="AV280">
        <f t="shared" si="127"/>
        <v>280.33333333333331</v>
      </c>
      <c r="AX280" t="str">
        <f t="shared" si="128"/>
        <v>Loyola Chicago</v>
      </c>
      <c r="AY280" t="str">
        <f t="shared" si="129"/>
        <v/>
      </c>
      <c r="AZ280">
        <v>279</v>
      </c>
    </row>
    <row r="281" spans="1:52" x14ac:dyDescent="0.25">
      <c r="A281">
        <v>1</v>
      </c>
      <c r="B281">
        <v>1</v>
      </c>
      <c r="C281">
        <v>1</v>
      </c>
      <c r="D281" t="s">
        <v>184</v>
      </c>
      <c r="E281">
        <v>66.623999999999995</v>
      </c>
      <c r="F281">
        <v>188</v>
      </c>
      <c r="G281">
        <v>63.5871</v>
      </c>
      <c r="H281">
        <v>207</v>
      </c>
      <c r="I281">
        <v>100.72499999999999</v>
      </c>
      <c r="J281">
        <v>162</v>
      </c>
      <c r="K281">
        <v>100.184</v>
      </c>
      <c r="L281">
        <v>222</v>
      </c>
      <c r="M281">
        <v>107.633</v>
      </c>
      <c r="N281">
        <v>313</v>
      </c>
      <c r="O281">
        <v>111.175</v>
      </c>
      <c r="P281">
        <v>320</v>
      </c>
      <c r="Q281">
        <v>-10.991400000000001</v>
      </c>
      <c r="R281">
        <v>289</v>
      </c>
      <c r="S281">
        <f t="shared" si="104"/>
        <v>-0.16497058117195004</v>
      </c>
      <c r="T281">
        <f t="shared" si="105"/>
        <v>288</v>
      </c>
      <c r="U281">
        <f t="shared" si="106"/>
        <v>668694.0188221439</v>
      </c>
      <c r="V281">
        <f t="shared" si="107"/>
        <v>214</v>
      </c>
      <c r="W281">
        <f t="shared" si="108"/>
        <v>28.18257798970259</v>
      </c>
      <c r="X281">
        <f t="shared" si="109"/>
        <v>308</v>
      </c>
      <c r="Y281">
        <f t="shared" si="110"/>
        <v>298</v>
      </c>
      <c r="Z281">
        <v>0.22500000000000001</v>
      </c>
      <c r="AA281">
        <f t="shared" si="111"/>
        <v>272</v>
      </c>
      <c r="AB281">
        <v>0.2455</v>
      </c>
      <c r="AC281">
        <f t="shared" si="112"/>
        <v>290</v>
      </c>
      <c r="AD281">
        <f t="shared" si="113"/>
        <v>0.23525000000000001</v>
      </c>
      <c r="AE281">
        <f t="shared" si="114"/>
        <v>287</v>
      </c>
      <c r="AF281">
        <v>0.25430000000000003</v>
      </c>
      <c r="AG281">
        <f t="shared" si="115"/>
        <v>247</v>
      </c>
      <c r="AH281">
        <v>0.16950000000000001</v>
      </c>
      <c r="AI281">
        <f t="shared" si="116"/>
        <v>300</v>
      </c>
      <c r="AJ281">
        <f t="shared" si="117"/>
        <v>326.8</v>
      </c>
      <c r="AK281">
        <f>IF(C281=1,(AJ281/Z281),REF)</f>
        <v>1452.4444444444446</v>
      </c>
      <c r="AL281">
        <f t="shared" si="118"/>
        <v>274</v>
      </c>
      <c r="AM281">
        <f>IF(B281=1,(AJ281/AD281),REF)</f>
        <v>1389.1604675876727</v>
      </c>
      <c r="AN281">
        <f t="shared" si="119"/>
        <v>288</v>
      </c>
      <c r="AO281">
        <f t="shared" si="120"/>
        <v>274</v>
      </c>
      <c r="AP281" t="str">
        <f t="shared" si="121"/>
        <v>Liberty</v>
      </c>
      <c r="AQ281">
        <f t="shared" si="122"/>
        <v>0.12121158966454093</v>
      </c>
      <c r="AR281">
        <f t="shared" si="123"/>
        <v>0.10917682714769687</v>
      </c>
      <c r="AS281">
        <f t="shared" si="124"/>
        <v>0.42128137368657881</v>
      </c>
      <c r="AT281" t="str">
        <f t="shared" si="125"/>
        <v>Liberty</v>
      </c>
      <c r="AU281">
        <f t="shared" si="126"/>
        <v>280</v>
      </c>
      <c r="AV281">
        <f t="shared" si="127"/>
        <v>280.33333333333331</v>
      </c>
      <c r="AX281" t="str">
        <f t="shared" si="128"/>
        <v>Liberty</v>
      </c>
      <c r="AY281" t="str">
        <f t="shared" si="129"/>
        <v/>
      </c>
      <c r="AZ281">
        <v>280</v>
      </c>
    </row>
    <row r="282" spans="1:52" x14ac:dyDescent="0.25">
      <c r="A282">
        <v>1</v>
      </c>
      <c r="B282">
        <v>1</v>
      </c>
      <c r="C282">
        <v>1</v>
      </c>
      <c r="D282" t="s">
        <v>288</v>
      </c>
      <c r="E282">
        <v>64.158000000000001</v>
      </c>
      <c r="F282">
        <v>285</v>
      </c>
      <c r="G282">
        <v>60.923699999999997</v>
      </c>
      <c r="H282">
        <v>307</v>
      </c>
      <c r="I282">
        <v>100.032</v>
      </c>
      <c r="J282">
        <v>172</v>
      </c>
      <c r="K282">
        <v>101.873</v>
      </c>
      <c r="L282">
        <v>183</v>
      </c>
      <c r="M282">
        <v>108.86199999999999</v>
      </c>
      <c r="N282">
        <v>323</v>
      </c>
      <c r="O282">
        <v>112.41500000000001</v>
      </c>
      <c r="P282">
        <v>326</v>
      </c>
      <c r="Q282">
        <v>-10.541399999999999</v>
      </c>
      <c r="R282">
        <v>285</v>
      </c>
      <c r="S282">
        <f t="shared" si="104"/>
        <v>-0.16431310202936503</v>
      </c>
      <c r="T282">
        <f t="shared" si="105"/>
        <v>287</v>
      </c>
      <c r="U282">
        <f t="shared" si="106"/>
        <v>665838.66134038207</v>
      </c>
      <c r="V282">
        <f t="shared" si="107"/>
        <v>219</v>
      </c>
      <c r="W282">
        <f t="shared" si="108"/>
        <v>29.789828740552146</v>
      </c>
      <c r="X282">
        <f t="shared" si="109"/>
        <v>338</v>
      </c>
      <c r="Y282">
        <f t="shared" si="110"/>
        <v>312.5</v>
      </c>
      <c r="Z282">
        <v>0.20030000000000001</v>
      </c>
      <c r="AA282">
        <f t="shared" si="111"/>
        <v>280</v>
      </c>
      <c r="AB282">
        <v>0.3196</v>
      </c>
      <c r="AC282">
        <f t="shared" si="112"/>
        <v>264</v>
      </c>
      <c r="AD282">
        <f t="shared" si="113"/>
        <v>0.25995000000000001</v>
      </c>
      <c r="AE282">
        <f t="shared" si="114"/>
        <v>277</v>
      </c>
      <c r="AF282">
        <v>0.20430000000000001</v>
      </c>
      <c r="AG282">
        <f t="shared" si="115"/>
        <v>272</v>
      </c>
      <c r="AH282">
        <v>0.19839999999999999</v>
      </c>
      <c r="AI282">
        <f t="shared" si="116"/>
        <v>290</v>
      </c>
      <c r="AJ282">
        <f t="shared" si="117"/>
        <v>331.5</v>
      </c>
      <c r="AK282">
        <f>IF(C282=1,(AJ282/Z282),REF)</f>
        <v>1655.017473789316</v>
      </c>
      <c r="AL282">
        <f t="shared" si="118"/>
        <v>279</v>
      </c>
      <c r="AM282">
        <f>IF(B282=1,(AJ282/AD282),REF)</f>
        <v>1275.2452394691286</v>
      </c>
      <c r="AN282">
        <f t="shared" si="119"/>
        <v>280</v>
      </c>
      <c r="AO282">
        <f t="shared" si="120"/>
        <v>277</v>
      </c>
      <c r="AP282" t="str">
        <f t="shared" si="121"/>
        <v>Samford</v>
      </c>
      <c r="AQ282">
        <f t="shared" si="122"/>
        <v>0.10650555817331694</v>
      </c>
      <c r="AR282">
        <f t="shared" si="123"/>
        <v>0.12193699739066687</v>
      </c>
      <c r="AS282">
        <f t="shared" si="124"/>
        <v>0.41985449361115013</v>
      </c>
      <c r="AT282" t="str">
        <f t="shared" si="125"/>
        <v>Samford</v>
      </c>
      <c r="AU282">
        <f t="shared" si="126"/>
        <v>281</v>
      </c>
      <c r="AV282">
        <f t="shared" si="127"/>
        <v>278.33333333333331</v>
      </c>
      <c r="AX282" t="str">
        <f t="shared" si="128"/>
        <v>Samford</v>
      </c>
      <c r="AY282" t="str">
        <f t="shared" si="129"/>
        <v/>
      </c>
      <c r="AZ282">
        <v>281</v>
      </c>
    </row>
    <row r="283" spans="1:52" x14ac:dyDescent="0.25">
      <c r="A283">
        <v>1</v>
      </c>
      <c r="B283">
        <v>1</v>
      </c>
      <c r="C283">
        <v>1</v>
      </c>
      <c r="D283" t="s">
        <v>125</v>
      </c>
      <c r="E283">
        <v>60.340800000000002</v>
      </c>
      <c r="F283">
        <v>343</v>
      </c>
      <c r="G283">
        <v>58.4206</v>
      </c>
      <c r="H283">
        <v>340</v>
      </c>
      <c r="I283">
        <v>87.413899999999998</v>
      </c>
      <c r="J283">
        <v>329</v>
      </c>
      <c r="K283">
        <v>90.293400000000005</v>
      </c>
      <c r="L283">
        <v>326</v>
      </c>
      <c r="M283">
        <v>97.516000000000005</v>
      </c>
      <c r="N283">
        <v>113</v>
      </c>
      <c r="O283">
        <v>98.988500000000002</v>
      </c>
      <c r="P283">
        <v>100</v>
      </c>
      <c r="Q283">
        <v>-8.6951400000000003</v>
      </c>
      <c r="R283">
        <v>262</v>
      </c>
      <c r="S283">
        <f t="shared" si="104"/>
        <v>-0.14409984620687821</v>
      </c>
      <c r="T283">
        <f t="shared" si="105"/>
        <v>275</v>
      </c>
      <c r="U283">
        <f t="shared" si="106"/>
        <v>491952.39268047735</v>
      </c>
      <c r="V283">
        <f t="shared" si="107"/>
        <v>341</v>
      </c>
      <c r="W283">
        <f t="shared" si="108"/>
        <v>25.841904996900951</v>
      </c>
      <c r="X283">
        <f t="shared" si="109"/>
        <v>238</v>
      </c>
      <c r="Y283">
        <f t="shared" si="110"/>
        <v>256.5</v>
      </c>
      <c r="Z283">
        <v>0.1613</v>
      </c>
      <c r="AA283">
        <f t="shared" si="111"/>
        <v>297</v>
      </c>
      <c r="AB283">
        <v>0.40660000000000002</v>
      </c>
      <c r="AC283">
        <f t="shared" si="112"/>
        <v>229</v>
      </c>
      <c r="AD283">
        <f t="shared" si="113"/>
        <v>0.28395000000000004</v>
      </c>
      <c r="AE283">
        <f t="shared" si="114"/>
        <v>266</v>
      </c>
      <c r="AF283">
        <v>0.15620000000000001</v>
      </c>
      <c r="AG283">
        <f t="shared" si="115"/>
        <v>293</v>
      </c>
      <c r="AH283">
        <v>0.1681</v>
      </c>
      <c r="AI283">
        <f t="shared" si="116"/>
        <v>301</v>
      </c>
      <c r="AJ283">
        <f t="shared" si="117"/>
        <v>346.5</v>
      </c>
      <c r="AK283">
        <f>IF(C283=1,(AJ283/Z283),REF)</f>
        <v>2148.171109733416</v>
      </c>
      <c r="AL283">
        <f t="shared" si="118"/>
        <v>297</v>
      </c>
      <c r="AM283">
        <f>IF(B283=1,(AJ283/AD283),REF)</f>
        <v>1220.2852614896988</v>
      </c>
      <c r="AN283">
        <f t="shared" si="119"/>
        <v>277</v>
      </c>
      <c r="AO283">
        <f t="shared" si="120"/>
        <v>266</v>
      </c>
      <c r="AP283" t="str">
        <f t="shared" si="121"/>
        <v>Eastern Michigan</v>
      </c>
      <c r="AQ283">
        <f t="shared" si="122"/>
        <v>8.3560121356368158E-2</v>
      </c>
      <c r="AR283">
        <f t="shared" si="123"/>
        <v>0.13393037690238402</v>
      </c>
      <c r="AS283">
        <f t="shared" si="124"/>
        <v>0.4116841217587332</v>
      </c>
      <c r="AT283" t="str">
        <f t="shared" si="125"/>
        <v>Eastern Michigan</v>
      </c>
      <c r="AU283">
        <f t="shared" si="126"/>
        <v>282</v>
      </c>
      <c r="AV283">
        <f t="shared" si="127"/>
        <v>271.33333333333331</v>
      </c>
      <c r="AX283" t="str">
        <f t="shared" si="128"/>
        <v>Eastern Michigan</v>
      </c>
      <c r="AY283" t="str">
        <f t="shared" si="129"/>
        <v/>
      </c>
      <c r="AZ283">
        <v>282</v>
      </c>
    </row>
    <row r="284" spans="1:52" x14ac:dyDescent="0.25">
      <c r="A284">
        <v>1</v>
      </c>
      <c r="B284">
        <v>1</v>
      </c>
      <c r="C284">
        <v>1</v>
      </c>
      <c r="D284" t="s">
        <v>230</v>
      </c>
      <c r="E284">
        <v>65.490200000000002</v>
      </c>
      <c r="F284">
        <v>237</v>
      </c>
      <c r="G284">
        <v>63.713200000000001</v>
      </c>
      <c r="H284">
        <v>200</v>
      </c>
      <c r="I284">
        <v>92.256799999999998</v>
      </c>
      <c r="J284">
        <v>298</v>
      </c>
      <c r="K284">
        <v>90.407899999999998</v>
      </c>
      <c r="L284">
        <v>323</v>
      </c>
      <c r="M284">
        <v>96.039500000000004</v>
      </c>
      <c r="N284">
        <v>77</v>
      </c>
      <c r="O284">
        <v>102.758</v>
      </c>
      <c r="P284">
        <v>172</v>
      </c>
      <c r="Q284">
        <v>-12.3504</v>
      </c>
      <c r="R284">
        <v>293</v>
      </c>
      <c r="S284">
        <f t="shared" si="104"/>
        <v>-0.18857935996530775</v>
      </c>
      <c r="T284">
        <f t="shared" si="105"/>
        <v>295</v>
      </c>
      <c r="U284">
        <f t="shared" si="106"/>
        <v>535289.93788170733</v>
      </c>
      <c r="V284">
        <f t="shared" si="107"/>
        <v>327</v>
      </c>
      <c r="W284">
        <f t="shared" si="108"/>
        <v>25.277185288286798</v>
      </c>
      <c r="X284">
        <f t="shared" si="109"/>
        <v>205</v>
      </c>
      <c r="Y284">
        <f t="shared" si="110"/>
        <v>250</v>
      </c>
      <c r="Z284">
        <v>0.2109</v>
      </c>
      <c r="AA284">
        <f t="shared" si="111"/>
        <v>276</v>
      </c>
      <c r="AB284">
        <v>0.2447</v>
      </c>
      <c r="AC284">
        <f t="shared" si="112"/>
        <v>291</v>
      </c>
      <c r="AD284">
        <f t="shared" si="113"/>
        <v>0.2278</v>
      </c>
      <c r="AE284">
        <f t="shared" si="114"/>
        <v>293</v>
      </c>
      <c r="AF284">
        <v>0.14630000000000001</v>
      </c>
      <c r="AG284">
        <f t="shared" si="115"/>
        <v>302</v>
      </c>
      <c r="AH284">
        <v>0.30230000000000001</v>
      </c>
      <c r="AI284">
        <f t="shared" si="116"/>
        <v>245</v>
      </c>
      <c r="AJ284">
        <f t="shared" si="117"/>
        <v>342.4</v>
      </c>
      <c r="AK284">
        <f>IF(C284=1,(AJ284/Z284),REF)</f>
        <v>1623.5182550972024</v>
      </c>
      <c r="AL284">
        <f t="shared" si="118"/>
        <v>278</v>
      </c>
      <c r="AM284">
        <f>IF(B284=1,(AJ284/AD284),REF)</f>
        <v>1503.0728709394205</v>
      </c>
      <c r="AN284">
        <f t="shared" si="119"/>
        <v>293</v>
      </c>
      <c r="AO284">
        <f t="shared" si="120"/>
        <v>278</v>
      </c>
      <c r="AP284" t="str">
        <f t="shared" si="121"/>
        <v>New Hampshire</v>
      </c>
      <c r="AQ284">
        <f t="shared" si="122"/>
        <v>0.11235759740961852</v>
      </c>
      <c r="AR284">
        <f t="shared" si="123"/>
        <v>0.10468298645609214</v>
      </c>
      <c r="AS284">
        <f t="shared" si="124"/>
        <v>0.41134325594776311</v>
      </c>
      <c r="AT284" t="str">
        <f t="shared" si="125"/>
        <v>New Hampshire</v>
      </c>
      <c r="AU284">
        <f t="shared" si="126"/>
        <v>283</v>
      </c>
      <c r="AV284">
        <f t="shared" si="127"/>
        <v>284.66666666666669</v>
      </c>
      <c r="AX284" t="str">
        <f t="shared" si="128"/>
        <v>New Hampshire</v>
      </c>
      <c r="AY284" t="str">
        <f t="shared" si="129"/>
        <v/>
      </c>
      <c r="AZ284">
        <v>283</v>
      </c>
    </row>
    <row r="285" spans="1:52" x14ac:dyDescent="0.25">
      <c r="A285">
        <v>1</v>
      </c>
      <c r="B285">
        <v>1</v>
      </c>
      <c r="C285">
        <v>1</v>
      </c>
      <c r="D285" t="s">
        <v>287</v>
      </c>
      <c r="E285">
        <v>64.392099999999999</v>
      </c>
      <c r="F285">
        <v>278</v>
      </c>
      <c r="G285">
        <v>61.7532</v>
      </c>
      <c r="H285">
        <v>288</v>
      </c>
      <c r="I285">
        <v>86.531700000000001</v>
      </c>
      <c r="J285">
        <v>335</v>
      </c>
      <c r="K285">
        <v>89.641300000000001</v>
      </c>
      <c r="L285">
        <v>333</v>
      </c>
      <c r="M285">
        <v>96.1691</v>
      </c>
      <c r="N285">
        <v>81</v>
      </c>
      <c r="O285">
        <v>99.931299999999993</v>
      </c>
      <c r="P285">
        <v>121</v>
      </c>
      <c r="Q285">
        <v>-10.29</v>
      </c>
      <c r="R285">
        <v>280</v>
      </c>
      <c r="S285">
        <f t="shared" si="104"/>
        <v>-0.15980221176200174</v>
      </c>
      <c r="T285">
        <f t="shared" si="105"/>
        <v>284</v>
      </c>
      <c r="U285">
        <f t="shared" si="106"/>
        <v>517426.75472537708</v>
      </c>
      <c r="V285">
        <f t="shared" si="107"/>
        <v>334</v>
      </c>
      <c r="W285">
        <f t="shared" si="108"/>
        <v>24.586112845312943</v>
      </c>
      <c r="X285">
        <f t="shared" si="109"/>
        <v>168</v>
      </c>
      <c r="Y285">
        <f t="shared" si="110"/>
        <v>226</v>
      </c>
      <c r="Z285">
        <v>0.1893</v>
      </c>
      <c r="AA285">
        <f t="shared" si="111"/>
        <v>285</v>
      </c>
      <c r="AB285">
        <v>0.2843</v>
      </c>
      <c r="AC285">
        <f t="shared" si="112"/>
        <v>274</v>
      </c>
      <c r="AD285">
        <f t="shared" si="113"/>
        <v>0.23680000000000001</v>
      </c>
      <c r="AE285">
        <f t="shared" si="114"/>
        <v>285</v>
      </c>
      <c r="AF285">
        <v>0.31480000000000002</v>
      </c>
      <c r="AG285">
        <f t="shared" si="115"/>
        <v>215</v>
      </c>
      <c r="AH285">
        <v>0.23949999999999999</v>
      </c>
      <c r="AI285">
        <f t="shared" si="116"/>
        <v>277</v>
      </c>
      <c r="AJ285">
        <f t="shared" si="117"/>
        <v>324.2</v>
      </c>
      <c r="AK285">
        <f>IF(C285=1,(AJ285/Z285),REF)</f>
        <v>1712.6254622292656</v>
      </c>
      <c r="AL285">
        <f t="shared" si="118"/>
        <v>282</v>
      </c>
      <c r="AM285">
        <f>IF(B285=1,(AJ285/AD285),REF)</f>
        <v>1369.0878378378377</v>
      </c>
      <c r="AN285">
        <f t="shared" si="119"/>
        <v>284</v>
      </c>
      <c r="AO285">
        <f t="shared" si="120"/>
        <v>282</v>
      </c>
      <c r="AP285" t="str">
        <f t="shared" si="121"/>
        <v>Sam Houston St.</v>
      </c>
      <c r="AQ285">
        <f t="shared" si="122"/>
        <v>0.10031270835072637</v>
      </c>
      <c r="AR285">
        <f t="shared" si="123"/>
        <v>0.11009628702589269</v>
      </c>
      <c r="AS285">
        <f t="shared" si="124"/>
        <v>0.40626903528062608</v>
      </c>
      <c r="AT285" t="str">
        <f t="shared" si="125"/>
        <v>Sam Houston St.</v>
      </c>
      <c r="AU285">
        <f t="shared" si="126"/>
        <v>284</v>
      </c>
      <c r="AV285">
        <f t="shared" si="127"/>
        <v>283.66666666666669</v>
      </c>
      <c r="AX285" t="str">
        <f t="shared" si="128"/>
        <v>Sam Houston St.</v>
      </c>
      <c r="AY285" t="str">
        <f t="shared" si="129"/>
        <v/>
      </c>
      <c r="AZ285">
        <v>284</v>
      </c>
    </row>
    <row r="286" spans="1:52" x14ac:dyDescent="0.25">
      <c r="A286">
        <v>1</v>
      </c>
      <c r="B286">
        <v>1</v>
      </c>
      <c r="C286">
        <v>1</v>
      </c>
      <c r="D286" t="s">
        <v>238</v>
      </c>
      <c r="E286">
        <v>71.2303</v>
      </c>
      <c r="F286">
        <v>26</v>
      </c>
      <c r="G286">
        <v>67.405500000000004</v>
      </c>
      <c r="H286">
        <v>40</v>
      </c>
      <c r="I286">
        <v>93.3446</v>
      </c>
      <c r="J286">
        <v>292</v>
      </c>
      <c r="K286">
        <v>93.713200000000001</v>
      </c>
      <c r="L286">
        <v>304</v>
      </c>
      <c r="M286">
        <v>102.905</v>
      </c>
      <c r="N286">
        <v>236</v>
      </c>
      <c r="O286">
        <v>106.95099999999999</v>
      </c>
      <c r="P286">
        <v>263</v>
      </c>
      <c r="Q286">
        <v>-13.237500000000001</v>
      </c>
      <c r="R286">
        <v>300</v>
      </c>
      <c r="S286">
        <f t="shared" si="104"/>
        <v>-0.18584506874181342</v>
      </c>
      <c r="T286">
        <f t="shared" si="105"/>
        <v>293</v>
      </c>
      <c r="U286">
        <f t="shared" si="106"/>
        <v>625556.16598667146</v>
      </c>
      <c r="V286">
        <f t="shared" si="107"/>
        <v>274</v>
      </c>
      <c r="W286">
        <f t="shared" si="108"/>
        <v>24.775988223387365</v>
      </c>
      <c r="X286">
        <f t="shared" si="109"/>
        <v>175</v>
      </c>
      <c r="Y286">
        <f t="shared" si="110"/>
        <v>234</v>
      </c>
      <c r="Z286">
        <v>0.1918</v>
      </c>
      <c r="AA286">
        <f t="shared" si="111"/>
        <v>282</v>
      </c>
      <c r="AB286">
        <v>0.27679999999999999</v>
      </c>
      <c r="AC286">
        <f t="shared" si="112"/>
        <v>278</v>
      </c>
      <c r="AD286">
        <f t="shared" si="113"/>
        <v>0.23430000000000001</v>
      </c>
      <c r="AE286">
        <f t="shared" si="114"/>
        <v>288</v>
      </c>
      <c r="AF286">
        <v>9.2999999999999999E-2</v>
      </c>
      <c r="AG286">
        <f t="shared" si="115"/>
        <v>320</v>
      </c>
      <c r="AH286">
        <v>0.2495</v>
      </c>
      <c r="AI286">
        <f t="shared" si="116"/>
        <v>271</v>
      </c>
      <c r="AJ286">
        <f t="shared" si="117"/>
        <v>336</v>
      </c>
      <c r="AK286">
        <f>IF(C286=1,(AJ286/Z286),REF)</f>
        <v>1751.8248175182482</v>
      </c>
      <c r="AL286">
        <f t="shared" si="118"/>
        <v>284</v>
      </c>
      <c r="AM286">
        <f>IF(B286=1,(AJ286/AD286),REF)</f>
        <v>1434.0588988476311</v>
      </c>
      <c r="AN286">
        <f t="shared" si="119"/>
        <v>291</v>
      </c>
      <c r="AO286">
        <f t="shared" si="120"/>
        <v>284</v>
      </c>
      <c r="AP286" t="str">
        <f t="shared" si="121"/>
        <v>North Carolina A&amp;T</v>
      </c>
      <c r="AQ286">
        <f t="shared" si="122"/>
        <v>0.10140774307520287</v>
      </c>
      <c r="AR286">
        <f t="shared" si="123"/>
        <v>0.10830445062417474</v>
      </c>
      <c r="AS286">
        <f t="shared" si="124"/>
        <v>0.40573033076326687</v>
      </c>
      <c r="AT286" t="str">
        <f t="shared" si="125"/>
        <v>North Carolina A&amp;T</v>
      </c>
      <c r="AU286">
        <f t="shared" si="126"/>
        <v>285</v>
      </c>
      <c r="AV286">
        <f t="shared" si="127"/>
        <v>285.66666666666669</v>
      </c>
      <c r="AX286" t="str">
        <f t="shared" si="128"/>
        <v>North Carolina A&amp;T</v>
      </c>
      <c r="AY286" t="str">
        <f t="shared" si="129"/>
        <v/>
      </c>
      <c r="AZ286">
        <v>285</v>
      </c>
    </row>
    <row r="287" spans="1:52" x14ac:dyDescent="0.25">
      <c r="A287">
        <v>1</v>
      </c>
      <c r="B287">
        <v>1</v>
      </c>
      <c r="C287">
        <v>1</v>
      </c>
      <c r="D287" t="s">
        <v>137</v>
      </c>
      <c r="E287">
        <v>68.814400000000006</v>
      </c>
      <c r="F287">
        <v>78</v>
      </c>
      <c r="G287">
        <v>65.718199999999996</v>
      </c>
      <c r="H287">
        <v>102</v>
      </c>
      <c r="I287">
        <v>89.887299999999996</v>
      </c>
      <c r="J287">
        <v>315</v>
      </c>
      <c r="K287">
        <v>94.473500000000001</v>
      </c>
      <c r="L287">
        <v>299</v>
      </c>
      <c r="M287">
        <v>104.056</v>
      </c>
      <c r="N287">
        <v>264</v>
      </c>
      <c r="O287">
        <v>103.74299999999999</v>
      </c>
      <c r="P287">
        <v>197</v>
      </c>
      <c r="Q287">
        <v>-9.2691700000000008</v>
      </c>
      <c r="R287">
        <v>269</v>
      </c>
      <c r="S287">
        <f t="shared" si="104"/>
        <v>-0.13470291101862392</v>
      </c>
      <c r="T287">
        <f t="shared" si="105"/>
        <v>268</v>
      </c>
      <c r="U287">
        <f t="shared" si="106"/>
        <v>614185.18700251239</v>
      </c>
      <c r="V287">
        <f t="shared" si="107"/>
        <v>284</v>
      </c>
      <c r="W287">
        <f t="shared" si="108"/>
        <v>24.42613519865181</v>
      </c>
      <c r="X287">
        <f t="shared" si="109"/>
        <v>158</v>
      </c>
      <c r="Y287">
        <f t="shared" si="110"/>
        <v>213</v>
      </c>
      <c r="Z287">
        <v>0.1338</v>
      </c>
      <c r="AA287">
        <f t="shared" si="111"/>
        <v>308</v>
      </c>
      <c r="AB287">
        <v>0.4531</v>
      </c>
      <c r="AC287">
        <f t="shared" si="112"/>
        <v>208</v>
      </c>
      <c r="AD287">
        <f t="shared" si="113"/>
        <v>0.29344999999999999</v>
      </c>
      <c r="AE287">
        <f t="shared" si="114"/>
        <v>263</v>
      </c>
      <c r="AF287">
        <v>0.12230000000000001</v>
      </c>
      <c r="AG287">
        <f t="shared" si="115"/>
        <v>313</v>
      </c>
      <c r="AH287">
        <v>0.33040000000000003</v>
      </c>
      <c r="AI287">
        <f t="shared" si="116"/>
        <v>237</v>
      </c>
      <c r="AJ287">
        <f t="shared" si="117"/>
        <v>315.60000000000002</v>
      </c>
      <c r="AK287">
        <f>IF(C287=1,(AJ287/Z287),REF)</f>
        <v>2358.7443946188341</v>
      </c>
      <c r="AL287">
        <f t="shared" si="118"/>
        <v>304</v>
      </c>
      <c r="AM287">
        <f>IF(B287=1,(AJ287/AD287),REF)</f>
        <v>1075.4813426478106</v>
      </c>
      <c r="AN287">
        <f t="shared" si="119"/>
        <v>267</v>
      </c>
      <c r="AO287">
        <f t="shared" si="120"/>
        <v>263</v>
      </c>
      <c r="AP287" t="str">
        <f t="shared" si="121"/>
        <v>Fordham</v>
      </c>
      <c r="AQ287">
        <f t="shared" si="122"/>
        <v>6.8668823567029719E-2</v>
      </c>
      <c r="AR287">
        <f t="shared" si="123"/>
        <v>0.14061402585411781</v>
      </c>
      <c r="AS287">
        <f t="shared" si="124"/>
        <v>0.40539786539591938</v>
      </c>
      <c r="AT287" t="str">
        <f t="shared" si="125"/>
        <v>Fordham</v>
      </c>
      <c r="AU287">
        <f t="shared" si="126"/>
        <v>286</v>
      </c>
      <c r="AV287">
        <f t="shared" si="127"/>
        <v>270.66666666666669</v>
      </c>
      <c r="AX287" t="str">
        <f t="shared" si="128"/>
        <v>Fordham</v>
      </c>
      <c r="AY287" t="str">
        <f t="shared" si="129"/>
        <v/>
      </c>
      <c r="AZ287">
        <v>286</v>
      </c>
    </row>
    <row r="288" spans="1:52" x14ac:dyDescent="0.25">
      <c r="A288">
        <v>1</v>
      </c>
      <c r="B288">
        <v>1</v>
      </c>
      <c r="C288">
        <v>1</v>
      </c>
      <c r="D288" t="s">
        <v>302</v>
      </c>
      <c r="E288">
        <v>69.712900000000005</v>
      </c>
      <c r="F288">
        <v>47</v>
      </c>
      <c r="G288">
        <v>67.307599999999994</v>
      </c>
      <c r="H288">
        <v>42</v>
      </c>
      <c r="I288">
        <v>98.680999999999997</v>
      </c>
      <c r="J288">
        <v>194</v>
      </c>
      <c r="K288">
        <v>98.902199999999993</v>
      </c>
      <c r="L288">
        <v>242</v>
      </c>
      <c r="M288">
        <v>107.542</v>
      </c>
      <c r="N288">
        <v>310</v>
      </c>
      <c r="O288">
        <v>109.209</v>
      </c>
      <c r="P288">
        <v>288</v>
      </c>
      <c r="Q288">
        <v>-10.3066</v>
      </c>
      <c r="R288">
        <v>281</v>
      </c>
      <c r="S288">
        <f t="shared" si="104"/>
        <v>-0.14784638137274464</v>
      </c>
      <c r="T288">
        <f t="shared" si="105"/>
        <v>277</v>
      </c>
      <c r="U288">
        <f t="shared" si="106"/>
        <v>681906.8512119744</v>
      </c>
      <c r="V288">
        <f t="shared" si="107"/>
        <v>195</v>
      </c>
      <c r="W288">
        <f t="shared" si="108"/>
        <v>26.175822632650256</v>
      </c>
      <c r="X288">
        <f t="shared" si="109"/>
        <v>259</v>
      </c>
      <c r="Y288">
        <f t="shared" si="110"/>
        <v>268</v>
      </c>
      <c r="Z288">
        <v>0.18459999999999999</v>
      </c>
      <c r="AA288">
        <f t="shared" si="111"/>
        <v>288</v>
      </c>
      <c r="AB288">
        <v>0.2903</v>
      </c>
      <c r="AC288">
        <f t="shared" si="112"/>
        <v>273</v>
      </c>
      <c r="AD288">
        <f t="shared" si="113"/>
        <v>0.23744999999999999</v>
      </c>
      <c r="AE288">
        <f t="shared" si="114"/>
        <v>284</v>
      </c>
      <c r="AF288">
        <v>5.9700000000000003E-2</v>
      </c>
      <c r="AG288">
        <f t="shared" si="115"/>
        <v>334</v>
      </c>
      <c r="AH288">
        <v>0.20880000000000001</v>
      </c>
      <c r="AI288">
        <f t="shared" si="116"/>
        <v>285</v>
      </c>
      <c r="AJ288">
        <f t="shared" si="117"/>
        <v>328.6</v>
      </c>
      <c r="AK288">
        <f>IF(C288=1,(AJ288/Z288),REF)</f>
        <v>1780.0650054171183</v>
      </c>
      <c r="AL288">
        <f t="shared" si="118"/>
        <v>286</v>
      </c>
      <c r="AM288">
        <f>IF(B288=1,(AJ288/AD288),REF)</f>
        <v>1383.8702884817858</v>
      </c>
      <c r="AN288">
        <f t="shared" si="119"/>
        <v>287</v>
      </c>
      <c r="AO288">
        <f t="shared" si="120"/>
        <v>284</v>
      </c>
      <c r="AP288" t="str">
        <f t="shared" si="121"/>
        <v>South Dakota</v>
      </c>
      <c r="AQ288">
        <f t="shared" si="122"/>
        <v>9.7445029688907892E-2</v>
      </c>
      <c r="AR288">
        <f t="shared" si="123"/>
        <v>0.11025039129189806</v>
      </c>
      <c r="AS288">
        <f t="shared" si="124"/>
        <v>0.40416506404886782</v>
      </c>
      <c r="AT288" t="str">
        <f t="shared" si="125"/>
        <v>South Dakota</v>
      </c>
      <c r="AU288">
        <f t="shared" si="126"/>
        <v>287</v>
      </c>
      <c r="AV288">
        <f t="shared" si="127"/>
        <v>285</v>
      </c>
      <c r="AX288" t="str">
        <f t="shared" si="128"/>
        <v>South Dakota</v>
      </c>
      <c r="AY288" t="str">
        <f t="shared" si="129"/>
        <v/>
      </c>
      <c r="AZ288">
        <v>287</v>
      </c>
    </row>
    <row r="289" spans="1:52" x14ac:dyDescent="0.25">
      <c r="A289">
        <v>1</v>
      </c>
      <c r="B289">
        <v>1</v>
      </c>
      <c r="C289">
        <v>1</v>
      </c>
      <c r="D289" t="s">
        <v>264</v>
      </c>
      <c r="E289">
        <v>63.921500000000002</v>
      </c>
      <c r="F289">
        <v>293</v>
      </c>
      <c r="G289">
        <v>60.133499999999998</v>
      </c>
      <c r="H289">
        <v>321</v>
      </c>
      <c r="I289">
        <v>92.268000000000001</v>
      </c>
      <c r="J289">
        <v>297</v>
      </c>
      <c r="K289">
        <v>94.194699999999997</v>
      </c>
      <c r="L289">
        <v>302</v>
      </c>
      <c r="M289">
        <v>103.459</v>
      </c>
      <c r="N289">
        <v>248</v>
      </c>
      <c r="O289">
        <v>104.81699999999999</v>
      </c>
      <c r="P289">
        <v>224</v>
      </c>
      <c r="Q289">
        <v>-10.6218</v>
      </c>
      <c r="R289">
        <v>286</v>
      </c>
      <c r="S289">
        <f t="shared" si="104"/>
        <v>-0.16617726430074381</v>
      </c>
      <c r="T289">
        <f t="shared" si="105"/>
        <v>289</v>
      </c>
      <c r="U289">
        <f t="shared" si="106"/>
        <v>567152.55415937491</v>
      </c>
      <c r="V289">
        <f t="shared" si="107"/>
        <v>312</v>
      </c>
      <c r="W289">
        <f t="shared" si="108"/>
        <v>26.73276022318959</v>
      </c>
      <c r="X289">
        <f t="shared" si="109"/>
        <v>282</v>
      </c>
      <c r="Y289">
        <f t="shared" si="110"/>
        <v>285.5</v>
      </c>
      <c r="Z289">
        <v>0.1905</v>
      </c>
      <c r="AA289">
        <f t="shared" si="111"/>
        <v>283</v>
      </c>
      <c r="AB289">
        <v>0.27489999999999998</v>
      </c>
      <c r="AC289">
        <f t="shared" si="112"/>
        <v>280</v>
      </c>
      <c r="AD289">
        <f t="shared" si="113"/>
        <v>0.23269999999999999</v>
      </c>
      <c r="AE289">
        <f t="shared" si="114"/>
        <v>289</v>
      </c>
      <c r="AF289">
        <v>0.13059999999999999</v>
      </c>
      <c r="AG289">
        <f t="shared" si="115"/>
        <v>308</v>
      </c>
      <c r="AH289">
        <v>0.28420000000000001</v>
      </c>
      <c r="AI289">
        <f t="shared" si="116"/>
        <v>256</v>
      </c>
      <c r="AJ289">
        <f t="shared" si="117"/>
        <v>347.9</v>
      </c>
      <c r="AK289">
        <f>IF(C289=1,(AJ289/Z289),REF)</f>
        <v>1826.2467191601049</v>
      </c>
      <c r="AL289">
        <f t="shared" si="118"/>
        <v>289</v>
      </c>
      <c r="AM289">
        <f>IF(B289=1,(AJ289/AD289),REF)</f>
        <v>1495.0580146110872</v>
      </c>
      <c r="AN289">
        <f t="shared" si="119"/>
        <v>292</v>
      </c>
      <c r="AO289">
        <f t="shared" si="120"/>
        <v>289</v>
      </c>
      <c r="AP289" t="str">
        <f t="shared" si="121"/>
        <v>Pepperdine</v>
      </c>
      <c r="AQ289">
        <f t="shared" si="122"/>
        <v>0.10030223652154345</v>
      </c>
      <c r="AR289">
        <f t="shared" si="123"/>
        <v>0.10700621839468598</v>
      </c>
      <c r="AS289">
        <f t="shared" si="124"/>
        <v>0.40386368875979772</v>
      </c>
      <c r="AT289" t="str">
        <f t="shared" si="125"/>
        <v>Pepperdine</v>
      </c>
      <c r="AU289">
        <f t="shared" si="126"/>
        <v>288</v>
      </c>
      <c r="AV289">
        <f t="shared" si="127"/>
        <v>288.66666666666669</v>
      </c>
      <c r="AX289" t="str">
        <f t="shared" si="128"/>
        <v>Pepperdine</v>
      </c>
      <c r="AY289" t="str">
        <f t="shared" si="129"/>
        <v/>
      </c>
      <c r="AZ289">
        <v>288</v>
      </c>
    </row>
    <row r="290" spans="1:52" x14ac:dyDescent="0.25">
      <c r="A290">
        <v>1</v>
      </c>
      <c r="B290">
        <v>1</v>
      </c>
      <c r="C290">
        <v>1</v>
      </c>
      <c r="D290" t="s">
        <v>292</v>
      </c>
      <c r="E290">
        <v>66.139099999999999</v>
      </c>
      <c r="F290">
        <v>207</v>
      </c>
      <c r="G290">
        <v>63.2789</v>
      </c>
      <c r="H290">
        <v>223</v>
      </c>
      <c r="I290">
        <v>98.023399999999995</v>
      </c>
      <c r="J290">
        <v>210</v>
      </c>
      <c r="K290">
        <v>99.939599999999999</v>
      </c>
      <c r="L290">
        <v>226</v>
      </c>
      <c r="M290">
        <v>108.21299999999999</v>
      </c>
      <c r="N290">
        <v>316</v>
      </c>
      <c r="O290">
        <v>109.495</v>
      </c>
      <c r="P290">
        <v>295</v>
      </c>
      <c r="Q290">
        <v>-9.5553899999999992</v>
      </c>
      <c r="R290">
        <v>272</v>
      </c>
      <c r="S290">
        <f t="shared" si="104"/>
        <v>-0.14447429735209591</v>
      </c>
      <c r="T290">
        <f t="shared" si="105"/>
        <v>276</v>
      </c>
      <c r="U290">
        <f t="shared" si="106"/>
        <v>660592.28095801908</v>
      </c>
      <c r="V290">
        <f t="shared" si="107"/>
        <v>232</v>
      </c>
      <c r="W290">
        <f t="shared" si="108"/>
        <v>27.705920250726031</v>
      </c>
      <c r="X290">
        <f t="shared" si="109"/>
        <v>299</v>
      </c>
      <c r="Y290">
        <f t="shared" si="110"/>
        <v>287.5</v>
      </c>
      <c r="Z290">
        <v>0.18690000000000001</v>
      </c>
      <c r="AA290">
        <f t="shared" si="111"/>
        <v>286</v>
      </c>
      <c r="AB290">
        <v>0.27410000000000001</v>
      </c>
      <c r="AC290">
        <f t="shared" si="112"/>
        <v>281</v>
      </c>
      <c r="AD290">
        <f t="shared" si="113"/>
        <v>0.23050000000000001</v>
      </c>
      <c r="AE290">
        <f t="shared" si="114"/>
        <v>292</v>
      </c>
      <c r="AF290">
        <v>0.22689999999999999</v>
      </c>
      <c r="AG290">
        <f t="shared" si="115"/>
        <v>258</v>
      </c>
      <c r="AH290">
        <v>0.2457</v>
      </c>
      <c r="AI290">
        <f t="shared" si="116"/>
        <v>274</v>
      </c>
      <c r="AJ290">
        <f t="shared" si="117"/>
        <v>323.89999999999998</v>
      </c>
      <c r="AK290">
        <f>IF(C290=1,(AJ290/Z290),REF)</f>
        <v>1733.0123060460137</v>
      </c>
      <c r="AL290">
        <f t="shared" si="118"/>
        <v>283</v>
      </c>
      <c r="AM290">
        <f>IF(B290=1,(AJ290/AD290),REF)</f>
        <v>1405.2060737527113</v>
      </c>
      <c r="AN290">
        <f t="shared" si="119"/>
        <v>290</v>
      </c>
      <c r="AO290">
        <f t="shared" si="120"/>
        <v>283</v>
      </c>
      <c r="AP290" t="str">
        <f t="shared" si="121"/>
        <v>San Jose St.</v>
      </c>
      <c r="AQ290">
        <f t="shared" si="122"/>
        <v>9.8923783551541841E-2</v>
      </c>
      <c r="AR290">
        <f t="shared" si="123"/>
        <v>0.10681895283178452</v>
      </c>
      <c r="AS290">
        <f t="shared" si="124"/>
        <v>0.40264082421431363</v>
      </c>
      <c r="AT290" t="str">
        <f t="shared" si="125"/>
        <v>San Jose St.</v>
      </c>
      <c r="AU290">
        <f t="shared" si="126"/>
        <v>289</v>
      </c>
      <c r="AV290">
        <f t="shared" si="127"/>
        <v>288</v>
      </c>
      <c r="AX290" t="str">
        <f t="shared" si="128"/>
        <v>San Jose St.</v>
      </c>
      <c r="AY290" t="str">
        <f t="shared" si="129"/>
        <v/>
      </c>
      <c r="AZ290">
        <v>289</v>
      </c>
    </row>
    <row r="291" spans="1:52" x14ac:dyDescent="0.25">
      <c r="A291">
        <v>1</v>
      </c>
      <c r="B291">
        <v>1</v>
      </c>
      <c r="C291">
        <v>1</v>
      </c>
      <c r="D291" t="s">
        <v>235</v>
      </c>
      <c r="E291">
        <v>67.581000000000003</v>
      </c>
      <c r="F291">
        <v>132</v>
      </c>
      <c r="G291">
        <v>63.502299999999998</v>
      </c>
      <c r="H291">
        <v>211</v>
      </c>
      <c r="I291">
        <v>97.511399999999995</v>
      </c>
      <c r="J291">
        <v>219</v>
      </c>
      <c r="K291">
        <v>96.289000000000001</v>
      </c>
      <c r="L291">
        <v>285</v>
      </c>
      <c r="M291">
        <v>102.883</v>
      </c>
      <c r="N291">
        <v>235</v>
      </c>
      <c r="O291">
        <v>109.578</v>
      </c>
      <c r="P291">
        <v>297</v>
      </c>
      <c r="Q291">
        <v>-13.289400000000001</v>
      </c>
      <c r="R291">
        <v>301</v>
      </c>
      <c r="S291">
        <f t="shared" si="104"/>
        <v>-0.1966381083440612</v>
      </c>
      <c r="T291">
        <f t="shared" si="105"/>
        <v>297</v>
      </c>
      <c r="U291">
        <f t="shared" si="106"/>
        <v>626582.07496070105</v>
      </c>
      <c r="V291">
        <f t="shared" si="107"/>
        <v>271</v>
      </c>
      <c r="W291">
        <f t="shared" si="108"/>
        <v>27.147683505174015</v>
      </c>
      <c r="X291">
        <f t="shared" si="109"/>
        <v>291</v>
      </c>
      <c r="Y291">
        <f t="shared" si="110"/>
        <v>294</v>
      </c>
      <c r="Z291">
        <v>0.15679999999999999</v>
      </c>
      <c r="AA291">
        <f t="shared" si="111"/>
        <v>298</v>
      </c>
      <c r="AB291">
        <v>0.373</v>
      </c>
      <c r="AC291">
        <f t="shared" si="112"/>
        <v>245</v>
      </c>
      <c r="AD291">
        <f t="shared" si="113"/>
        <v>0.26490000000000002</v>
      </c>
      <c r="AE291">
        <f t="shared" si="114"/>
        <v>275</v>
      </c>
      <c r="AF291">
        <v>0.1918</v>
      </c>
      <c r="AG291">
        <f t="shared" si="115"/>
        <v>278</v>
      </c>
      <c r="AH291">
        <v>0.24049999999999999</v>
      </c>
      <c r="AI291">
        <f t="shared" si="116"/>
        <v>276</v>
      </c>
      <c r="AJ291">
        <f t="shared" si="117"/>
        <v>338.2</v>
      </c>
      <c r="AK291">
        <f>IF(C291=1,(AJ291/Z291),REF)</f>
        <v>2156.887755102041</v>
      </c>
      <c r="AL291">
        <f t="shared" si="118"/>
        <v>298</v>
      </c>
      <c r="AM291">
        <f>IF(B291=1,(AJ291/AD291),REF)</f>
        <v>1276.7081917704793</v>
      </c>
      <c r="AN291">
        <f t="shared" si="119"/>
        <v>281</v>
      </c>
      <c r="AO291">
        <f t="shared" si="120"/>
        <v>275</v>
      </c>
      <c r="AP291" t="str">
        <f t="shared" si="121"/>
        <v>NJIT</v>
      </c>
      <c r="AQ291">
        <f t="shared" si="122"/>
        <v>8.1196046884458459E-2</v>
      </c>
      <c r="AR291">
        <f t="shared" si="123"/>
        <v>0.12424112961989922</v>
      </c>
      <c r="AS291">
        <f t="shared" si="124"/>
        <v>0.40240152392479206</v>
      </c>
      <c r="AT291" t="str">
        <f t="shared" si="125"/>
        <v>NJIT</v>
      </c>
      <c r="AU291">
        <f t="shared" si="126"/>
        <v>290</v>
      </c>
      <c r="AV291">
        <f t="shared" si="127"/>
        <v>280</v>
      </c>
      <c r="AX291" t="str">
        <f t="shared" si="128"/>
        <v>NJIT</v>
      </c>
      <c r="AY291" t="str">
        <f t="shared" si="129"/>
        <v/>
      </c>
      <c r="AZ291">
        <v>290</v>
      </c>
    </row>
    <row r="292" spans="1:52" x14ac:dyDescent="0.25">
      <c r="A292">
        <v>1</v>
      </c>
      <c r="B292">
        <v>1</v>
      </c>
      <c r="C292">
        <v>1</v>
      </c>
      <c r="D292" t="s">
        <v>163</v>
      </c>
      <c r="E292">
        <v>64.942400000000006</v>
      </c>
      <c r="F292">
        <v>268</v>
      </c>
      <c r="G292">
        <v>63.638100000000001</v>
      </c>
      <c r="H292">
        <v>205</v>
      </c>
      <c r="I292">
        <v>93.295100000000005</v>
      </c>
      <c r="J292">
        <v>294</v>
      </c>
      <c r="K292">
        <v>97.623099999999994</v>
      </c>
      <c r="L292">
        <v>263</v>
      </c>
      <c r="M292">
        <v>105.12</v>
      </c>
      <c r="N292">
        <v>283</v>
      </c>
      <c r="O292">
        <v>107.999</v>
      </c>
      <c r="P292">
        <v>278</v>
      </c>
      <c r="Q292">
        <v>-10.375999999999999</v>
      </c>
      <c r="R292">
        <v>282</v>
      </c>
      <c r="S292">
        <f t="shared" si="104"/>
        <v>-0.15977081228904383</v>
      </c>
      <c r="T292">
        <f t="shared" si="105"/>
        <v>283</v>
      </c>
      <c r="U292">
        <f t="shared" si="106"/>
        <v>618918.58395260212</v>
      </c>
      <c r="V292">
        <f t="shared" si="107"/>
        <v>282</v>
      </c>
      <c r="W292">
        <f t="shared" si="108"/>
        <v>27.602170897385939</v>
      </c>
      <c r="X292">
        <f t="shared" si="109"/>
        <v>297</v>
      </c>
      <c r="Y292">
        <f t="shared" si="110"/>
        <v>290</v>
      </c>
      <c r="Z292">
        <v>0.1643</v>
      </c>
      <c r="AA292">
        <f t="shared" si="111"/>
        <v>294</v>
      </c>
      <c r="AB292">
        <v>0.32450000000000001</v>
      </c>
      <c r="AC292">
        <f t="shared" si="112"/>
        <v>263</v>
      </c>
      <c r="AD292">
        <f t="shared" si="113"/>
        <v>0.24440000000000001</v>
      </c>
      <c r="AE292">
        <f t="shared" si="114"/>
        <v>282</v>
      </c>
      <c r="AF292">
        <v>0.153</v>
      </c>
      <c r="AG292">
        <f t="shared" si="115"/>
        <v>295</v>
      </c>
      <c r="AH292">
        <v>0.28770000000000001</v>
      </c>
      <c r="AI292">
        <f t="shared" si="116"/>
        <v>253</v>
      </c>
      <c r="AJ292">
        <f t="shared" si="117"/>
        <v>337</v>
      </c>
      <c r="AK292">
        <f>IF(C292=1,(AJ292/Z292),REF)</f>
        <v>2051.1259890444308</v>
      </c>
      <c r="AL292">
        <f t="shared" si="118"/>
        <v>294</v>
      </c>
      <c r="AM292">
        <f>IF(B292=1,(AJ292/AD292),REF)</f>
        <v>1378.8870703764321</v>
      </c>
      <c r="AN292">
        <f t="shared" si="119"/>
        <v>286</v>
      </c>
      <c r="AO292">
        <f t="shared" si="120"/>
        <v>282</v>
      </c>
      <c r="AP292" t="str">
        <f t="shared" si="121"/>
        <v>Illinois Chicago</v>
      </c>
      <c r="AQ292">
        <f t="shared" si="122"/>
        <v>8.5508622750823146E-2</v>
      </c>
      <c r="AR292">
        <f t="shared" si="123"/>
        <v>0.11352852696047727</v>
      </c>
      <c r="AS292">
        <f t="shared" si="124"/>
        <v>0.39733942526104032</v>
      </c>
      <c r="AT292" t="str">
        <f t="shared" si="125"/>
        <v>Illinois Chicago</v>
      </c>
      <c r="AU292">
        <f t="shared" si="126"/>
        <v>291</v>
      </c>
      <c r="AV292">
        <f t="shared" si="127"/>
        <v>285</v>
      </c>
      <c r="AX292" t="str">
        <f t="shared" si="128"/>
        <v>Illinois Chicago</v>
      </c>
      <c r="AY292" t="str">
        <f t="shared" si="129"/>
        <v/>
      </c>
      <c r="AZ292">
        <v>291</v>
      </c>
    </row>
    <row r="293" spans="1:52" x14ac:dyDescent="0.25">
      <c r="A293">
        <v>1</v>
      </c>
      <c r="B293">
        <v>1</v>
      </c>
      <c r="C293">
        <v>1</v>
      </c>
      <c r="D293" t="s">
        <v>65</v>
      </c>
      <c r="E293">
        <v>69.620199999999997</v>
      </c>
      <c r="F293">
        <v>52</v>
      </c>
      <c r="G293">
        <v>67.489500000000007</v>
      </c>
      <c r="H293">
        <v>38</v>
      </c>
      <c r="I293">
        <v>94.645700000000005</v>
      </c>
      <c r="J293">
        <v>276</v>
      </c>
      <c r="K293">
        <v>93.384399999999999</v>
      </c>
      <c r="L293">
        <v>306</v>
      </c>
      <c r="M293">
        <v>100.578</v>
      </c>
      <c r="N293">
        <v>186</v>
      </c>
      <c r="O293">
        <v>106.393</v>
      </c>
      <c r="P293">
        <v>255</v>
      </c>
      <c r="Q293">
        <v>-13.008900000000001</v>
      </c>
      <c r="R293">
        <v>298</v>
      </c>
      <c r="S293">
        <f t="shared" si="104"/>
        <v>-0.18685094268617444</v>
      </c>
      <c r="T293">
        <f t="shared" si="105"/>
        <v>294</v>
      </c>
      <c r="U293">
        <f t="shared" si="106"/>
        <v>607133.13002235582</v>
      </c>
      <c r="V293">
        <f t="shared" si="107"/>
        <v>291</v>
      </c>
      <c r="W293">
        <f t="shared" si="108"/>
        <v>25.137704776332853</v>
      </c>
      <c r="X293">
        <f t="shared" si="109"/>
        <v>195</v>
      </c>
      <c r="Y293">
        <f t="shared" si="110"/>
        <v>244.5</v>
      </c>
      <c r="Z293">
        <v>0.2029</v>
      </c>
      <c r="AA293">
        <f t="shared" si="111"/>
        <v>278</v>
      </c>
      <c r="AB293">
        <v>0.20030000000000001</v>
      </c>
      <c r="AC293">
        <f t="shared" si="112"/>
        <v>301</v>
      </c>
      <c r="AD293">
        <f t="shared" si="113"/>
        <v>0.2016</v>
      </c>
      <c r="AE293">
        <f t="shared" si="114"/>
        <v>297</v>
      </c>
      <c r="AF293">
        <v>0.15029999999999999</v>
      </c>
      <c r="AG293">
        <f t="shared" si="115"/>
        <v>300</v>
      </c>
      <c r="AH293">
        <v>0.23200000000000001</v>
      </c>
      <c r="AI293">
        <f t="shared" si="116"/>
        <v>278</v>
      </c>
      <c r="AJ293">
        <f t="shared" si="117"/>
        <v>340.9</v>
      </c>
      <c r="AK293">
        <f>IF(C293=1,(AJ293/Z293),REF)</f>
        <v>1680.1379990142927</v>
      </c>
      <c r="AL293">
        <f t="shared" si="118"/>
        <v>281</v>
      </c>
      <c r="AM293">
        <f>IF(B293=1,(AJ293/AD293),REF)</f>
        <v>1690.9722222222222</v>
      </c>
      <c r="AN293">
        <f t="shared" si="119"/>
        <v>296</v>
      </c>
      <c r="AO293">
        <f t="shared" si="120"/>
        <v>281</v>
      </c>
      <c r="AP293" t="str">
        <f t="shared" si="121"/>
        <v>Army</v>
      </c>
      <c r="AQ293">
        <f t="shared" si="122"/>
        <v>0.10772565252793413</v>
      </c>
      <c r="AR293">
        <f t="shared" si="123"/>
        <v>9.128898057357461E-2</v>
      </c>
      <c r="AS293">
        <f t="shared" si="124"/>
        <v>0.39732144461680019</v>
      </c>
      <c r="AT293" t="str">
        <f t="shared" si="125"/>
        <v>Army</v>
      </c>
      <c r="AU293">
        <f t="shared" si="126"/>
        <v>292</v>
      </c>
      <c r="AV293">
        <f t="shared" si="127"/>
        <v>290</v>
      </c>
      <c r="AX293" t="str">
        <f t="shared" si="128"/>
        <v>Army</v>
      </c>
      <c r="AY293" t="str">
        <f t="shared" si="129"/>
        <v/>
      </c>
      <c r="AZ293">
        <v>292</v>
      </c>
    </row>
    <row r="294" spans="1:52" x14ac:dyDescent="0.25">
      <c r="A294">
        <v>1</v>
      </c>
      <c r="B294">
        <v>1</v>
      </c>
      <c r="C294">
        <v>1</v>
      </c>
      <c r="D294" t="s">
        <v>327</v>
      </c>
      <c r="E294">
        <v>67.160399999999996</v>
      </c>
      <c r="F294">
        <v>153</v>
      </c>
      <c r="G294">
        <v>64.607200000000006</v>
      </c>
      <c r="H294">
        <v>153</v>
      </c>
      <c r="I294">
        <v>90.914599999999993</v>
      </c>
      <c r="J294">
        <v>309</v>
      </c>
      <c r="K294">
        <v>92.266300000000001</v>
      </c>
      <c r="L294">
        <v>315</v>
      </c>
      <c r="M294">
        <v>93.0749</v>
      </c>
      <c r="N294">
        <v>39</v>
      </c>
      <c r="O294">
        <v>101.172</v>
      </c>
      <c r="P294">
        <v>143</v>
      </c>
      <c r="Q294">
        <v>-8.9053199999999997</v>
      </c>
      <c r="R294">
        <v>266</v>
      </c>
      <c r="S294">
        <f t="shared" si="104"/>
        <v>-0.13260343893127494</v>
      </c>
      <c r="T294">
        <f t="shared" si="105"/>
        <v>266</v>
      </c>
      <c r="U294">
        <f t="shared" si="106"/>
        <v>571741.19419778662</v>
      </c>
      <c r="V294">
        <f t="shared" si="107"/>
        <v>310</v>
      </c>
      <c r="W294">
        <f t="shared" si="108"/>
        <v>24.04270138667566</v>
      </c>
      <c r="X294">
        <f t="shared" si="109"/>
        <v>136</v>
      </c>
      <c r="Y294">
        <f t="shared" si="110"/>
        <v>201</v>
      </c>
      <c r="Z294">
        <v>9.6299999999999997E-2</v>
      </c>
      <c r="AA294">
        <f t="shared" si="111"/>
        <v>320</v>
      </c>
      <c r="AB294">
        <v>0.5222</v>
      </c>
      <c r="AC294">
        <f t="shared" si="112"/>
        <v>179</v>
      </c>
      <c r="AD294">
        <f t="shared" si="113"/>
        <v>0.30925000000000002</v>
      </c>
      <c r="AE294">
        <f t="shared" si="114"/>
        <v>252</v>
      </c>
      <c r="AF294">
        <v>0.16569999999999999</v>
      </c>
      <c r="AG294">
        <f t="shared" si="115"/>
        <v>290</v>
      </c>
      <c r="AH294">
        <v>8.4699999999999998E-2</v>
      </c>
      <c r="AI294">
        <f t="shared" si="116"/>
        <v>330</v>
      </c>
      <c r="AJ294">
        <f t="shared" si="117"/>
        <v>329.8</v>
      </c>
      <c r="AK294">
        <f>IF(C294=1,(AJ294/Z294),REF)</f>
        <v>3424.7144340602285</v>
      </c>
      <c r="AL294">
        <f t="shared" si="118"/>
        <v>316</v>
      </c>
      <c r="AM294">
        <f>IF(B294=1,(AJ294/AD294),REF)</f>
        <v>1066.4510913500403</v>
      </c>
      <c r="AN294">
        <f t="shared" si="119"/>
        <v>265</v>
      </c>
      <c r="AO294">
        <f t="shared" si="120"/>
        <v>252</v>
      </c>
      <c r="AP294" t="str">
        <f t="shared" si="121"/>
        <v>Texas Southern</v>
      </c>
      <c r="AQ294">
        <f t="shared" si="122"/>
        <v>4.7614083860885496E-2</v>
      </c>
      <c r="AR294">
        <f t="shared" si="123"/>
        <v>0.14834126532957079</v>
      </c>
      <c r="AS294">
        <f t="shared" si="124"/>
        <v>0.39486700988514656</v>
      </c>
      <c r="AT294" t="str">
        <f t="shared" si="125"/>
        <v>Texas Southern</v>
      </c>
      <c r="AU294">
        <f t="shared" si="126"/>
        <v>293</v>
      </c>
      <c r="AV294">
        <f t="shared" si="127"/>
        <v>265.66666666666669</v>
      </c>
      <c r="AX294" t="str">
        <f t="shared" si="128"/>
        <v>Texas Southern</v>
      </c>
      <c r="AY294" t="str">
        <f t="shared" si="129"/>
        <v/>
      </c>
      <c r="AZ294">
        <v>293</v>
      </c>
    </row>
    <row r="295" spans="1:52" x14ac:dyDescent="0.25">
      <c r="A295">
        <v>1</v>
      </c>
      <c r="B295">
        <v>1</v>
      </c>
      <c r="C295">
        <v>1</v>
      </c>
      <c r="D295" t="s">
        <v>110</v>
      </c>
      <c r="E295">
        <v>63.883299999999998</v>
      </c>
      <c r="F295">
        <v>296</v>
      </c>
      <c r="G295">
        <v>61.940300000000001</v>
      </c>
      <c r="H295">
        <v>277</v>
      </c>
      <c r="I295">
        <v>89.607500000000002</v>
      </c>
      <c r="J295">
        <v>321</v>
      </c>
      <c r="K295">
        <v>91.022000000000006</v>
      </c>
      <c r="L295">
        <v>318</v>
      </c>
      <c r="M295">
        <v>99.977800000000002</v>
      </c>
      <c r="N295">
        <v>174</v>
      </c>
      <c r="O295">
        <v>103.898</v>
      </c>
      <c r="P295">
        <v>202</v>
      </c>
      <c r="Q295">
        <v>-12.8759</v>
      </c>
      <c r="R295">
        <v>296</v>
      </c>
      <c r="S295">
        <f t="shared" si="104"/>
        <v>-0.20155502298722813</v>
      </c>
      <c r="T295">
        <f t="shared" si="105"/>
        <v>302</v>
      </c>
      <c r="U295">
        <f t="shared" si="106"/>
        <v>529273.42695271724</v>
      </c>
      <c r="V295">
        <f t="shared" si="107"/>
        <v>329</v>
      </c>
      <c r="W295">
        <f t="shared" si="108"/>
        <v>26.374495310151051</v>
      </c>
      <c r="X295">
        <f t="shared" si="109"/>
        <v>270</v>
      </c>
      <c r="Y295">
        <f t="shared" si="110"/>
        <v>286</v>
      </c>
      <c r="Z295">
        <v>0.1938</v>
      </c>
      <c r="AA295">
        <f t="shared" si="111"/>
        <v>281</v>
      </c>
      <c r="AB295">
        <v>0.2092</v>
      </c>
      <c r="AC295">
        <f t="shared" si="112"/>
        <v>297</v>
      </c>
      <c r="AD295">
        <f t="shared" si="113"/>
        <v>0.20150000000000001</v>
      </c>
      <c r="AE295">
        <f t="shared" si="114"/>
        <v>298</v>
      </c>
      <c r="AF295">
        <v>0.27589999999999998</v>
      </c>
      <c r="AG295">
        <f t="shared" si="115"/>
        <v>237</v>
      </c>
      <c r="AH295">
        <v>0.2082</v>
      </c>
      <c r="AI295">
        <f t="shared" si="116"/>
        <v>286</v>
      </c>
      <c r="AJ295">
        <f t="shared" si="117"/>
        <v>347.6</v>
      </c>
      <c r="AK295">
        <f>IF(C295=1,(AJ295/Z295),REF)</f>
        <v>1793.6016511867906</v>
      </c>
      <c r="AL295">
        <f t="shared" si="118"/>
        <v>287</v>
      </c>
      <c r="AM295">
        <f>IF(B295=1,(AJ295/AD295),REF)</f>
        <v>1725.062034739454</v>
      </c>
      <c r="AN295">
        <f t="shared" si="119"/>
        <v>297</v>
      </c>
      <c r="AO295">
        <f t="shared" si="120"/>
        <v>287</v>
      </c>
      <c r="AP295" t="str">
        <f t="shared" si="121"/>
        <v>Dartmouth</v>
      </c>
      <c r="AQ295">
        <f t="shared" si="122"/>
        <v>0.10222397275069771</v>
      </c>
      <c r="AR295">
        <f t="shared" si="123"/>
        <v>9.1016336253149005E-2</v>
      </c>
      <c r="AS295">
        <f t="shared" si="124"/>
        <v>0.39266942913465896</v>
      </c>
      <c r="AT295" t="str">
        <f t="shared" si="125"/>
        <v>Dartmouth</v>
      </c>
      <c r="AU295">
        <f t="shared" si="126"/>
        <v>294</v>
      </c>
      <c r="AV295">
        <f t="shared" si="127"/>
        <v>293</v>
      </c>
      <c r="AX295" t="str">
        <f t="shared" si="128"/>
        <v>Dartmouth</v>
      </c>
      <c r="AY295" t="str">
        <f t="shared" si="129"/>
        <v/>
      </c>
      <c r="AZ295">
        <v>294</v>
      </c>
    </row>
    <row r="296" spans="1:52" x14ac:dyDescent="0.25">
      <c r="A296">
        <v>1</v>
      </c>
      <c r="B296">
        <v>1</v>
      </c>
      <c r="C296">
        <v>1</v>
      </c>
      <c r="D296" t="s">
        <v>221</v>
      </c>
      <c r="E296">
        <v>67.972099999999998</v>
      </c>
      <c r="F296">
        <v>115</v>
      </c>
      <c r="G296">
        <v>65.493899999999996</v>
      </c>
      <c r="H296">
        <v>113</v>
      </c>
      <c r="I296">
        <v>97.802700000000002</v>
      </c>
      <c r="J296">
        <v>212</v>
      </c>
      <c r="K296">
        <v>97.234399999999994</v>
      </c>
      <c r="L296">
        <v>274</v>
      </c>
      <c r="M296">
        <v>105.998</v>
      </c>
      <c r="N296">
        <v>291</v>
      </c>
      <c r="O296">
        <v>108.813</v>
      </c>
      <c r="P296">
        <v>285</v>
      </c>
      <c r="Q296">
        <v>-11.579000000000001</v>
      </c>
      <c r="R296">
        <v>290</v>
      </c>
      <c r="S296">
        <f t="shared" si="104"/>
        <v>-0.1703434203151</v>
      </c>
      <c r="T296">
        <f t="shared" si="105"/>
        <v>290</v>
      </c>
      <c r="U296">
        <f t="shared" si="106"/>
        <v>642644.15960212017</v>
      </c>
      <c r="V296">
        <f t="shared" si="107"/>
        <v>250</v>
      </c>
      <c r="W296">
        <f t="shared" si="108"/>
        <v>26.690614139797322</v>
      </c>
      <c r="X296">
        <f t="shared" si="109"/>
        <v>281</v>
      </c>
      <c r="Y296">
        <f t="shared" si="110"/>
        <v>285.5</v>
      </c>
      <c r="Z296">
        <v>0.17449999999999999</v>
      </c>
      <c r="AA296">
        <f t="shared" si="111"/>
        <v>292</v>
      </c>
      <c r="AB296">
        <v>0.26469999999999999</v>
      </c>
      <c r="AC296">
        <f t="shared" si="112"/>
        <v>282</v>
      </c>
      <c r="AD296">
        <f t="shared" si="113"/>
        <v>0.21959999999999999</v>
      </c>
      <c r="AE296">
        <f t="shared" si="114"/>
        <v>294</v>
      </c>
      <c r="AF296">
        <v>0.11310000000000001</v>
      </c>
      <c r="AG296">
        <f t="shared" si="115"/>
        <v>316</v>
      </c>
      <c r="AH296">
        <v>0.13589999999999999</v>
      </c>
      <c r="AI296">
        <f t="shared" si="116"/>
        <v>311</v>
      </c>
      <c r="AJ296">
        <f t="shared" si="117"/>
        <v>349.3</v>
      </c>
      <c r="AK296">
        <f>IF(C296=1,(AJ296/Z296),REF)</f>
        <v>2001.7191977077366</v>
      </c>
      <c r="AL296">
        <f t="shared" si="118"/>
        <v>293</v>
      </c>
      <c r="AM296">
        <f>IF(B296=1,(AJ296/AD296),REF)</f>
        <v>1590.6193078324227</v>
      </c>
      <c r="AN296">
        <f t="shared" si="119"/>
        <v>295</v>
      </c>
      <c r="AO296">
        <f t="shared" si="120"/>
        <v>293</v>
      </c>
      <c r="AP296" t="str">
        <f t="shared" si="121"/>
        <v>Montana St.</v>
      </c>
      <c r="AQ296">
        <f t="shared" si="122"/>
        <v>9.1038836286775671E-2</v>
      </c>
      <c r="AR296">
        <f t="shared" si="123"/>
        <v>0.1002031659187963</v>
      </c>
      <c r="AS296">
        <f t="shared" si="124"/>
        <v>0.39104011728927307</v>
      </c>
      <c r="AT296" t="str">
        <f t="shared" si="125"/>
        <v>Montana St.</v>
      </c>
      <c r="AU296">
        <f t="shared" si="126"/>
        <v>295</v>
      </c>
      <c r="AV296">
        <f t="shared" si="127"/>
        <v>294</v>
      </c>
      <c r="AX296" t="str">
        <f t="shared" si="128"/>
        <v>Montana St.</v>
      </c>
      <c r="AY296" t="str">
        <f t="shared" si="129"/>
        <v/>
      </c>
      <c r="AZ296">
        <v>295</v>
      </c>
    </row>
    <row r="297" spans="1:52" x14ac:dyDescent="0.25">
      <c r="A297">
        <v>1</v>
      </c>
      <c r="B297">
        <v>1</v>
      </c>
      <c r="C297">
        <v>1</v>
      </c>
      <c r="D297" t="s">
        <v>123</v>
      </c>
      <c r="E297">
        <v>64.254999999999995</v>
      </c>
      <c r="F297">
        <v>282</v>
      </c>
      <c r="G297">
        <v>62.377400000000002</v>
      </c>
      <c r="H297">
        <v>265</v>
      </c>
      <c r="I297">
        <v>97.425299999999993</v>
      </c>
      <c r="J297">
        <v>223</v>
      </c>
      <c r="K297">
        <v>97.3108</v>
      </c>
      <c r="L297">
        <v>271</v>
      </c>
      <c r="M297">
        <v>105.538</v>
      </c>
      <c r="N297">
        <v>286</v>
      </c>
      <c r="O297">
        <v>110.23</v>
      </c>
      <c r="P297">
        <v>304</v>
      </c>
      <c r="Q297">
        <v>-12.9194</v>
      </c>
      <c r="R297">
        <v>297</v>
      </c>
      <c r="S297">
        <f t="shared" si="104"/>
        <v>-0.20106139600031134</v>
      </c>
      <c r="T297">
        <f t="shared" si="105"/>
        <v>301</v>
      </c>
      <c r="U297">
        <f t="shared" si="106"/>
        <v>608455.76989310316</v>
      </c>
      <c r="V297">
        <f t="shared" si="107"/>
        <v>290</v>
      </c>
      <c r="W297">
        <f t="shared" si="108"/>
        <v>28.825228849678201</v>
      </c>
      <c r="X297">
        <f t="shared" si="109"/>
        <v>329</v>
      </c>
      <c r="Y297">
        <f t="shared" si="110"/>
        <v>315</v>
      </c>
      <c r="Z297">
        <v>0.21510000000000001</v>
      </c>
      <c r="AA297">
        <f t="shared" si="111"/>
        <v>274</v>
      </c>
      <c r="AB297">
        <v>0.12590000000000001</v>
      </c>
      <c r="AC297">
        <f t="shared" si="112"/>
        <v>324</v>
      </c>
      <c r="AD297">
        <f t="shared" si="113"/>
        <v>0.17050000000000001</v>
      </c>
      <c r="AE297">
        <f t="shared" si="114"/>
        <v>304</v>
      </c>
      <c r="AF297">
        <v>0.14530000000000001</v>
      </c>
      <c r="AG297">
        <f t="shared" si="115"/>
        <v>304</v>
      </c>
      <c r="AH297">
        <v>0.2316</v>
      </c>
      <c r="AI297">
        <f t="shared" si="116"/>
        <v>279</v>
      </c>
      <c r="AJ297">
        <f t="shared" si="117"/>
        <v>358.6</v>
      </c>
      <c r="AK297">
        <f>IF(C297=1,(AJ297/Z297),REF)</f>
        <v>1667.1315667131566</v>
      </c>
      <c r="AL297">
        <f t="shared" si="118"/>
        <v>280</v>
      </c>
      <c r="AM297">
        <f>IF(B297=1,(AJ297/AD297),REF)</f>
        <v>2103.2258064516127</v>
      </c>
      <c r="AN297">
        <f t="shared" si="119"/>
        <v>304</v>
      </c>
      <c r="AO297">
        <f t="shared" si="120"/>
        <v>280</v>
      </c>
      <c r="AP297" t="str">
        <f t="shared" si="121"/>
        <v>Eastern Illinois</v>
      </c>
      <c r="AQ297">
        <f t="shared" si="122"/>
        <v>0.11429178215004342</v>
      </c>
      <c r="AR297">
        <f t="shared" si="123"/>
        <v>7.5129160206885037E-2</v>
      </c>
      <c r="AS297">
        <f t="shared" si="124"/>
        <v>0.38954640333522011</v>
      </c>
      <c r="AT297" t="str">
        <f t="shared" si="125"/>
        <v>Eastern Illinois</v>
      </c>
      <c r="AU297">
        <f t="shared" si="126"/>
        <v>296</v>
      </c>
      <c r="AV297">
        <f t="shared" si="127"/>
        <v>293.33333333333331</v>
      </c>
      <c r="AX297" t="str">
        <f t="shared" si="128"/>
        <v>Eastern Illinois</v>
      </c>
      <c r="AY297" t="str">
        <f t="shared" si="129"/>
        <v/>
      </c>
      <c r="AZ297">
        <v>296</v>
      </c>
    </row>
    <row r="298" spans="1:52" x14ac:dyDescent="0.25">
      <c r="A298">
        <v>1</v>
      </c>
      <c r="B298">
        <v>1</v>
      </c>
      <c r="C298">
        <v>1</v>
      </c>
      <c r="D298" t="s">
        <v>224</v>
      </c>
      <c r="E298">
        <v>65.298000000000002</v>
      </c>
      <c r="F298">
        <v>247</v>
      </c>
      <c r="G298">
        <v>61.944499999999998</v>
      </c>
      <c r="H298">
        <v>276</v>
      </c>
      <c r="I298">
        <v>91.183700000000002</v>
      </c>
      <c r="J298">
        <v>307</v>
      </c>
      <c r="K298">
        <v>92.887299999999996</v>
      </c>
      <c r="L298">
        <v>310</v>
      </c>
      <c r="M298">
        <v>101.312</v>
      </c>
      <c r="N298">
        <v>199</v>
      </c>
      <c r="O298">
        <v>105.381</v>
      </c>
      <c r="P298">
        <v>234</v>
      </c>
      <c r="Q298">
        <v>-12.4937</v>
      </c>
      <c r="R298">
        <v>294</v>
      </c>
      <c r="S298">
        <f t="shared" si="104"/>
        <v>-0.19133357836380904</v>
      </c>
      <c r="T298">
        <f t="shared" si="105"/>
        <v>296</v>
      </c>
      <c r="U298">
        <f t="shared" si="106"/>
        <v>563394.44163323438</v>
      </c>
      <c r="V298">
        <f t="shared" si="107"/>
        <v>317</v>
      </c>
      <c r="W298">
        <f t="shared" si="108"/>
        <v>26.394888098817678</v>
      </c>
      <c r="X298">
        <f t="shared" si="109"/>
        <v>274</v>
      </c>
      <c r="Y298">
        <f t="shared" si="110"/>
        <v>285</v>
      </c>
      <c r="Z298">
        <v>0.19040000000000001</v>
      </c>
      <c r="AA298">
        <f t="shared" si="111"/>
        <v>284</v>
      </c>
      <c r="AB298">
        <v>0.20780000000000001</v>
      </c>
      <c r="AC298">
        <f t="shared" si="112"/>
        <v>298</v>
      </c>
      <c r="AD298">
        <f t="shared" si="113"/>
        <v>0.1991</v>
      </c>
      <c r="AE298">
        <f t="shared" si="114"/>
        <v>299</v>
      </c>
      <c r="AF298">
        <v>0.1231</v>
      </c>
      <c r="AG298">
        <f t="shared" si="115"/>
        <v>312</v>
      </c>
      <c r="AH298">
        <v>0.17860000000000001</v>
      </c>
      <c r="AI298">
        <f t="shared" si="116"/>
        <v>299</v>
      </c>
      <c r="AJ298">
        <f t="shared" si="117"/>
        <v>361.6</v>
      </c>
      <c r="AK298">
        <f>IF(C298=1,(AJ298/Z298),REF)</f>
        <v>1899.1596638655462</v>
      </c>
      <c r="AL298">
        <f t="shared" si="118"/>
        <v>291</v>
      </c>
      <c r="AM298">
        <f>IF(B298=1,(AJ298/AD298),REF)</f>
        <v>1816.1727774987444</v>
      </c>
      <c r="AN298">
        <f t="shared" si="119"/>
        <v>299</v>
      </c>
      <c r="AO298">
        <f t="shared" si="120"/>
        <v>291</v>
      </c>
      <c r="AP298" t="str">
        <f t="shared" si="121"/>
        <v>Mount St. Mary's</v>
      </c>
      <c r="AQ298">
        <f t="shared" si="122"/>
        <v>9.9857888372864675E-2</v>
      </c>
      <c r="AR298">
        <f t="shared" si="123"/>
        <v>8.9355544077531893E-2</v>
      </c>
      <c r="AS298">
        <f t="shared" si="124"/>
        <v>0.38937564857386181</v>
      </c>
      <c r="AT298" t="str">
        <f t="shared" si="125"/>
        <v>Mount St. Mary's</v>
      </c>
      <c r="AU298">
        <f t="shared" si="126"/>
        <v>297</v>
      </c>
      <c r="AV298">
        <f t="shared" si="127"/>
        <v>295.66666666666669</v>
      </c>
      <c r="AX298" t="str">
        <f t="shared" si="128"/>
        <v>Mount St. Mary's</v>
      </c>
      <c r="AY298" t="str">
        <f t="shared" si="129"/>
        <v/>
      </c>
      <c r="AZ298">
        <v>297</v>
      </c>
    </row>
    <row r="299" spans="1:52" x14ac:dyDescent="0.25">
      <c r="A299">
        <v>1</v>
      </c>
      <c r="B299">
        <v>1</v>
      </c>
      <c r="C299">
        <v>1</v>
      </c>
      <c r="D299" t="s">
        <v>281</v>
      </c>
      <c r="E299">
        <v>66.631299999999996</v>
      </c>
      <c r="F299">
        <v>187</v>
      </c>
      <c r="G299">
        <v>64.0959</v>
      </c>
      <c r="H299">
        <v>181</v>
      </c>
      <c r="I299">
        <v>100.34699999999999</v>
      </c>
      <c r="J299">
        <v>168</v>
      </c>
      <c r="K299">
        <v>98.050600000000003</v>
      </c>
      <c r="L299">
        <v>255</v>
      </c>
      <c r="M299">
        <v>106.322</v>
      </c>
      <c r="N299">
        <v>298</v>
      </c>
      <c r="O299">
        <v>109.85899999999999</v>
      </c>
      <c r="P299">
        <v>300</v>
      </c>
      <c r="Q299">
        <v>-11.808</v>
      </c>
      <c r="R299">
        <v>292</v>
      </c>
      <c r="S299">
        <f t="shared" si="104"/>
        <v>-0.17722001521807307</v>
      </c>
      <c r="T299">
        <f t="shared" si="105"/>
        <v>292</v>
      </c>
      <c r="U299">
        <f t="shared" si="106"/>
        <v>640587.99838099536</v>
      </c>
      <c r="V299">
        <f t="shared" si="107"/>
        <v>254</v>
      </c>
      <c r="W299">
        <f t="shared" si="108"/>
        <v>27.647682903303323</v>
      </c>
      <c r="X299">
        <f t="shared" si="109"/>
        <v>298</v>
      </c>
      <c r="Y299">
        <f t="shared" si="110"/>
        <v>295</v>
      </c>
      <c r="Z299">
        <v>0.15509999999999999</v>
      </c>
      <c r="AA299">
        <f t="shared" si="111"/>
        <v>301</v>
      </c>
      <c r="AB299">
        <v>0.30790000000000001</v>
      </c>
      <c r="AC299">
        <f t="shared" si="112"/>
        <v>268</v>
      </c>
      <c r="AD299">
        <f t="shared" si="113"/>
        <v>0.23149999999999998</v>
      </c>
      <c r="AE299">
        <f t="shared" si="114"/>
        <v>290</v>
      </c>
      <c r="AF299">
        <v>0.3972</v>
      </c>
      <c r="AG299">
        <f t="shared" si="115"/>
        <v>185</v>
      </c>
      <c r="AH299">
        <v>0.21809999999999999</v>
      </c>
      <c r="AI299">
        <f t="shared" si="116"/>
        <v>280</v>
      </c>
      <c r="AJ299">
        <f t="shared" si="117"/>
        <v>319.2</v>
      </c>
      <c r="AK299">
        <f>IF(C299=1,(AJ299/Z299),REF)</f>
        <v>2058.0270793036752</v>
      </c>
      <c r="AL299">
        <f t="shared" si="118"/>
        <v>296</v>
      </c>
      <c r="AM299">
        <f>IF(B299=1,(AJ299/AD299),REF)</f>
        <v>1378.8336933045357</v>
      </c>
      <c r="AN299">
        <f t="shared" si="119"/>
        <v>285</v>
      </c>
      <c r="AO299">
        <f t="shared" si="120"/>
        <v>285</v>
      </c>
      <c r="AP299" t="str">
        <f t="shared" si="121"/>
        <v>Sacramento St.</v>
      </c>
      <c r="AQ299">
        <f t="shared" si="122"/>
        <v>8.0693447635791962E-2</v>
      </c>
      <c r="AR299">
        <f t="shared" si="123"/>
        <v>0.10753674781621385</v>
      </c>
      <c r="AS299">
        <f t="shared" si="124"/>
        <v>0.38856503585153029</v>
      </c>
      <c r="AT299" t="str">
        <f t="shared" si="125"/>
        <v>Sacramento St.</v>
      </c>
      <c r="AU299">
        <f t="shared" si="126"/>
        <v>298</v>
      </c>
      <c r="AV299">
        <f t="shared" si="127"/>
        <v>291</v>
      </c>
      <c r="AX299" t="str">
        <f t="shared" si="128"/>
        <v>Sacramento St.</v>
      </c>
      <c r="AY299" t="str">
        <f t="shared" si="129"/>
        <v/>
      </c>
      <c r="AZ299">
        <v>298</v>
      </c>
    </row>
    <row r="300" spans="1:52" x14ac:dyDescent="0.25">
      <c r="A300">
        <v>1</v>
      </c>
      <c r="B300">
        <v>1</v>
      </c>
      <c r="C300">
        <v>1</v>
      </c>
      <c r="D300" t="s">
        <v>219</v>
      </c>
      <c r="E300">
        <v>70.757000000000005</v>
      </c>
      <c r="F300">
        <v>32</v>
      </c>
      <c r="G300">
        <v>67.340900000000005</v>
      </c>
      <c r="H300">
        <v>41</v>
      </c>
      <c r="I300">
        <v>93.858400000000003</v>
      </c>
      <c r="J300">
        <v>286</v>
      </c>
      <c r="K300">
        <v>96.530600000000007</v>
      </c>
      <c r="L300">
        <v>283</v>
      </c>
      <c r="M300">
        <v>106.04300000000001</v>
      </c>
      <c r="N300">
        <v>292</v>
      </c>
      <c r="O300">
        <v>108.136</v>
      </c>
      <c r="P300">
        <v>279</v>
      </c>
      <c r="Q300">
        <v>-11.6059</v>
      </c>
      <c r="R300">
        <v>291</v>
      </c>
      <c r="S300">
        <f t="shared" si="104"/>
        <v>-0.16401769436239508</v>
      </c>
      <c r="T300">
        <f t="shared" si="105"/>
        <v>286</v>
      </c>
      <c r="U300">
        <f t="shared" si="106"/>
        <v>659324.81619462464</v>
      </c>
      <c r="V300">
        <f t="shared" si="107"/>
        <v>233</v>
      </c>
      <c r="W300">
        <f t="shared" si="108"/>
        <v>25.385345003092517</v>
      </c>
      <c r="X300">
        <f t="shared" si="109"/>
        <v>209</v>
      </c>
      <c r="Y300">
        <f t="shared" si="110"/>
        <v>247.5</v>
      </c>
      <c r="Z300">
        <v>0.1128</v>
      </c>
      <c r="AA300">
        <f t="shared" si="111"/>
        <v>314</v>
      </c>
      <c r="AB300">
        <v>0.40110000000000001</v>
      </c>
      <c r="AC300">
        <f t="shared" si="112"/>
        <v>232</v>
      </c>
      <c r="AD300">
        <f t="shared" si="113"/>
        <v>0.25695000000000001</v>
      </c>
      <c r="AE300">
        <f t="shared" si="114"/>
        <v>280</v>
      </c>
      <c r="AF300">
        <v>0.39340000000000003</v>
      </c>
      <c r="AG300">
        <f t="shared" si="115"/>
        <v>187</v>
      </c>
      <c r="AH300">
        <v>0.107</v>
      </c>
      <c r="AI300">
        <f t="shared" si="116"/>
        <v>319</v>
      </c>
      <c r="AJ300">
        <f t="shared" si="117"/>
        <v>310.5</v>
      </c>
      <c r="AK300">
        <f>IF(C300=1,(AJ300/Z300),REF)</f>
        <v>2752.6595744680853</v>
      </c>
      <c r="AL300">
        <f t="shared" si="118"/>
        <v>309</v>
      </c>
      <c r="AM300">
        <f>IF(B300=1,(AJ300/AD300),REF)</f>
        <v>1208.4063047285463</v>
      </c>
      <c r="AN300">
        <f t="shared" si="119"/>
        <v>275</v>
      </c>
      <c r="AO300">
        <f t="shared" si="120"/>
        <v>275</v>
      </c>
      <c r="AP300" t="str">
        <f t="shared" si="121"/>
        <v>Monmouth</v>
      </c>
      <c r="AQ300">
        <f t="shared" si="122"/>
        <v>5.7004013068405225E-2</v>
      </c>
      <c r="AR300">
        <f t="shared" si="123"/>
        <v>0.1213436035137653</v>
      </c>
      <c r="AS300">
        <f t="shared" si="124"/>
        <v>0.38027250508832833</v>
      </c>
      <c r="AT300" t="str">
        <f t="shared" si="125"/>
        <v>Monmouth</v>
      </c>
      <c r="AU300">
        <f t="shared" si="126"/>
        <v>299</v>
      </c>
      <c r="AV300">
        <f t="shared" si="127"/>
        <v>284.66666666666669</v>
      </c>
      <c r="AX300" t="str">
        <f t="shared" si="128"/>
        <v>Monmouth</v>
      </c>
      <c r="AY300" t="str">
        <f t="shared" si="129"/>
        <v/>
      </c>
      <c r="AZ300">
        <v>299</v>
      </c>
    </row>
    <row r="301" spans="1:52" x14ac:dyDescent="0.25">
      <c r="A301">
        <v>1</v>
      </c>
      <c r="B301">
        <v>1</v>
      </c>
      <c r="C301">
        <v>1</v>
      </c>
      <c r="D301" t="s">
        <v>161</v>
      </c>
      <c r="E301">
        <v>66.453400000000002</v>
      </c>
      <c r="F301">
        <v>195</v>
      </c>
      <c r="G301">
        <v>64.322699999999998</v>
      </c>
      <c r="H301">
        <v>167</v>
      </c>
      <c r="I301">
        <v>95.043000000000006</v>
      </c>
      <c r="J301">
        <v>267</v>
      </c>
      <c r="K301">
        <v>96.991399999999999</v>
      </c>
      <c r="L301">
        <v>280</v>
      </c>
      <c r="M301">
        <v>107.59399999999999</v>
      </c>
      <c r="N301">
        <v>312</v>
      </c>
      <c r="O301">
        <v>110.593</v>
      </c>
      <c r="P301">
        <v>313</v>
      </c>
      <c r="Q301">
        <v>-13.601699999999999</v>
      </c>
      <c r="R301">
        <v>302</v>
      </c>
      <c r="S301">
        <f t="shared" si="104"/>
        <v>-0.20467876737683857</v>
      </c>
      <c r="T301">
        <f t="shared" si="105"/>
        <v>303</v>
      </c>
      <c r="U301">
        <f t="shared" si="106"/>
        <v>625149.17466233345</v>
      </c>
      <c r="V301">
        <f t="shared" si="107"/>
        <v>276</v>
      </c>
      <c r="W301">
        <f t="shared" si="108"/>
        <v>28.01863776975658</v>
      </c>
      <c r="X301">
        <f t="shared" si="109"/>
        <v>305</v>
      </c>
      <c r="Y301">
        <f t="shared" si="110"/>
        <v>304</v>
      </c>
      <c r="Z301">
        <v>0.18149999999999999</v>
      </c>
      <c r="AA301">
        <f t="shared" si="111"/>
        <v>289</v>
      </c>
      <c r="AB301">
        <v>0.1787</v>
      </c>
      <c r="AC301">
        <f t="shared" si="112"/>
        <v>307</v>
      </c>
      <c r="AD301">
        <f t="shared" si="113"/>
        <v>0.18009999999999998</v>
      </c>
      <c r="AE301">
        <f t="shared" si="114"/>
        <v>302</v>
      </c>
      <c r="AF301">
        <v>0.1817</v>
      </c>
      <c r="AG301">
        <f t="shared" si="115"/>
        <v>284</v>
      </c>
      <c r="AH301">
        <v>0.20030000000000001</v>
      </c>
      <c r="AI301">
        <f t="shared" si="116"/>
        <v>288</v>
      </c>
      <c r="AJ301">
        <f t="shared" si="117"/>
        <v>351.4</v>
      </c>
      <c r="AK301">
        <f>IF(C301=1,(AJ301/Z301),REF)</f>
        <v>1936.0881542699724</v>
      </c>
      <c r="AL301">
        <f t="shared" si="118"/>
        <v>292</v>
      </c>
      <c r="AM301">
        <f>IF(B301=1,(AJ301/AD301),REF)</f>
        <v>1951.1382565241533</v>
      </c>
      <c r="AN301">
        <f t="shared" si="119"/>
        <v>302</v>
      </c>
      <c r="AO301">
        <f t="shared" si="120"/>
        <v>292</v>
      </c>
      <c r="AP301" t="str">
        <f t="shared" si="121"/>
        <v>Idaho St.</v>
      </c>
      <c r="AQ301">
        <f t="shared" si="122"/>
        <v>9.5007020486902669E-2</v>
      </c>
      <c r="AR301">
        <f t="shared" si="123"/>
        <v>8.0107392565508154E-2</v>
      </c>
      <c r="AS301">
        <f t="shared" si="124"/>
        <v>0.37749982866912057</v>
      </c>
      <c r="AT301" t="str">
        <f t="shared" si="125"/>
        <v>Idaho St.</v>
      </c>
      <c r="AU301">
        <f t="shared" si="126"/>
        <v>300</v>
      </c>
      <c r="AV301">
        <f t="shared" si="127"/>
        <v>298</v>
      </c>
      <c r="AX301" t="str">
        <f t="shared" si="128"/>
        <v>Idaho St.</v>
      </c>
      <c r="AY301" t="str">
        <f t="shared" si="129"/>
        <v/>
      </c>
      <c r="AZ301">
        <v>300</v>
      </c>
    </row>
    <row r="302" spans="1:52" x14ac:dyDescent="0.25">
      <c r="A302">
        <v>1</v>
      </c>
      <c r="B302">
        <v>1</v>
      </c>
      <c r="C302">
        <v>1</v>
      </c>
      <c r="D302" t="s">
        <v>377</v>
      </c>
      <c r="E302">
        <v>64.089500000000001</v>
      </c>
      <c r="F302">
        <v>286</v>
      </c>
      <c r="G302">
        <v>61.6584</v>
      </c>
      <c r="H302">
        <v>289</v>
      </c>
      <c r="I302">
        <v>93.373199999999997</v>
      </c>
      <c r="J302">
        <v>290</v>
      </c>
      <c r="K302">
        <v>97.738600000000005</v>
      </c>
      <c r="L302">
        <v>262</v>
      </c>
      <c r="M302">
        <v>109.036</v>
      </c>
      <c r="N302">
        <v>324</v>
      </c>
      <c r="O302">
        <v>110.4</v>
      </c>
      <c r="P302">
        <v>308</v>
      </c>
      <c r="Q302">
        <v>-12.661799999999999</v>
      </c>
      <c r="R302">
        <v>295</v>
      </c>
      <c r="S302">
        <f t="shared" si="104"/>
        <v>-0.19755810234125715</v>
      </c>
      <c r="T302">
        <f t="shared" si="105"/>
        <v>298</v>
      </c>
      <c r="U302">
        <f t="shared" si="106"/>
        <v>612236.35015417146</v>
      </c>
      <c r="V302">
        <f t="shared" si="107"/>
        <v>286</v>
      </c>
      <c r="W302">
        <f t="shared" si="108"/>
        <v>28.971009865765712</v>
      </c>
      <c r="X302">
        <f t="shared" si="109"/>
        <v>333</v>
      </c>
      <c r="Y302">
        <f t="shared" si="110"/>
        <v>315.5</v>
      </c>
      <c r="Z302">
        <v>0.1648</v>
      </c>
      <c r="AA302">
        <f t="shared" si="111"/>
        <v>293</v>
      </c>
      <c r="AB302">
        <v>0.22009999999999999</v>
      </c>
      <c r="AC302">
        <f t="shared" si="112"/>
        <v>295</v>
      </c>
      <c r="AD302">
        <f t="shared" si="113"/>
        <v>0.19245000000000001</v>
      </c>
      <c r="AE302">
        <f t="shared" si="114"/>
        <v>300</v>
      </c>
      <c r="AF302">
        <v>0.22359999999999999</v>
      </c>
      <c r="AG302">
        <f t="shared" si="115"/>
        <v>259</v>
      </c>
      <c r="AH302">
        <v>9.9400000000000002E-2</v>
      </c>
      <c r="AI302">
        <f t="shared" si="116"/>
        <v>324</v>
      </c>
      <c r="AJ302">
        <f t="shared" si="117"/>
        <v>356.5</v>
      </c>
      <c r="AK302">
        <f>IF(C302=1,(AJ302/Z302),REF)</f>
        <v>2163.2281553398057</v>
      </c>
      <c r="AL302">
        <f t="shared" si="118"/>
        <v>299</v>
      </c>
      <c r="AM302">
        <f>IF(B302=1,(AJ302/AD302),REF)</f>
        <v>1852.4292023902312</v>
      </c>
      <c r="AN302">
        <f t="shared" si="119"/>
        <v>301</v>
      </c>
      <c r="AO302">
        <f t="shared" si="120"/>
        <v>299</v>
      </c>
      <c r="AP302" t="str">
        <f t="shared" si="121"/>
        <v>William &amp; Mary</v>
      </c>
      <c r="AQ302">
        <f t="shared" si="122"/>
        <v>8.5313656597107282E-2</v>
      </c>
      <c r="AR302">
        <f t="shared" si="123"/>
        <v>8.6157899371609656E-2</v>
      </c>
      <c r="AS302">
        <f t="shared" si="124"/>
        <v>0.37433879432425599</v>
      </c>
      <c r="AT302" t="str">
        <f t="shared" si="125"/>
        <v>William &amp; Mary</v>
      </c>
      <c r="AU302">
        <f t="shared" si="126"/>
        <v>301</v>
      </c>
      <c r="AV302">
        <f t="shared" si="127"/>
        <v>300</v>
      </c>
      <c r="AX302" t="str">
        <f t="shared" si="128"/>
        <v>William &amp; Mary</v>
      </c>
      <c r="AY302" t="str">
        <f t="shared" si="129"/>
        <v/>
      </c>
      <c r="AZ302">
        <v>301</v>
      </c>
    </row>
    <row r="303" spans="1:52" x14ac:dyDescent="0.25">
      <c r="A303">
        <v>1</v>
      </c>
      <c r="B303">
        <v>1</v>
      </c>
      <c r="C303">
        <v>1</v>
      </c>
      <c r="D303" t="s">
        <v>87</v>
      </c>
      <c r="E303">
        <v>69.269900000000007</v>
      </c>
      <c r="F303">
        <v>58</v>
      </c>
      <c r="G303">
        <v>67.135499999999993</v>
      </c>
      <c r="H303">
        <v>48</v>
      </c>
      <c r="I303">
        <v>95.510599999999997</v>
      </c>
      <c r="J303">
        <v>259</v>
      </c>
      <c r="K303">
        <v>98.019599999999997</v>
      </c>
      <c r="L303">
        <v>257</v>
      </c>
      <c r="M303">
        <v>109.226</v>
      </c>
      <c r="N303">
        <v>325</v>
      </c>
      <c r="O303">
        <v>111.755</v>
      </c>
      <c r="P303">
        <v>323</v>
      </c>
      <c r="Q303">
        <v>-13.7354</v>
      </c>
      <c r="R303">
        <v>303</v>
      </c>
      <c r="S303">
        <f t="shared" si="104"/>
        <v>-0.19828814535606371</v>
      </c>
      <c r="T303">
        <f t="shared" si="105"/>
        <v>299</v>
      </c>
      <c r="U303">
        <f t="shared" si="106"/>
        <v>665534.25345856475</v>
      </c>
      <c r="V303">
        <f t="shared" si="107"/>
        <v>221</v>
      </c>
      <c r="W303">
        <f t="shared" si="108"/>
        <v>27.332702852228106</v>
      </c>
      <c r="X303">
        <f t="shared" si="109"/>
        <v>293</v>
      </c>
      <c r="Y303">
        <f t="shared" si="110"/>
        <v>296</v>
      </c>
      <c r="Z303">
        <v>0.18010000000000001</v>
      </c>
      <c r="AA303">
        <f t="shared" si="111"/>
        <v>290</v>
      </c>
      <c r="AB303">
        <v>0.13100000000000001</v>
      </c>
      <c r="AC303">
        <f t="shared" si="112"/>
        <v>321</v>
      </c>
      <c r="AD303">
        <f t="shared" si="113"/>
        <v>0.15555000000000002</v>
      </c>
      <c r="AE303">
        <f t="shared" si="114"/>
        <v>307</v>
      </c>
      <c r="AF303">
        <v>0.3009</v>
      </c>
      <c r="AG303">
        <f t="shared" si="115"/>
        <v>222</v>
      </c>
      <c r="AH303">
        <v>0.1045</v>
      </c>
      <c r="AI303">
        <f t="shared" si="116"/>
        <v>321</v>
      </c>
      <c r="AJ303">
        <f t="shared" si="117"/>
        <v>333.2</v>
      </c>
      <c r="AK303">
        <f>IF(C303=1,(AJ303/Z303),REF)</f>
        <v>1850.0832870627428</v>
      </c>
      <c r="AL303">
        <f t="shared" si="118"/>
        <v>290</v>
      </c>
      <c r="AM303">
        <f>IF(B303=1,(AJ303/AD303),REF)</f>
        <v>2142.07650273224</v>
      </c>
      <c r="AN303">
        <f t="shared" si="119"/>
        <v>305</v>
      </c>
      <c r="AO303">
        <f t="shared" si="120"/>
        <v>290</v>
      </c>
      <c r="AP303" t="str">
        <f t="shared" si="121"/>
        <v>Cal St. Northridge</v>
      </c>
      <c r="AQ303">
        <f t="shared" si="122"/>
        <v>9.4703529857798424E-2</v>
      </c>
      <c r="AR303">
        <f t="shared" si="123"/>
        <v>6.8384949731975786E-2</v>
      </c>
      <c r="AS303">
        <f t="shared" si="124"/>
        <v>0.36690811336596701</v>
      </c>
      <c r="AT303" t="str">
        <f t="shared" si="125"/>
        <v>Cal St. Northridge</v>
      </c>
      <c r="AU303">
        <f t="shared" si="126"/>
        <v>302</v>
      </c>
      <c r="AV303">
        <f t="shared" si="127"/>
        <v>299.66666666666669</v>
      </c>
      <c r="AX303" t="str">
        <f t="shared" si="128"/>
        <v>Cal St. Northridge</v>
      </c>
      <c r="AY303" t="str">
        <f t="shared" si="129"/>
        <v/>
      </c>
      <c r="AZ303">
        <v>302</v>
      </c>
    </row>
    <row r="304" spans="1:52" x14ac:dyDescent="0.25">
      <c r="A304">
        <v>1</v>
      </c>
      <c r="B304">
        <v>1</v>
      </c>
      <c r="C304">
        <v>1</v>
      </c>
      <c r="D304" t="s">
        <v>286</v>
      </c>
      <c r="E304">
        <v>66.489900000000006</v>
      </c>
      <c r="F304">
        <v>193</v>
      </c>
      <c r="G304">
        <v>62.694400000000002</v>
      </c>
      <c r="H304">
        <v>254</v>
      </c>
      <c r="I304">
        <v>87.255899999999997</v>
      </c>
      <c r="J304">
        <v>330</v>
      </c>
      <c r="K304">
        <v>89.1096</v>
      </c>
      <c r="L304">
        <v>334</v>
      </c>
      <c r="M304">
        <v>103.575</v>
      </c>
      <c r="N304">
        <v>254</v>
      </c>
      <c r="O304">
        <v>106.414</v>
      </c>
      <c r="P304">
        <v>256</v>
      </c>
      <c r="Q304">
        <v>-17.303999999999998</v>
      </c>
      <c r="R304">
        <v>316</v>
      </c>
      <c r="S304">
        <f t="shared" si="104"/>
        <v>-0.26025606896686565</v>
      </c>
      <c r="T304">
        <f t="shared" si="105"/>
        <v>321</v>
      </c>
      <c r="U304">
        <f t="shared" si="106"/>
        <v>527964.43474843726</v>
      </c>
      <c r="V304">
        <f t="shared" si="107"/>
        <v>330</v>
      </c>
      <c r="W304">
        <f t="shared" si="108"/>
        <v>26.329484084048893</v>
      </c>
      <c r="X304">
        <f t="shared" si="109"/>
        <v>268</v>
      </c>
      <c r="Y304">
        <f t="shared" si="110"/>
        <v>294.5</v>
      </c>
      <c r="Z304">
        <v>0.1615</v>
      </c>
      <c r="AA304">
        <f t="shared" si="111"/>
        <v>296</v>
      </c>
      <c r="AB304">
        <v>0.13339999999999999</v>
      </c>
      <c r="AC304">
        <f t="shared" si="112"/>
        <v>319</v>
      </c>
      <c r="AD304">
        <f t="shared" si="113"/>
        <v>0.14745</v>
      </c>
      <c r="AE304">
        <f t="shared" si="114"/>
        <v>309</v>
      </c>
      <c r="AF304">
        <v>0.14630000000000001</v>
      </c>
      <c r="AG304">
        <f t="shared" si="115"/>
        <v>302</v>
      </c>
      <c r="AH304">
        <v>0.18690000000000001</v>
      </c>
      <c r="AI304">
        <f t="shared" si="116"/>
        <v>294</v>
      </c>
      <c r="AJ304">
        <f t="shared" si="117"/>
        <v>370.1</v>
      </c>
      <c r="AK304">
        <f>IF(C304=1,(AJ304/Z304),REF)</f>
        <v>2291.6408668730651</v>
      </c>
      <c r="AL304">
        <f t="shared" si="118"/>
        <v>302</v>
      </c>
      <c r="AM304">
        <f>IF(B304=1,(AJ304/AD304),REF)</f>
        <v>2510.0033909799936</v>
      </c>
      <c r="AN304">
        <f t="shared" si="119"/>
        <v>311</v>
      </c>
      <c r="AO304">
        <f t="shared" si="120"/>
        <v>302</v>
      </c>
      <c r="AP304" t="str">
        <f t="shared" si="121"/>
        <v>Saint Peter's</v>
      </c>
      <c r="AQ304">
        <f t="shared" si="122"/>
        <v>8.312457782963506E-2</v>
      </c>
      <c r="AR304">
        <f t="shared" si="123"/>
        <v>6.3552168959992383E-2</v>
      </c>
      <c r="AS304">
        <f t="shared" si="124"/>
        <v>0.35166772290636461</v>
      </c>
      <c r="AT304" t="str">
        <f t="shared" si="125"/>
        <v>Saint Peter's</v>
      </c>
      <c r="AU304">
        <f t="shared" si="126"/>
        <v>303</v>
      </c>
      <c r="AV304">
        <f t="shared" si="127"/>
        <v>304.66666666666669</v>
      </c>
      <c r="AX304" t="str">
        <f t="shared" si="128"/>
        <v>Saint Peter's</v>
      </c>
      <c r="AY304" t="str">
        <f t="shared" si="129"/>
        <v/>
      </c>
      <c r="AZ304">
        <v>303</v>
      </c>
    </row>
    <row r="305" spans="1:52" x14ac:dyDescent="0.25">
      <c r="A305">
        <v>1</v>
      </c>
      <c r="B305">
        <v>1</v>
      </c>
      <c r="C305">
        <v>1</v>
      </c>
      <c r="D305" t="s">
        <v>297</v>
      </c>
      <c r="E305">
        <v>68.825000000000003</v>
      </c>
      <c r="F305">
        <v>76</v>
      </c>
      <c r="G305">
        <v>66.976299999999995</v>
      </c>
      <c r="H305">
        <v>52</v>
      </c>
      <c r="I305">
        <v>94.367900000000006</v>
      </c>
      <c r="J305">
        <v>278</v>
      </c>
      <c r="K305">
        <v>95.181799999999996</v>
      </c>
      <c r="L305">
        <v>288</v>
      </c>
      <c r="M305">
        <v>105.67100000000001</v>
      </c>
      <c r="N305">
        <v>289</v>
      </c>
      <c r="O305">
        <v>110.13</v>
      </c>
      <c r="P305">
        <v>302</v>
      </c>
      <c r="Q305">
        <v>-14.948</v>
      </c>
      <c r="R305">
        <v>306</v>
      </c>
      <c r="S305">
        <f t="shared" si="104"/>
        <v>-0.21719142753359971</v>
      </c>
      <c r="T305">
        <f t="shared" si="105"/>
        <v>304</v>
      </c>
      <c r="U305">
        <f t="shared" si="106"/>
        <v>623525.25290159299</v>
      </c>
      <c r="V305">
        <f t="shared" si="107"/>
        <v>278</v>
      </c>
      <c r="W305">
        <f t="shared" si="108"/>
        <v>26.872173984517698</v>
      </c>
      <c r="X305">
        <f t="shared" si="109"/>
        <v>285</v>
      </c>
      <c r="Y305">
        <f t="shared" si="110"/>
        <v>294.5</v>
      </c>
      <c r="Z305">
        <v>0.16170000000000001</v>
      </c>
      <c r="AA305">
        <f t="shared" si="111"/>
        <v>295</v>
      </c>
      <c r="AB305">
        <v>0.129</v>
      </c>
      <c r="AC305">
        <f t="shared" si="112"/>
        <v>323</v>
      </c>
      <c r="AD305">
        <f t="shared" si="113"/>
        <v>0.14535000000000001</v>
      </c>
      <c r="AE305">
        <f t="shared" si="114"/>
        <v>310</v>
      </c>
      <c r="AF305">
        <v>0.20480000000000001</v>
      </c>
      <c r="AG305">
        <f t="shared" si="115"/>
        <v>271</v>
      </c>
      <c r="AH305">
        <v>7.7899999999999997E-2</v>
      </c>
      <c r="AI305">
        <f t="shared" si="116"/>
        <v>335</v>
      </c>
      <c r="AJ305">
        <f t="shared" si="117"/>
        <v>358.5</v>
      </c>
      <c r="AK305">
        <f>IF(C305=1,(AJ305/Z305),REF)</f>
        <v>2217.068645640074</v>
      </c>
      <c r="AL305">
        <f t="shared" si="118"/>
        <v>300</v>
      </c>
      <c r="AM305">
        <f>IF(B305=1,(AJ305/AD305),REF)</f>
        <v>2466.4602683178532</v>
      </c>
      <c r="AN305">
        <f t="shared" si="119"/>
        <v>310</v>
      </c>
      <c r="AO305">
        <f t="shared" si="120"/>
        <v>300</v>
      </c>
      <c r="AP305" t="str">
        <f t="shared" si="121"/>
        <v>SIU Edwardsville</v>
      </c>
      <c r="AQ305">
        <f t="shared" si="122"/>
        <v>8.350330938874051E-2</v>
      </c>
      <c r="AR305">
        <f t="shared" si="123"/>
        <v>6.2784242580078739E-2</v>
      </c>
      <c r="AS305">
        <f t="shared" si="124"/>
        <v>0.35129417668670304</v>
      </c>
      <c r="AT305" t="str">
        <f t="shared" si="125"/>
        <v>SIU Edwardsville</v>
      </c>
      <c r="AU305">
        <f t="shared" si="126"/>
        <v>304</v>
      </c>
      <c r="AV305">
        <f t="shared" si="127"/>
        <v>304.66666666666669</v>
      </c>
      <c r="AX305" t="str">
        <f t="shared" si="128"/>
        <v>SIU Edwardsville</v>
      </c>
      <c r="AY305" t="str">
        <f t="shared" si="129"/>
        <v/>
      </c>
      <c r="AZ305">
        <v>304</v>
      </c>
    </row>
    <row r="306" spans="1:52" x14ac:dyDescent="0.25">
      <c r="A306">
        <v>1</v>
      </c>
      <c r="B306">
        <v>1</v>
      </c>
      <c r="C306">
        <v>1</v>
      </c>
      <c r="D306" t="s">
        <v>353</v>
      </c>
      <c r="E306">
        <v>63.418900000000001</v>
      </c>
      <c r="F306">
        <v>311</v>
      </c>
      <c r="G306">
        <v>60.243299999999998</v>
      </c>
      <c r="H306">
        <v>320</v>
      </c>
      <c r="I306">
        <v>87.023600000000002</v>
      </c>
      <c r="J306">
        <v>332</v>
      </c>
      <c r="K306">
        <v>92.752799999999993</v>
      </c>
      <c r="L306">
        <v>312</v>
      </c>
      <c r="M306">
        <v>110.03400000000001</v>
      </c>
      <c r="N306">
        <v>331</v>
      </c>
      <c r="O306">
        <v>107.09699999999999</v>
      </c>
      <c r="P306">
        <v>266</v>
      </c>
      <c r="Q306">
        <v>-14.3439</v>
      </c>
      <c r="R306">
        <v>304</v>
      </c>
      <c r="S306">
        <f t="shared" si="104"/>
        <v>-0.22618178492531407</v>
      </c>
      <c r="T306">
        <f t="shared" si="105"/>
        <v>308</v>
      </c>
      <c r="U306">
        <f t="shared" si="106"/>
        <v>545597.99120511406</v>
      </c>
      <c r="V306">
        <f t="shared" si="107"/>
        <v>322</v>
      </c>
      <c r="W306">
        <f t="shared" si="108"/>
        <v>27.888488945621116</v>
      </c>
      <c r="X306">
        <f t="shared" si="109"/>
        <v>300</v>
      </c>
      <c r="Y306">
        <f t="shared" si="110"/>
        <v>304</v>
      </c>
      <c r="Z306">
        <v>9.4700000000000006E-2</v>
      </c>
      <c r="AA306">
        <f t="shared" si="111"/>
        <v>321</v>
      </c>
      <c r="AB306">
        <v>0.32579999999999998</v>
      </c>
      <c r="AC306">
        <f t="shared" si="112"/>
        <v>262</v>
      </c>
      <c r="AD306">
        <f t="shared" si="113"/>
        <v>0.21024999999999999</v>
      </c>
      <c r="AE306">
        <f t="shared" si="114"/>
        <v>295</v>
      </c>
      <c r="AF306">
        <v>0.22270000000000001</v>
      </c>
      <c r="AG306">
        <f t="shared" si="115"/>
        <v>262</v>
      </c>
      <c r="AH306">
        <v>7.7200000000000005E-2</v>
      </c>
      <c r="AI306">
        <f t="shared" si="116"/>
        <v>336</v>
      </c>
      <c r="AJ306">
        <f t="shared" si="117"/>
        <v>365.4</v>
      </c>
      <c r="AK306">
        <f>IF(C306=1,(AJ306/Z306),REF)</f>
        <v>3858.5005279831039</v>
      </c>
      <c r="AL306">
        <f t="shared" si="118"/>
        <v>319</v>
      </c>
      <c r="AM306">
        <f>IF(B306=1,(AJ306/AD306),REF)</f>
        <v>1737.9310344827586</v>
      </c>
      <c r="AN306">
        <f t="shared" si="119"/>
        <v>298</v>
      </c>
      <c r="AO306">
        <f t="shared" si="120"/>
        <v>295</v>
      </c>
      <c r="AP306" t="str">
        <f t="shared" si="121"/>
        <v>Utah</v>
      </c>
      <c r="AQ306">
        <f t="shared" si="122"/>
        <v>4.6267891067480423E-2</v>
      </c>
      <c r="AR306">
        <f t="shared" si="123"/>
        <v>9.4880469681041843E-2</v>
      </c>
      <c r="AS306">
        <f t="shared" si="124"/>
        <v>0.34630466129616627</v>
      </c>
      <c r="AT306" t="str">
        <f t="shared" si="125"/>
        <v>Utah</v>
      </c>
      <c r="AU306">
        <f t="shared" si="126"/>
        <v>305</v>
      </c>
      <c r="AV306">
        <f t="shared" si="127"/>
        <v>298.33333333333331</v>
      </c>
      <c r="AX306" t="str">
        <f t="shared" si="128"/>
        <v>Utah</v>
      </c>
      <c r="AY306" t="str">
        <f t="shared" si="129"/>
        <v/>
      </c>
      <c r="AZ306">
        <v>305</v>
      </c>
    </row>
    <row r="307" spans="1:52" x14ac:dyDescent="0.25">
      <c r="A307">
        <v>1</v>
      </c>
      <c r="B307">
        <v>1</v>
      </c>
      <c r="C307">
        <v>1</v>
      </c>
      <c r="D307" t="s">
        <v>389</v>
      </c>
      <c r="E307">
        <v>66.207999999999998</v>
      </c>
      <c r="F307">
        <v>204</v>
      </c>
      <c r="G307">
        <v>63.428600000000003</v>
      </c>
      <c r="H307">
        <v>215</v>
      </c>
      <c r="I307">
        <v>89.640900000000002</v>
      </c>
      <c r="J307">
        <v>319</v>
      </c>
      <c r="K307">
        <v>90.893000000000001</v>
      </c>
      <c r="L307">
        <v>321</v>
      </c>
      <c r="M307">
        <v>100.056</v>
      </c>
      <c r="N307">
        <v>175</v>
      </c>
      <c r="O307">
        <v>105.861</v>
      </c>
      <c r="P307">
        <v>243</v>
      </c>
      <c r="Q307">
        <v>-14.968400000000001</v>
      </c>
      <c r="R307">
        <v>307</v>
      </c>
      <c r="S307">
        <f t="shared" si="104"/>
        <v>-0.22607539874335433</v>
      </c>
      <c r="T307">
        <f t="shared" si="105"/>
        <v>307</v>
      </c>
      <c r="U307">
        <f t="shared" si="106"/>
        <v>546979.87142339197</v>
      </c>
      <c r="V307">
        <f t="shared" si="107"/>
        <v>321</v>
      </c>
      <c r="W307">
        <f t="shared" si="108"/>
        <v>26.222078820249394</v>
      </c>
      <c r="X307">
        <f t="shared" si="109"/>
        <v>264</v>
      </c>
      <c r="Y307">
        <f t="shared" si="110"/>
        <v>285.5</v>
      </c>
      <c r="Z307">
        <v>0.15640000000000001</v>
      </c>
      <c r="AA307">
        <f t="shared" si="111"/>
        <v>299</v>
      </c>
      <c r="AB307">
        <v>0.1215</v>
      </c>
      <c r="AC307">
        <f t="shared" si="112"/>
        <v>326</v>
      </c>
      <c r="AD307">
        <f t="shared" si="113"/>
        <v>0.13895000000000002</v>
      </c>
      <c r="AE307">
        <f t="shared" si="114"/>
        <v>314</v>
      </c>
      <c r="AF307">
        <v>0.28999999999999998</v>
      </c>
      <c r="AG307">
        <f t="shared" si="115"/>
        <v>229</v>
      </c>
      <c r="AH307">
        <v>9.7199999999999995E-2</v>
      </c>
      <c r="AI307">
        <f t="shared" si="116"/>
        <v>326</v>
      </c>
      <c r="AJ307">
        <f t="shared" si="117"/>
        <v>356.5</v>
      </c>
      <c r="AK307">
        <f>IF(C307=1,(AJ307/Z307),REF)</f>
        <v>2279.411764705882</v>
      </c>
      <c r="AL307">
        <f t="shared" si="118"/>
        <v>301</v>
      </c>
      <c r="AM307">
        <f>IF(B307=1,(AJ307/AD307),REF)</f>
        <v>2565.6711047139256</v>
      </c>
      <c r="AN307">
        <f t="shared" si="119"/>
        <v>312</v>
      </c>
      <c r="AO307">
        <f t="shared" si="120"/>
        <v>301</v>
      </c>
      <c r="AP307" t="str">
        <f t="shared" si="121"/>
        <v>Hartford</v>
      </c>
      <c r="AQ307">
        <f t="shared" si="122"/>
        <v>8.054267548221701E-2</v>
      </c>
      <c r="AR307">
        <f t="shared" si="123"/>
        <v>5.9724609238688241E-2</v>
      </c>
      <c r="AS307">
        <f t="shared" si="124"/>
        <v>0.34543835571268011</v>
      </c>
      <c r="AT307" t="str">
        <f t="shared" si="125"/>
        <v>Hartford</v>
      </c>
      <c r="AU307">
        <f t="shared" si="126"/>
        <v>306</v>
      </c>
      <c r="AV307">
        <f t="shared" si="127"/>
        <v>307</v>
      </c>
      <c r="AX307" t="str">
        <f t="shared" si="128"/>
        <v>Hartford</v>
      </c>
      <c r="AY307" t="str">
        <f t="shared" si="129"/>
        <v/>
      </c>
      <c r="AZ307">
        <v>306</v>
      </c>
    </row>
    <row r="308" spans="1:52" x14ac:dyDescent="0.25">
      <c r="A308">
        <v>1</v>
      </c>
      <c r="B308">
        <v>1</v>
      </c>
      <c r="C308">
        <v>1</v>
      </c>
      <c r="D308" t="s">
        <v>274</v>
      </c>
      <c r="E308">
        <v>67.109200000000001</v>
      </c>
      <c r="F308">
        <v>158</v>
      </c>
      <c r="G308">
        <v>63.299300000000002</v>
      </c>
      <c r="H308">
        <v>221</v>
      </c>
      <c r="I308">
        <v>89.776499999999999</v>
      </c>
      <c r="J308">
        <v>316</v>
      </c>
      <c r="K308">
        <v>89.856200000000001</v>
      </c>
      <c r="L308">
        <v>328</v>
      </c>
      <c r="M308">
        <v>103.895</v>
      </c>
      <c r="N308">
        <v>259</v>
      </c>
      <c r="O308">
        <v>106.717</v>
      </c>
      <c r="P308">
        <v>260</v>
      </c>
      <c r="Q308">
        <v>-16.860600000000002</v>
      </c>
      <c r="R308">
        <v>315</v>
      </c>
      <c r="S308">
        <f t="shared" si="104"/>
        <v>-0.25124424073003399</v>
      </c>
      <c r="T308">
        <f t="shared" si="105"/>
        <v>317</v>
      </c>
      <c r="U308">
        <f t="shared" si="106"/>
        <v>541848.85318076576</v>
      </c>
      <c r="V308">
        <f t="shared" si="107"/>
        <v>323</v>
      </c>
      <c r="W308">
        <f t="shared" si="108"/>
        <v>26.205455386538237</v>
      </c>
      <c r="X308">
        <f t="shared" si="109"/>
        <v>260</v>
      </c>
      <c r="Y308">
        <f t="shared" si="110"/>
        <v>288.5</v>
      </c>
      <c r="Z308">
        <v>0.13950000000000001</v>
      </c>
      <c r="AA308">
        <f t="shared" si="111"/>
        <v>306</v>
      </c>
      <c r="AB308">
        <v>0.1777</v>
      </c>
      <c r="AC308">
        <f t="shared" si="112"/>
        <v>309</v>
      </c>
      <c r="AD308">
        <f t="shared" si="113"/>
        <v>0.15860000000000002</v>
      </c>
      <c r="AE308">
        <f t="shared" si="114"/>
        <v>306</v>
      </c>
      <c r="AF308">
        <v>0.17519999999999999</v>
      </c>
      <c r="AG308">
        <f t="shared" si="115"/>
        <v>286</v>
      </c>
      <c r="AH308">
        <v>0.1399</v>
      </c>
      <c r="AI308">
        <f t="shared" si="116"/>
        <v>308</v>
      </c>
      <c r="AJ308">
        <f t="shared" si="117"/>
        <v>365.7</v>
      </c>
      <c r="AK308">
        <f>IF(C308=1,(AJ308/Z308),REF)</f>
        <v>2621.5053763440856</v>
      </c>
      <c r="AL308">
        <f t="shared" si="118"/>
        <v>307</v>
      </c>
      <c r="AM308">
        <f>IF(B308=1,(AJ308/AD308),REF)</f>
        <v>2305.8007566204283</v>
      </c>
      <c r="AN308">
        <f t="shared" si="119"/>
        <v>306</v>
      </c>
      <c r="AO308">
        <f t="shared" si="120"/>
        <v>306</v>
      </c>
      <c r="AP308" t="str">
        <f t="shared" si="121"/>
        <v>Radford</v>
      </c>
      <c r="AQ308">
        <f t="shared" si="122"/>
        <v>7.0841983773721029E-2</v>
      </c>
      <c r="AR308">
        <f t="shared" si="123"/>
        <v>6.9086843314787802E-2</v>
      </c>
      <c r="AS308">
        <f t="shared" si="124"/>
        <v>0.34510470416685257</v>
      </c>
      <c r="AT308" t="str">
        <f t="shared" si="125"/>
        <v>Radford</v>
      </c>
      <c r="AU308">
        <f t="shared" si="126"/>
        <v>307</v>
      </c>
      <c r="AV308">
        <f t="shared" si="127"/>
        <v>306.33333333333331</v>
      </c>
      <c r="AX308" t="str">
        <f t="shared" si="128"/>
        <v>Radford</v>
      </c>
      <c r="AY308" t="str">
        <f t="shared" si="129"/>
        <v/>
      </c>
      <c r="AZ308">
        <v>307</v>
      </c>
    </row>
    <row r="309" spans="1:52" x14ac:dyDescent="0.25">
      <c r="A309">
        <v>1</v>
      </c>
      <c r="B309">
        <v>1</v>
      </c>
      <c r="C309">
        <v>1</v>
      </c>
      <c r="D309" t="s">
        <v>306</v>
      </c>
      <c r="E309">
        <v>65.530199999999994</v>
      </c>
      <c r="F309">
        <v>234</v>
      </c>
      <c r="G309">
        <v>62.305100000000003</v>
      </c>
      <c r="H309">
        <v>268</v>
      </c>
      <c r="I309">
        <v>86.380899999999997</v>
      </c>
      <c r="J309">
        <v>337</v>
      </c>
      <c r="K309">
        <v>86.424899999999994</v>
      </c>
      <c r="L309">
        <v>342</v>
      </c>
      <c r="M309">
        <v>94.933700000000002</v>
      </c>
      <c r="N309">
        <v>62</v>
      </c>
      <c r="O309">
        <v>99.484200000000001</v>
      </c>
      <c r="P309">
        <v>113</v>
      </c>
      <c r="Q309">
        <v>-13.0593</v>
      </c>
      <c r="R309">
        <v>299</v>
      </c>
      <c r="S309">
        <f t="shared" si="104"/>
        <v>-0.19928674107510749</v>
      </c>
      <c r="T309">
        <f t="shared" si="105"/>
        <v>300</v>
      </c>
      <c r="U309">
        <f t="shared" si="106"/>
        <v>489462.32052352314</v>
      </c>
      <c r="V309">
        <f t="shared" si="107"/>
        <v>343</v>
      </c>
      <c r="W309">
        <f t="shared" si="108"/>
        <v>23.986400767275406</v>
      </c>
      <c r="X309">
        <f t="shared" si="109"/>
        <v>132</v>
      </c>
      <c r="Y309">
        <f t="shared" si="110"/>
        <v>216</v>
      </c>
      <c r="Z309">
        <v>0.1144</v>
      </c>
      <c r="AA309">
        <f t="shared" si="111"/>
        <v>313</v>
      </c>
      <c r="AB309">
        <v>0.24979999999999999</v>
      </c>
      <c r="AC309">
        <f t="shared" si="112"/>
        <v>286</v>
      </c>
      <c r="AD309">
        <f t="shared" si="113"/>
        <v>0.18209999999999998</v>
      </c>
      <c r="AE309">
        <f t="shared" si="114"/>
        <v>301</v>
      </c>
      <c r="AF309">
        <v>0.2631</v>
      </c>
      <c r="AG309">
        <f t="shared" si="115"/>
        <v>240</v>
      </c>
      <c r="AH309">
        <v>0.24640000000000001</v>
      </c>
      <c r="AI309">
        <f t="shared" si="116"/>
        <v>273</v>
      </c>
      <c r="AJ309">
        <f t="shared" si="117"/>
        <v>334.6</v>
      </c>
      <c r="AK309">
        <f>IF(C309=1,(AJ309/Z309),REF)</f>
        <v>2924.8251748251751</v>
      </c>
      <c r="AL309">
        <f t="shared" si="118"/>
        <v>312</v>
      </c>
      <c r="AM309">
        <f>IF(B309=1,(AJ309/AD309),REF)</f>
        <v>1837.451949478309</v>
      </c>
      <c r="AN309">
        <f t="shared" si="119"/>
        <v>300</v>
      </c>
      <c r="AO309">
        <f t="shared" si="120"/>
        <v>300</v>
      </c>
      <c r="AP309" t="str">
        <f t="shared" si="121"/>
        <v>Southeastern Louisiana</v>
      </c>
      <c r="AQ309">
        <f t="shared" si="122"/>
        <v>5.7462909943808156E-2</v>
      </c>
      <c r="AR309">
        <f t="shared" si="123"/>
        <v>8.1607079459635135E-2</v>
      </c>
      <c r="AS309">
        <f t="shared" si="124"/>
        <v>0.34425588275757812</v>
      </c>
      <c r="AT309" t="str">
        <f t="shared" si="125"/>
        <v>Southeastern Louisiana</v>
      </c>
      <c r="AU309">
        <f t="shared" si="126"/>
        <v>308</v>
      </c>
      <c r="AV309">
        <f t="shared" si="127"/>
        <v>303</v>
      </c>
      <c r="AX309" t="str">
        <f t="shared" si="128"/>
        <v>Southeastern Louisiana</v>
      </c>
      <c r="AY309" t="str">
        <f t="shared" si="129"/>
        <v/>
      </c>
      <c r="AZ309">
        <v>308</v>
      </c>
    </row>
    <row r="310" spans="1:52" x14ac:dyDescent="0.25">
      <c r="A310">
        <v>1</v>
      </c>
      <c r="B310">
        <v>1</v>
      </c>
      <c r="C310">
        <v>1</v>
      </c>
      <c r="D310" t="s">
        <v>90</v>
      </c>
      <c r="E310">
        <v>68.403000000000006</v>
      </c>
      <c r="F310">
        <v>93</v>
      </c>
      <c r="G310">
        <v>64.500500000000002</v>
      </c>
      <c r="H310">
        <v>159</v>
      </c>
      <c r="I310">
        <v>94.926599999999993</v>
      </c>
      <c r="J310">
        <v>270</v>
      </c>
      <c r="K310">
        <v>94.509699999999995</v>
      </c>
      <c r="L310">
        <v>298</v>
      </c>
      <c r="M310">
        <v>109.65900000000001</v>
      </c>
      <c r="N310">
        <v>330</v>
      </c>
      <c r="O310">
        <v>113.301</v>
      </c>
      <c r="P310">
        <v>332</v>
      </c>
      <c r="Q310">
        <v>-18.791</v>
      </c>
      <c r="R310">
        <v>328</v>
      </c>
      <c r="S310">
        <f t="shared" si="104"/>
        <v>-0.27471455930295463</v>
      </c>
      <c r="T310">
        <f t="shared" si="105"/>
        <v>326</v>
      </c>
      <c r="U310">
        <f t="shared" si="106"/>
        <v>610981.30040593829</v>
      </c>
      <c r="V310">
        <f t="shared" si="107"/>
        <v>288</v>
      </c>
      <c r="W310">
        <f t="shared" si="108"/>
        <v>28.294292539968385</v>
      </c>
      <c r="X310">
        <f t="shared" si="109"/>
        <v>314</v>
      </c>
      <c r="Y310">
        <f t="shared" si="110"/>
        <v>320</v>
      </c>
      <c r="Z310">
        <v>0.14979999999999999</v>
      </c>
      <c r="AA310">
        <f t="shared" si="111"/>
        <v>304</v>
      </c>
      <c r="AB310">
        <v>0.12330000000000001</v>
      </c>
      <c r="AC310">
        <f t="shared" si="112"/>
        <v>325</v>
      </c>
      <c r="AD310">
        <f t="shared" si="113"/>
        <v>0.13655</v>
      </c>
      <c r="AE310">
        <f t="shared" si="114"/>
        <v>317</v>
      </c>
      <c r="AF310">
        <v>0.14899999999999999</v>
      </c>
      <c r="AG310">
        <f t="shared" si="115"/>
        <v>301</v>
      </c>
      <c r="AH310">
        <v>0.1651</v>
      </c>
      <c r="AI310">
        <f t="shared" si="116"/>
        <v>303</v>
      </c>
      <c r="AJ310">
        <f t="shared" si="117"/>
        <v>371</v>
      </c>
      <c r="AK310">
        <f>IF(C310=1,(AJ310/Z310),REF)</f>
        <v>2476.635514018692</v>
      </c>
      <c r="AL310">
        <f t="shared" si="118"/>
        <v>306</v>
      </c>
      <c r="AM310">
        <f>IF(B310=1,(AJ310/AD310),REF)</f>
        <v>2716.9534968875869</v>
      </c>
      <c r="AN310">
        <f t="shared" si="119"/>
        <v>318</v>
      </c>
      <c r="AO310">
        <f t="shared" si="120"/>
        <v>306</v>
      </c>
      <c r="AP310" t="str">
        <f t="shared" si="121"/>
        <v>Canisius</v>
      </c>
      <c r="AQ310">
        <f t="shared" si="122"/>
        <v>7.6506297611469973E-2</v>
      </c>
      <c r="AR310">
        <f t="shared" si="123"/>
        <v>5.8274199653517898E-2</v>
      </c>
      <c r="AS310">
        <f t="shared" si="124"/>
        <v>0.33996861303721676</v>
      </c>
      <c r="AT310" t="str">
        <f t="shared" si="125"/>
        <v>Canisius</v>
      </c>
      <c r="AU310">
        <f t="shared" si="126"/>
        <v>309</v>
      </c>
      <c r="AV310">
        <f t="shared" si="127"/>
        <v>310.66666666666669</v>
      </c>
      <c r="AX310" t="str">
        <f t="shared" si="128"/>
        <v>Canisius</v>
      </c>
      <c r="AY310" t="str">
        <f t="shared" si="129"/>
        <v/>
      </c>
      <c r="AZ310">
        <v>309</v>
      </c>
    </row>
    <row r="311" spans="1:52" x14ac:dyDescent="0.25">
      <c r="A311">
        <v>1</v>
      </c>
      <c r="B311">
        <v>1</v>
      </c>
      <c r="C311">
        <v>1</v>
      </c>
      <c r="D311" t="s">
        <v>177</v>
      </c>
      <c r="E311">
        <v>64.7684</v>
      </c>
      <c r="F311">
        <v>274</v>
      </c>
      <c r="G311">
        <v>61.361899999999999</v>
      </c>
      <c r="H311">
        <v>297</v>
      </c>
      <c r="I311">
        <v>92.920699999999997</v>
      </c>
      <c r="J311">
        <v>296</v>
      </c>
      <c r="K311">
        <v>97.007499999999993</v>
      </c>
      <c r="L311">
        <v>279</v>
      </c>
      <c r="M311">
        <v>115.512</v>
      </c>
      <c r="N311">
        <v>343</v>
      </c>
      <c r="O311">
        <v>114.53700000000001</v>
      </c>
      <c r="P311">
        <v>335</v>
      </c>
      <c r="Q311">
        <v>-17.529399999999999</v>
      </c>
      <c r="R311">
        <v>319</v>
      </c>
      <c r="S311">
        <f t="shared" si="104"/>
        <v>-0.27064895844269754</v>
      </c>
      <c r="T311">
        <f t="shared" si="105"/>
        <v>323</v>
      </c>
      <c r="U311">
        <f t="shared" si="106"/>
        <v>609500.11726522248</v>
      </c>
      <c r="V311">
        <f t="shared" si="107"/>
        <v>289</v>
      </c>
      <c r="W311">
        <f t="shared" si="108"/>
        <v>30.405357722146309</v>
      </c>
      <c r="X311">
        <f t="shared" si="109"/>
        <v>345</v>
      </c>
      <c r="Y311">
        <f t="shared" si="110"/>
        <v>334</v>
      </c>
      <c r="Z311">
        <v>0.1542</v>
      </c>
      <c r="AA311">
        <f t="shared" si="111"/>
        <v>302</v>
      </c>
      <c r="AB311">
        <v>0.1066</v>
      </c>
      <c r="AC311">
        <f t="shared" si="112"/>
        <v>329</v>
      </c>
      <c r="AD311">
        <f t="shared" si="113"/>
        <v>0.13040000000000002</v>
      </c>
      <c r="AE311">
        <f t="shared" si="114"/>
        <v>321</v>
      </c>
      <c r="AF311">
        <v>0.29220000000000002</v>
      </c>
      <c r="AG311">
        <f t="shared" si="115"/>
        <v>228</v>
      </c>
      <c r="AH311">
        <v>0.14799999999999999</v>
      </c>
      <c r="AI311">
        <f t="shared" si="116"/>
        <v>305</v>
      </c>
      <c r="AJ311">
        <f t="shared" si="117"/>
        <v>360</v>
      </c>
      <c r="AK311">
        <f>IF(C311=1,(AJ311/Z311),REF)</f>
        <v>2334.6303501945526</v>
      </c>
      <c r="AL311">
        <f t="shared" si="118"/>
        <v>303</v>
      </c>
      <c r="AM311">
        <f>IF(B311=1,(AJ311/AD311),REF)</f>
        <v>2760.7361963190183</v>
      </c>
      <c r="AN311">
        <f t="shared" si="119"/>
        <v>319</v>
      </c>
      <c r="AO311">
        <f t="shared" si="120"/>
        <v>303</v>
      </c>
      <c r="AP311" t="str">
        <f t="shared" si="121"/>
        <v>Kennesaw St.</v>
      </c>
      <c r="AQ311">
        <f t="shared" si="122"/>
        <v>7.9219873179614514E-2</v>
      </c>
      <c r="AR311">
        <f t="shared" si="123"/>
        <v>5.553852819026233E-2</v>
      </c>
      <c r="AS311">
        <f t="shared" si="124"/>
        <v>0.33994631817868776</v>
      </c>
      <c r="AT311" t="str">
        <f t="shared" si="125"/>
        <v>Kennesaw St.</v>
      </c>
      <c r="AU311">
        <f t="shared" si="126"/>
        <v>310</v>
      </c>
      <c r="AV311">
        <f t="shared" si="127"/>
        <v>311.33333333333331</v>
      </c>
      <c r="AX311" t="str">
        <f t="shared" si="128"/>
        <v>Kennesaw St.</v>
      </c>
      <c r="AY311" t="str">
        <f t="shared" si="129"/>
        <v/>
      </c>
      <c r="AZ311">
        <v>310</v>
      </c>
    </row>
    <row r="312" spans="1:52" x14ac:dyDescent="0.25">
      <c r="A312">
        <v>1</v>
      </c>
      <c r="B312">
        <v>1</v>
      </c>
      <c r="C312">
        <v>1</v>
      </c>
      <c r="D312" t="s">
        <v>159</v>
      </c>
      <c r="E312">
        <v>68.352400000000003</v>
      </c>
      <c r="F312">
        <v>96</v>
      </c>
      <c r="G312">
        <v>64.6935</v>
      </c>
      <c r="H312">
        <v>149</v>
      </c>
      <c r="I312">
        <v>87.491200000000006</v>
      </c>
      <c r="J312">
        <v>328</v>
      </c>
      <c r="K312">
        <v>90.649299999999997</v>
      </c>
      <c r="L312">
        <v>322</v>
      </c>
      <c r="M312">
        <v>102.33799999999999</v>
      </c>
      <c r="N312">
        <v>223</v>
      </c>
      <c r="O312">
        <v>105.879</v>
      </c>
      <c r="P312">
        <v>244</v>
      </c>
      <c r="Q312">
        <v>-15.229799999999999</v>
      </c>
      <c r="R312">
        <v>308</v>
      </c>
      <c r="S312">
        <f t="shared" si="104"/>
        <v>-0.22281148869681253</v>
      </c>
      <c r="T312">
        <f t="shared" si="105"/>
        <v>306</v>
      </c>
      <c r="U312">
        <f t="shared" si="106"/>
        <v>561671.87511940859</v>
      </c>
      <c r="V312">
        <f t="shared" si="107"/>
        <v>318</v>
      </c>
      <c r="W312">
        <f t="shared" si="108"/>
        <v>25.406331543202551</v>
      </c>
      <c r="X312">
        <f t="shared" si="109"/>
        <v>212</v>
      </c>
      <c r="Y312">
        <f t="shared" si="110"/>
        <v>259</v>
      </c>
      <c r="Z312">
        <v>0.13320000000000001</v>
      </c>
      <c r="AA312">
        <f t="shared" si="111"/>
        <v>309</v>
      </c>
      <c r="AB312">
        <v>0.16869999999999999</v>
      </c>
      <c r="AC312">
        <f t="shared" si="112"/>
        <v>311</v>
      </c>
      <c r="AD312">
        <f t="shared" si="113"/>
        <v>0.15095</v>
      </c>
      <c r="AE312">
        <f t="shared" si="114"/>
        <v>308</v>
      </c>
      <c r="AF312">
        <v>0.15640000000000001</v>
      </c>
      <c r="AG312">
        <f t="shared" si="115"/>
        <v>292</v>
      </c>
      <c r="AH312">
        <v>0.19089999999999999</v>
      </c>
      <c r="AI312">
        <f t="shared" si="116"/>
        <v>292</v>
      </c>
      <c r="AJ312">
        <f t="shared" si="117"/>
        <v>355</v>
      </c>
      <c r="AK312">
        <f>IF(C312=1,(AJ312/Z312),REF)</f>
        <v>2665.165165165165</v>
      </c>
      <c r="AL312">
        <f t="shared" si="118"/>
        <v>308</v>
      </c>
      <c r="AM312">
        <f>IF(B312=1,(AJ312/AD312),REF)</f>
        <v>2351.7721099701889</v>
      </c>
      <c r="AN312">
        <f t="shared" si="119"/>
        <v>308</v>
      </c>
      <c r="AO312">
        <f t="shared" si="120"/>
        <v>308</v>
      </c>
      <c r="AP312" t="str">
        <f t="shared" si="121"/>
        <v>Howard</v>
      </c>
      <c r="AQ312">
        <f t="shared" si="122"/>
        <v>6.753103312335626E-2</v>
      </c>
      <c r="AR312">
        <f t="shared" si="123"/>
        <v>6.5592412048798066E-2</v>
      </c>
      <c r="AS312">
        <f t="shared" si="124"/>
        <v>0.33829051492954637</v>
      </c>
      <c r="AT312" t="str">
        <f t="shared" si="125"/>
        <v>Howard</v>
      </c>
      <c r="AU312">
        <f t="shared" si="126"/>
        <v>311</v>
      </c>
      <c r="AV312">
        <f t="shared" si="127"/>
        <v>309</v>
      </c>
      <c r="AX312" t="str">
        <f t="shared" si="128"/>
        <v>Howard</v>
      </c>
      <c r="AY312" t="str">
        <f t="shared" si="129"/>
        <v/>
      </c>
      <c r="AZ312">
        <v>311</v>
      </c>
    </row>
    <row r="313" spans="1:52" x14ac:dyDescent="0.25">
      <c r="A313">
        <v>1</v>
      </c>
      <c r="B313">
        <v>1</v>
      </c>
      <c r="C313">
        <v>1</v>
      </c>
      <c r="D313" t="s">
        <v>189</v>
      </c>
      <c r="E313">
        <v>65.310500000000005</v>
      </c>
      <c r="F313">
        <v>245</v>
      </c>
      <c r="G313">
        <v>62.788499999999999</v>
      </c>
      <c r="H313">
        <v>250</v>
      </c>
      <c r="I313">
        <v>91.709199999999996</v>
      </c>
      <c r="J313">
        <v>305</v>
      </c>
      <c r="K313">
        <v>96.767099999999999</v>
      </c>
      <c r="L313">
        <v>282</v>
      </c>
      <c r="M313">
        <v>109.46299999999999</v>
      </c>
      <c r="N313">
        <v>329</v>
      </c>
      <c r="O313">
        <v>112.44</v>
      </c>
      <c r="P313">
        <v>327</v>
      </c>
      <c r="Q313">
        <v>-15.6729</v>
      </c>
      <c r="R313">
        <v>310</v>
      </c>
      <c r="S313">
        <f t="shared" si="104"/>
        <v>-0.23997519541268245</v>
      </c>
      <c r="T313">
        <f t="shared" si="105"/>
        <v>312</v>
      </c>
      <c r="U313">
        <f t="shared" si="106"/>
        <v>611559.13890161831</v>
      </c>
      <c r="V313">
        <f t="shared" si="107"/>
        <v>287</v>
      </c>
      <c r="W313">
        <f t="shared" si="108"/>
        <v>29.274556911498507</v>
      </c>
      <c r="X313">
        <f t="shared" si="109"/>
        <v>335</v>
      </c>
      <c r="Y313">
        <f t="shared" si="110"/>
        <v>323.5</v>
      </c>
      <c r="Z313">
        <v>0.15570000000000001</v>
      </c>
      <c r="AA313">
        <f t="shared" si="111"/>
        <v>300</v>
      </c>
      <c r="AB313">
        <v>8.2400000000000001E-2</v>
      </c>
      <c r="AC313">
        <f t="shared" si="112"/>
        <v>335</v>
      </c>
      <c r="AD313">
        <f t="shared" si="113"/>
        <v>0.11905</v>
      </c>
      <c r="AE313">
        <f t="shared" si="114"/>
        <v>322</v>
      </c>
      <c r="AF313">
        <v>0.18479999999999999</v>
      </c>
      <c r="AG313">
        <f t="shared" si="115"/>
        <v>282</v>
      </c>
      <c r="AH313">
        <v>0.1368</v>
      </c>
      <c r="AI313">
        <f t="shared" si="116"/>
        <v>310</v>
      </c>
      <c r="AJ313">
        <f t="shared" si="117"/>
        <v>367.3</v>
      </c>
      <c r="AK313">
        <f>IF(C313=1,(AJ313/Z313),REF)</f>
        <v>2359.023763648041</v>
      </c>
      <c r="AL313">
        <f t="shared" si="118"/>
        <v>305</v>
      </c>
      <c r="AM313">
        <f>IF(B313=1,(AJ313/AD313),REF)</f>
        <v>3085.2582948341033</v>
      </c>
      <c r="AN313">
        <f t="shared" si="119"/>
        <v>322</v>
      </c>
      <c r="AO313">
        <f t="shared" si="120"/>
        <v>305</v>
      </c>
      <c r="AP313" t="str">
        <f t="shared" si="121"/>
        <v>Louisiana Monroe</v>
      </c>
      <c r="AQ313">
        <f t="shared" si="122"/>
        <v>7.9907393161536014E-2</v>
      </c>
      <c r="AR313">
        <f t="shared" si="123"/>
        <v>5.0004932733428861E-2</v>
      </c>
      <c r="AS313">
        <f t="shared" si="124"/>
        <v>0.33500257483231644</v>
      </c>
      <c r="AT313" t="str">
        <f t="shared" si="125"/>
        <v>Louisiana Monroe</v>
      </c>
      <c r="AU313">
        <f t="shared" si="126"/>
        <v>312</v>
      </c>
      <c r="AV313">
        <f t="shared" si="127"/>
        <v>313</v>
      </c>
      <c r="AX313" t="str">
        <f t="shared" si="128"/>
        <v>Louisiana Monroe</v>
      </c>
      <c r="AY313" t="str">
        <f t="shared" si="129"/>
        <v/>
      </c>
      <c r="AZ313">
        <v>312</v>
      </c>
    </row>
    <row r="314" spans="1:52" x14ac:dyDescent="0.25">
      <c r="A314">
        <v>1</v>
      </c>
      <c r="B314">
        <v>1</v>
      </c>
      <c r="C314">
        <v>1</v>
      </c>
      <c r="D314" t="s">
        <v>78</v>
      </c>
      <c r="E314">
        <v>65.737899999999996</v>
      </c>
      <c r="F314">
        <v>222</v>
      </c>
      <c r="G314">
        <v>63.404400000000003</v>
      </c>
      <c r="H314">
        <v>218</v>
      </c>
      <c r="I314">
        <v>92.210700000000003</v>
      </c>
      <c r="J314">
        <v>299</v>
      </c>
      <c r="K314">
        <v>95.080299999999994</v>
      </c>
      <c r="L314">
        <v>291</v>
      </c>
      <c r="M314">
        <v>106.214</v>
      </c>
      <c r="N314">
        <v>295</v>
      </c>
      <c r="O314">
        <v>110.785</v>
      </c>
      <c r="P314">
        <v>315</v>
      </c>
      <c r="Q314">
        <v>-15.7044</v>
      </c>
      <c r="R314">
        <v>311</v>
      </c>
      <c r="S314">
        <f t="shared" si="104"/>
        <v>-0.23889871748260902</v>
      </c>
      <c r="T314">
        <f t="shared" si="105"/>
        <v>311</v>
      </c>
      <c r="U314">
        <f t="shared" si="106"/>
        <v>594287.9345241955</v>
      </c>
      <c r="V314">
        <f t="shared" si="107"/>
        <v>298</v>
      </c>
      <c r="W314">
        <f t="shared" si="108"/>
        <v>28.402313242068903</v>
      </c>
      <c r="X314">
        <f t="shared" si="109"/>
        <v>319</v>
      </c>
      <c r="Y314">
        <f t="shared" si="110"/>
        <v>315</v>
      </c>
      <c r="Z314">
        <v>0.1343</v>
      </c>
      <c r="AA314">
        <f t="shared" si="111"/>
        <v>307</v>
      </c>
      <c r="AB314">
        <v>0.1535</v>
      </c>
      <c r="AC314">
        <f t="shared" si="112"/>
        <v>314</v>
      </c>
      <c r="AD314">
        <f t="shared" si="113"/>
        <v>0.1439</v>
      </c>
      <c r="AE314">
        <f t="shared" si="114"/>
        <v>312</v>
      </c>
      <c r="AF314">
        <v>9.3200000000000005E-2</v>
      </c>
      <c r="AG314">
        <f t="shared" si="115"/>
        <v>319</v>
      </c>
      <c r="AH314">
        <v>0.12640000000000001</v>
      </c>
      <c r="AI314">
        <f t="shared" si="116"/>
        <v>314</v>
      </c>
      <c r="AJ314">
        <f t="shared" si="117"/>
        <v>373.8</v>
      </c>
      <c r="AK314">
        <f>IF(C314=1,(AJ314/Z314),REF)</f>
        <v>2783.3209233060311</v>
      </c>
      <c r="AL314">
        <f t="shared" si="118"/>
        <v>310</v>
      </c>
      <c r="AM314">
        <f>IF(B314=1,(AJ314/AD314),REF)</f>
        <v>2597.6372480889509</v>
      </c>
      <c r="AN314">
        <f t="shared" si="119"/>
        <v>314</v>
      </c>
      <c r="AO314">
        <f t="shared" si="120"/>
        <v>310</v>
      </c>
      <c r="AP314" t="str">
        <f t="shared" si="121"/>
        <v>Brown</v>
      </c>
      <c r="AQ314">
        <f t="shared" si="122"/>
        <v>6.779400109534213E-2</v>
      </c>
      <c r="AR314">
        <f t="shared" si="123"/>
        <v>6.1756598835829769E-2</v>
      </c>
      <c r="AS314">
        <f t="shared" si="124"/>
        <v>0.33462915221264788</v>
      </c>
      <c r="AT314" t="str">
        <f t="shared" si="125"/>
        <v>Brown</v>
      </c>
      <c r="AU314">
        <f t="shared" si="126"/>
        <v>313</v>
      </c>
      <c r="AV314">
        <f t="shared" si="127"/>
        <v>311.66666666666669</v>
      </c>
      <c r="AX314" t="str">
        <f t="shared" si="128"/>
        <v>Brown</v>
      </c>
      <c r="AY314" t="str">
        <f t="shared" si="129"/>
        <v/>
      </c>
      <c r="AZ314">
        <v>313</v>
      </c>
    </row>
    <row r="315" spans="1:52" x14ac:dyDescent="0.25">
      <c r="A315">
        <v>1</v>
      </c>
      <c r="B315">
        <v>1</v>
      </c>
      <c r="C315">
        <v>1</v>
      </c>
      <c r="D315" t="s">
        <v>102</v>
      </c>
      <c r="E315">
        <v>66.274799999999999</v>
      </c>
      <c r="F315">
        <v>203</v>
      </c>
      <c r="G315">
        <v>64.040700000000001</v>
      </c>
      <c r="H315">
        <v>185</v>
      </c>
      <c r="I315">
        <v>94.935199999999995</v>
      </c>
      <c r="J315">
        <v>269</v>
      </c>
      <c r="K315">
        <v>97.265900000000002</v>
      </c>
      <c r="L315">
        <v>273</v>
      </c>
      <c r="M315">
        <v>110.724</v>
      </c>
      <c r="N315">
        <v>336</v>
      </c>
      <c r="O315">
        <v>115.642</v>
      </c>
      <c r="P315">
        <v>339</v>
      </c>
      <c r="Q315">
        <v>-18.375900000000001</v>
      </c>
      <c r="R315">
        <v>325</v>
      </c>
      <c r="S315">
        <f t="shared" si="104"/>
        <v>-0.27727130070554712</v>
      </c>
      <c r="T315">
        <f t="shared" si="105"/>
        <v>327</v>
      </c>
      <c r="U315">
        <f t="shared" si="106"/>
        <v>627003.03806267225</v>
      </c>
      <c r="V315">
        <f t="shared" si="107"/>
        <v>269</v>
      </c>
      <c r="W315">
        <f t="shared" si="108"/>
        <v>30.174252811632812</v>
      </c>
      <c r="X315">
        <f t="shared" si="109"/>
        <v>344</v>
      </c>
      <c r="Y315">
        <f t="shared" si="110"/>
        <v>335.5</v>
      </c>
      <c r="Z315">
        <v>0.12559999999999999</v>
      </c>
      <c r="AA315">
        <f t="shared" si="111"/>
        <v>310</v>
      </c>
      <c r="AB315">
        <v>0.16420000000000001</v>
      </c>
      <c r="AC315">
        <f t="shared" si="112"/>
        <v>313</v>
      </c>
      <c r="AD315">
        <f t="shared" si="113"/>
        <v>0.1449</v>
      </c>
      <c r="AE315">
        <f t="shared" si="114"/>
        <v>311</v>
      </c>
      <c r="AF315">
        <v>0.255</v>
      </c>
      <c r="AG315">
        <f t="shared" si="115"/>
        <v>245</v>
      </c>
      <c r="AH315">
        <v>0.18179999999999999</v>
      </c>
      <c r="AI315">
        <f t="shared" si="116"/>
        <v>297</v>
      </c>
      <c r="AJ315">
        <f t="shared" si="117"/>
        <v>356.9</v>
      </c>
      <c r="AK315">
        <f>IF(C315=1,(AJ315/Z315),REF)</f>
        <v>2841.56050955414</v>
      </c>
      <c r="AL315">
        <f t="shared" si="118"/>
        <v>311</v>
      </c>
      <c r="AM315">
        <f>IF(B315=1,(AJ315/AD315),REF)</f>
        <v>2463.0779848171151</v>
      </c>
      <c r="AN315">
        <f t="shared" si="119"/>
        <v>309</v>
      </c>
      <c r="AO315">
        <f t="shared" si="120"/>
        <v>309</v>
      </c>
      <c r="AP315" t="str">
        <f t="shared" si="121"/>
        <v>Colgate</v>
      </c>
      <c r="AQ315">
        <f t="shared" si="122"/>
        <v>6.3271121183515383E-2</v>
      </c>
      <c r="AR315">
        <f t="shared" si="123"/>
        <v>6.2600601173147044E-2</v>
      </c>
      <c r="AS315">
        <f t="shared" si="124"/>
        <v>0.33079525528554471</v>
      </c>
      <c r="AT315" t="str">
        <f t="shared" si="125"/>
        <v>Colgate</v>
      </c>
      <c r="AU315">
        <f t="shared" si="126"/>
        <v>314</v>
      </c>
      <c r="AV315">
        <f t="shared" si="127"/>
        <v>311.33333333333331</v>
      </c>
      <c r="AX315" t="str">
        <f t="shared" si="128"/>
        <v>Colgate</v>
      </c>
      <c r="AY315" t="str">
        <f t="shared" si="129"/>
        <v/>
      </c>
      <c r="AZ315">
        <v>314</v>
      </c>
    </row>
    <row r="316" spans="1:52" x14ac:dyDescent="0.25">
      <c r="A316">
        <v>1</v>
      </c>
      <c r="B316">
        <v>1</v>
      </c>
      <c r="C316">
        <v>1</v>
      </c>
      <c r="D316" t="s">
        <v>397</v>
      </c>
      <c r="E316">
        <v>65.101299999999995</v>
      </c>
      <c r="F316">
        <v>258</v>
      </c>
      <c r="G316">
        <v>62.276899999999998</v>
      </c>
      <c r="H316">
        <v>269</v>
      </c>
      <c r="I316">
        <v>93.521299999999997</v>
      </c>
      <c r="J316">
        <v>288</v>
      </c>
      <c r="K316">
        <v>94.768900000000002</v>
      </c>
      <c r="L316">
        <v>297</v>
      </c>
      <c r="M316">
        <v>106.94499999999999</v>
      </c>
      <c r="N316">
        <v>305</v>
      </c>
      <c r="O316">
        <v>110.392</v>
      </c>
      <c r="P316">
        <v>307</v>
      </c>
      <c r="Q316">
        <v>-15.6228</v>
      </c>
      <c r="R316">
        <v>309</v>
      </c>
      <c r="S316">
        <f t="shared" si="104"/>
        <v>-0.23998138286025003</v>
      </c>
      <c r="T316">
        <f t="shared" si="105"/>
        <v>313</v>
      </c>
      <c r="U316">
        <f t="shared" si="106"/>
        <v>584684.17639710032</v>
      </c>
      <c r="V316">
        <f t="shared" si="107"/>
        <v>303</v>
      </c>
      <c r="W316">
        <f t="shared" si="108"/>
        <v>28.517437709455802</v>
      </c>
      <c r="X316">
        <f t="shared" si="109"/>
        <v>322</v>
      </c>
      <c r="Y316">
        <f t="shared" si="110"/>
        <v>317.5</v>
      </c>
      <c r="Z316">
        <v>8.3599999999999994E-2</v>
      </c>
      <c r="AA316">
        <f t="shared" si="111"/>
        <v>331</v>
      </c>
      <c r="AB316">
        <v>0.27650000000000002</v>
      </c>
      <c r="AC316">
        <f t="shared" si="112"/>
        <v>279</v>
      </c>
      <c r="AD316">
        <f t="shared" si="113"/>
        <v>0.18005000000000002</v>
      </c>
      <c r="AE316">
        <f t="shared" si="114"/>
        <v>303</v>
      </c>
      <c r="AF316">
        <v>6.7699999999999996E-2</v>
      </c>
      <c r="AG316">
        <f t="shared" si="115"/>
        <v>328</v>
      </c>
      <c r="AH316">
        <v>0.14410000000000001</v>
      </c>
      <c r="AI316">
        <f t="shared" si="116"/>
        <v>307</v>
      </c>
      <c r="AJ316">
        <f t="shared" si="117"/>
        <v>374.3</v>
      </c>
      <c r="AK316">
        <f>IF(C316=1,(AJ316/Z316),REF)</f>
        <v>4477.2727272727279</v>
      </c>
      <c r="AL316">
        <f t="shared" si="118"/>
        <v>330</v>
      </c>
      <c r="AM316">
        <f>IF(B316=1,(AJ316/AD316),REF)</f>
        <v>2078.8669813940569</v>
      </c>
      <c r="AN316">
        <f t="shared" si="119"/>
        <v>303</v>
      </c>
      <c r="AO316">
        <f t="shared" si="120"/>
        <v>303</v>
      </c>
      <c r="AP316" t="str">
        <f t="shared" si="121"/>
        <v>St. Francis PA</v>
      </c>
      <c r="AQ316">
        <f t="shared" si="122"/>
        <v>4.0241717159901623E-2</v>
      </c>
      <c r="AR316">
        <f t="shared" si="123"/>
        <v>7.9452885977896695E-2</v>
      </c>
      <c r="AS316">
        <f t="shared" si="124"/>
        <v>0.32420359729630643</v>
      </c>
      <c r="AT316" t="str">
        <f t="shared" si="125"/>
        <v>St. Francis PA</v>
      </c>
      <c r="AU316">
        <f t="shared" si="126"/>
        <v>315</v>
      </c>
      <c r="AV316">
        <f t="shared" si="127"/>
        <v>307</v>
      </c>
      <c r="AX316" t="str">
        <f t="shared" si="128"/>
        <v>St. Francis PA</v>
      </c>
      <c r="AY316" t="str">
        <f t="shared" si="129"/>
        <v/>
      </c>
      <c r="AZ316">
        <v>315</v>
      </c>
    </row>
    <row r="317" spans="1:52" x14ac:dyDescent="0.25">
      <c r="A317">
        <v>1</v>
      </c>
      <c r="B317">
        <v>1</v>
      </c>
      <c r="C317">
        <v>1</v>
      </c>
      <c r="D317" t="s">
        <v>398</v>
      </c>
      <c r="E317">
        <v>67.341499999999996</v>
      </c>
      <c r="F317">
        <v>144</v>
      </c>
      <c r="G317">
        <v>63.139400000000002</v>
      </c>
      <c r="H317">
        <v>236</v>
      </c>
      <c r="I317">
        <v>90.506500000000003</v>
      </c>
      <c r="J317">
        <v>313</v>
      </c>
      <c r="K317">
        <v>92.499099999999999</v>
      </c>
      <c r="L317">
        <v>313</v>
      </c>
      <c r="M317">
        <v>104.456</v>
      </c>
      <c r="N317">
        <v>270</v>
      </c>
      <c r="O317">
        <v>108.724</v>
      </c>
      <c r="P317">
        <v>284</v>
      </c>
      <c r="Q317">
        <v>-16.225000000000001</v>
      </c>
      <c r="R317">
        <v>312</v>
      </c>
      <c r="S317">
        <f t="shared" si="104"/>
        <v>-0.24093463911555291</v>
      </c>
      <c r="T317">
        <f t="shared" si="105"/>
        <v>314</v>
      </c>
      <c r="U317">
        <f t="shared" si="106"/>
        <v>576179.49706979655</v>
      </c>
      <c r="V317">
        <f t="shared" si="107"/>
        <v>308</v>
      </c>
      <c r="W317">
        <f t="shared" si="108"/>
        <v>26.905303114273494</v>
      </c>
      <c r="X317">
        <f t="shared" si="109"/>
        <v>288</v>
      </c>
      <c r="Y317">
        <f t="shared" si="110"/>
        <v>301</v>
      </c>
      <c r="Z317">
        <v>0.107</v>
      </c>
      <c r="AA317">
        <f t="shared" si="111"/>
        <v>315</v>
      </c>
      <c r="AB317">
        <v>0.1789</v>
      </c>
      <c r="AC317">
        <f t="shared" si="112"/>
        <v>306</v>
      </c>
      <c r="AD317">
        <f t="shared" si="113"/>
        <v>0.14294999999999999</v>
      </c>
      <c r="AE317">
        <f t="shared" si="114"/>
        <v>313</v>
      </c>
      <c r="AF317">
        <v>6.2799999999999995E-2</v>
      </c>
      <c r="AG317">
        <f t="shared" si="115"/>
        <v>331</v>
      </c>
      <c r="AH317">
        <v>0.1207</v>
      </c>
      <c r="AI317">
        <f t="shared" si="116"/>
        <v>316</v>
      </c>
      <c r="AJ317">
        <f t="shared" si="117"/>
        <v>376.6</v>
      </c>
      <c r="AK317">
        <f>IF(C317=1,(AJ317/Z317),REF)</f>
        <v>3519.6261682242994</v>
      </c>
      <c r="AL317">
        <f t="shared" si="118"/>
        <v>317</v>
      </c>
      <c r="AM317">
        <f>IF(B317=1,(AJ317/AD317),REF)</f>
        <v>2634.4875830710043</v>
      </c>
      <c r="AN317">
        <f t="shared" si="119"/>
        <v>316</v>
      </c>
      <c r="AO317">
        <f t="shared" si="120"/>
        <v>313</v>
      </c>
      <c r="AP317" t="str">
        <f t="shared" si="121"/>
        <v>Texas Pan American</v>
      </c>
      <c r="AQ317">
        <f t="shared" si="122"/>
        <v>5.2760111622803717E-2</v>
      </c>
      <c r="AR317">
        <f t="shared" si="123"/>
        <v>6.1240965491815055E-2</v>
      </c>
      <c r="AS317">
        <f t="shared" si="124"/>
        <v>0.31794469541139941</v>
      </c>
      <c r="AT317" t="str">
        <f t="shared" si="125"/>
        <v>Texas Pan American</v>
      </c>
      <c r="AU317">
        <f t="shared" si="126"/>
        <v>316</v>
      </c>
      <c r="AV317">
        <f t="shared" si="127"/>
        <v>314</v>
      </c>
      <c r="AX317" t="str">
        <f t="shared" si="128"/>
        <v>Texas Pan American</v>
      </c>
      <c r="AY317" t="str">
        <f t="shared" si="129"/>
        <v/>
      </c>
      <c r="AZ317">
        <v>316</v>
      </c>
    </row>
    <row r="318" spans="1:52" x14ac:dyDescent="0.25">
      <c r="A318">
        <v>1</v>
      </c>
      <c r="B318">
        <v>1</v>
      </c>
      <c r="C318">
        <v>1</v>
      </c>
      <c r="D318" t="s">
        <v>133</v>
      </c>
      <c r="E318">
        <v>69.965999999999994</v>
      </c>
      <c r="F318">
        <v>41</v>
      </c>
      <c r="G318">
        <v>67.210400000000007</v>
      </c>
      <c r="H318">
        <v>45</v>
      </c>
      <c r="I318">
        <v>91.8429</v>
      </c>
      <c r="J318">
        <v>302</v>
      </c>
      <c r="K318">
        <v>93.061999999999998</v>
      </c>
      <c r="L318">
        <v>308</v>
      </c>
      <c r="M318">
        <v>104.893</v>
      </c>
      <c r="N318">
        <v>279</v>
      </c>
      <c r="O318">
        <v>110.488</v>
      </c>
      <c r="P318">
        <v>310</v>
      </c>
      <c r="Q318">
        <v>-17.425999999999998</v>
      </c>
      <c r="R318">
        <v>317</v>
      </c>
      <c r="S318">
        <f t="shared" si="104"/>
        <v>-0.24906383100363039</v>
      </c>
      <c r="T318">
        <f t="shared" si="105"/>
        <v>315</v>
      </c>
      <c r="U318">
        <f t="shared" si="106"/>
        <v>605943.05086130393</v>
      </c>
      <c r="V318">
        <f t="shared" si="107"/>
        <v>292</v>
      </c>
      <c r="W318">
        <f t="shared" si="108"/>
        <v>26.571564989941184</v>
      </c>
      <c r="X318">
        <f t="shared" si="109"/>
        <v>277</v>
      </c>
      <c r="Y318">
        <f t="shared" si="110"/>
        <v>296</v>
      </c>
      <c r="Z318">
        <v>0.1239</v>
      </c>
      <c r="AA318">
        <f t="shared" si="111"/>
        <v>311</v>
      </c>
      <c r="AB318">
        <v>0.1036</v>
      </c>
      <c r="AC318">
        <f t="shared" si="112"/>
        <v>331</v>
      </c>
      <c r="AD318">
        <f t="shared" si="113"/>
        <v>0.11374999999999999</v>
      </c>
      <c r="AE318">
        <f t="shared" si="114"/>
        <v>326</v>
      </c>
      <c r="AF318">
        <v>0.1724</v>
      </c>
      <c r="AG318">
        <f t="shared" si="115"/>
        <v>287</v>
      </c>
      <c r="AH318">
        <v>7.1199999999999999E-2</v>
      </c>
      <c r="AI318">
        <f t="shared" si="116"/>
        <v>339</v>
      </c>
      <c r="AJ318">
        <f t="shared" si="117"/>
        <v>371</v>
      </c>
      <c r="AK318">
        <f>IF(C318=1,(AJ318/Z318),REF)</f>
        <v>2994.3502824858756</v>
      </c>
      <c r="AL318">
        <f t="shared" si="118"/>
        <v>313</v>
      </c>
      <c r="AM318">
        <f>IF(B318=1,(AJ318/AD318),REF)</f>
        <v>3261.5384615384619</v>
      </c>
      <c r="AN318">
        <f t="shared" si="119"/>
        <v>324</v>
      </c>
      <c r="AO318">
        <f t="shared" si="120"/>
        <v>313</v>
      </c>
      <c r="AP318" t="str">
        <f t="shared" si="121"/>
        <v>Florida A&amp;M</v>
      </c>
      <c r="AQ318">
        <f t="shared" si="122"/>
        <v>6.2088708733482718E-2</v>
      </c>
      <c r="AR318">
        <f t="shared" si="123"/>
        <v>4.7448062274685884E-2</v>
      </c>
      <c r="AS318">
        <f t="shared" si="124"/>
        <v>0.31290461999078134</v>
      </c>
      <c r="AT318" t="str">
        <f t="shared" si="125"/>
        <v>Florida A&amp;M</v>
      </c>
      <c r="AU318">
        <f t="shared" si="126"/>
        <v>317</v>
      </c>
      <c r="AV318">
        <f t="shared" si="127"/>
        <v>318.66666666666669</v>
      </c>
      <c r="AX318" t="str">
        <f t="shared" si="128"/>
        <v>Florida A&amp;M</v>
      </c>
      <c r="AY318" t="str">
        <f t="shared" si="129"/>
        <v/>
      </c>
      <c r="AZ318">
        <v>317</v>
      </c>
    </row>
    <row r="319" spans="1:52" x14ac:dyDescent="0.25">
      <c r="A319">
        <v>1</v>
      </c>
      <c r="B319">
        <v>1</v>
      </c>
      <c r="C319">
        <v>1</v>
      </c>
      <c r="D319" t="s">
        <v>307</v>
      </c>
      <c r="E319">
        <v>66.304100000000005</v>
      </c>
      <c r="F319">
        <v>202</v>
      </c>
      <c r="G319">
        <v>62.757300000000001</v>
      </c>
      <c r="H319">
        <v>252</v>
      </c>
      <c r="I319">
        <v>89.586699999999993</v>
      </c>
      <c r="J319">
        <v>322</v>
      </c>
      <c r="K319">
        <v>89.701899999999995</v>
      </c>
      <c r="L319">
        <v>332</v>
      </c>
      <c r="M319">
        <v>96.138099999999994</v>
      </c>
      <c r="N319">
        <v>80</v>
      </c>
      <c r="O319">
        <v>106.34699999999999</v>
      </c>
      <c r="P319">
        <v>254</v>
      </c>
      <c r="Q319">
        <v>-16.6448</v>
      </c>
      <c r="R319">
        <v>313</v>
      </c>
      <c r="S319">
        <f t="shared" si="104"/>
        <v>-0.2510417907791524</v>
      </c>
      <c r="T319">
        <f t="shared" si="105"/>
        <v>316</v>
      </c>
      <c r="U319">
        <f t="shared" si="106"/>
        <v>533511.35662388382</v>
      </c>
      <c r="V319">
        <f t="shared" si="107"/>
        <v>328</v>
      </c>
      <c r="W319">
        <f t="shared" si="108"/>
        <v>26.376672354858922</v>
      </c>
      <c r="X319">
        <f t="shared" si="109"/>
        <v>271</v>
      </c>
      <c r="Y319">
        <f t="shared" si="110"/>
        <v>293.5</v>
      </c>
      <c r="Z319">
        <v>7.8299999999999995E-2</v>
      </c>
      <c r="AA319">
        <f t="shared" si="111"/>
        <v>333</v>
      </c>
      <c r="AB319">
        <v>0.24640000000000001</v>
      </c>
      <c r="AC319">
        <f t="shared" si="112"/>
        <v>288</v>
      </c>
      <c r="AD319">
        <f t="shared" si="113"/>
        <v>0.16234999999999999</v>
      </c>
      <c r="AE319">
        <f t="shared" si="114"/>
        <v>305</v>
      </c>
      <c r="AF319">
        <v>6.1699999999999998E-2</v>
      </c>
      <c r="AG319">
        <f t="shared" si="115"/>
        <v>333</v>
      </c>
      <c r="AH319">
        <v>0.1062</v>
      </c>
      <c r="AI319">
        <f t="shared" si="116"/>
        <v>320</v>
      </c>
      <c r="AJ319">
        <f t="shared" si="117"/>
        <v>379.1</v>
      </c>
      <c r="AK319">
        <f>IF(C319=1,(AJ319/Z319),REF)</f>
        <v>4841.6347381864625</v>
      </c>
      <c r="AL319">
        <f t="shared" si="118"/>
        <v>333</v>
      </c>
      <c r="AM319">
        <f>IF(B319=1,(AJ319/AD319),REF)</f>
        <v>2335.0785340314137</v>
      </c>
      <c r="AN319">
        <f t="shared" si="119"/>
        <v>307</v>
      </c>
      <c r="AO319">
        <f t="shared" si="120"/>
        <v>305</v>
      </c>
      <c r="AP319" t="str">
        <f t="shared" si="121"/>
        <v>Southern</v>
      </c>
      <c r="AQ319">
        <f t="shared" si="122"/>
        <v>3.7396774159334539E-2</v>
      </c>
      <c r="AR319">
        <f t="shared" si="123"/>
        <v>7.0608908046563404E-2</v>
      </c>
      <c r="AS319">
        <f t="shared" si="124"/>
        <v>0.3111477347283354</v>
      </c>
      <c r="AT319" t="str">
        <f t="shared" si="125"/>
        <v>Southern</v>
      </c>
      <c r="AU319">
        <f t="shared" si="126"/>
        <v>318</v>
      </c>
      <c r="AV319">
        <f t="shared" si="127"/>
        <v>309.33333333333331</v>
      </c>
      <c r="AX319" t="str">
        <f t="shared" si="128"/>
        <v>Southern</v>
      </c>
      <c r="AY319" t="str">
        <f t="shared" si="129"/>
        <v/>
      </c>
      <c r="AZ319">
        <v>318</v>
      </c>
    </row>
    <row r="320" spans="1:52" x14ac:dyDescent="0.25">
      <c r="A320">
        <v>1</v>
      </c>
      <c r="B320">
        <v>1</v>
      </c>
      <c r="C320">
        <v>1</v>
      </c>
      <c r="D320" t="s">
        <v>390</v>
      </c>
      <c r="E320">
        <v>74.1297</v>
      </c>
      <c r="F320">
        <v>6</v>
      </c>
      <c r="G320">
        <v>69.540499999999994</v>
      </c>
      <c r="H320">
        <v>14</v>
      </c>
      <c r="I320">
        <v>93.536100000000005</v>
      </c>
      <c r="J320">
        <v>287</v>
      </c>
      <c r="K320">
        <v>92.828699999999998</v>
      </c>
      <c r="L320">
        <v>311</v>
      </c>
      <c r="M320">
        <v>106.285</v>
      </c>
      <c r="N320">
        <v>297</v>
      </c>
      <c r="O320">
        <v>110.354</v>
      </c>
      <c r="P320">
        <v>305</v>
      </c>
      <c r="Q320">
        <v>-17.524999999999999</v>
      </c>
      <c r="R320">
        <v>318</v>
      </c>
      <c r="S320">
        <f t="shared" si="104"/>
        <v>-0.23641401489551422</v>
      </c>
      <c r="T320">
        <f t="shared" si="105"/>
        <v>309</v>
      </c>
      <c r="U320">
        <f t="shared" si="106"/>
        <v>638788.04486347665</v>
      </c>
      <c r="V320">
        <f t="shared" si="107"/>
        <v>258</v>
      </c>
      <c r="W320">
        <f t="shared" si="108"/>
        <v>25.03045158019237</v>
      </c>
      <c r="X320">
        <f t="shared" si="109"/>
        <v>190</v>
      </c>
      <c r="Y320">
        <f t="shared" si="110"/>
        <v>249.5</v>
      </c>
      <c r="Z320">
        <v>8.9599999999999999E-2</v>
      </c>
      <c r="AA320">
        <f t="shared" si="111"/>
        <v>326</v>
      </c>
      <c r="AB320">
        <v>0.1837</v>
      </c>
      <c r="AC320">
        <f t="shared" si="112"/>
        <v>305</v>
      </c>
      <c r="AD320">
        <f t="shared" si="113"/>
        <v>0.13664999999999999</v>
      </c>
      <c r="AE320">
        <f t="shared" si="114"/>
        <v>316</v>
      </c>
      <c r="AF320">
        <v>0.10680000000000001</v>
      </c>
      <c r="AG320">
        <f t="shared" si="115"/>
        <v>317</v>
      </c>
      <c r="AH320">
        <v>0.1396</v>
      </c>
      <c r="AI320">
        <f t="shared" si="116"/>
        <v>309</v>
      </c>
      <c r="AJ320">
        <f t="shared" si="117"/>
        <v>351.7</v>
      </c>
      <c r="AK320">
        <f>IF(C320=1,(AJ320/Z320),REF)</f>
        <v>3925.2232142857142</v>
      </c>
      <c r="AL320">
        <f t="shared" si="118"/>
        <v>320</v>
      </c>
      <c r="AM320">
        <f>IF(B320=1,(AJ320/AD320),REF)</f>
        <v>2573.7285034760339</v>
      </c>
      <c r="AN320">
        <f t="shared" si="119"/>
        <v>313</v>
      </c>
      <c r="AO320">
        <f t="shared" si="120"/>
        <v>313</v>
      </c>
      <c r="AP320" t="str">
        <f t="shared" si="121"/>
        <v>Houston Baptist</v>
      </c>
      <c r="AQ320">
        <f t="shared" si="122"/>
        <v>4.3701179180068786E-2</v>
      </c>
      <c r="AR320">
        <f t="shared" si="123"/>
        <v>5.871298804481883E-2</v>
      </c>
      <c r="AS320">
        <f t="shared" si="124"/>
        <v>0.30460148542838872</v>
      </c>
      <c r="AT320" t="str">
        <f t="shared" si="125"/>
        <v>Houston Baptist</v>
      </c>
      <c r="AU320">
        <f t="shared" si="126"/>
        <v>319</v>
      </c>
      <c r="AV320">
        <f t="shared" si="127"/>
        <v>316</v>
      </c>
      <c r="AX320" t="str">
        <f t="shared" si="128"/>
        <v>Houston Baptist</v>
      </c>
      <c r="AY320" t="str">
        <f t="shared" si="129"/>
        <v/>
      </c>
      <c r="AZ320">
        <v>319</v>
      </c>
    </row>
    <row r="321" spans="1:52" x14ac:dyDescent="0.25">
      <c r="A321">
        <v>1</v>
      </c>
      <c r="B321">
        <v>1</v>
      </c>
      <c r="C321">
        <v>1</v>
      </c>
      <c r="D321" t="s">
        <v>326</v>
      </c>
      <c r="E321">
        <v>66.756</v>
      </c>
      <c r="F321">
        <v>179</v>
      </c>
      <c r="G321">
        <v>64.155699999999996</v>
      </c>
      <c r="H321">
        <v>175</v>
      </c>
      <c r="I321">
        <v>86.869</v>
      </c>
      <c r="J321">
        <v>333</v>
      </c>
      <c r="K321">
        <v>89.738500000000002</v>
      </c>
      <c r="L321">
        <v>331</v>
      </c>
      <c r="M321">
        <v>100.429</v>
      </c>
      <c r="N321">
        <v>180</v>
      </c>
      <c r="O321">
        <v>104.38</v>
      </c>
      <c r="P321">
        <v>215</v>
      </c>
      <c r="Q321">
        <v>-14.6419</v>
      </c>
      <c r="R321">
        <v>305</v>
      </c>
      <c r="S321">
        <f t="shared" si="104"/>
        <v>-0.21932859967643348</v>
      </c>
      <c r="T321">
        <f t="shared" si="105"/>
        <v>305</v>
      </c>
      <c r="U321">
        <f t="shared" si="106"/>
        <v>537585.96000548103</v>
      </c>
      <c r="V321">
        <f t="shared" si="107"/>
        <v>325</v>
      </c>
      <c r="W321">
        <f t="shared" si="108"/>
        <v>25.427131088953377</v>
      </c>
      <c r="X321">
        <f t="shared" si="109"/>
        <v>213</v>
      </c>
      <c r="Y321">
        <f t="shared" si="110"/>
        <v>259</v>
      </c>
      <c r="Z321">
        <v>9.2499999999999999E-2</v>
      </c>
      <c r="AA321">
        <f t="shared" si="111"/>
        <v>322</v>
      </c>
      <c r="AB321">
        <v>0.1726</v>
      </c>
      <c r="AC321">
        <f t="shared" si="112"/>
        <v>310</v>
      </c>
      <c r="AD321">
        <f t="shared" si="113"/>
        <v>0.13255</v>
      </c>
      <c r="AE321">
        <f t="shared" si="114"/>
        <v>319</v>
      </c>
      <c r="AF321">
        <v>8.1600000000000006E-2</v>
      </c>
      <c r="AG321">
        <f t="shared" si="115"/>
        <v>322</v>
      </c>
      <c r="AH321">
        <v>0.15459999999999999</v>
      </c>
      <c r="AI321">
        <f t="shared" si="116"/>
        <v>304</v>
      </c>
      <c r="AJ321">
        <f t="shared" si="117"/>
        <v>366.8</v>
      </c>
      <c r="AK321">
        <f>IF(C321=1,(AJ321/Z321),REF)</f>
        <v>3965.4054054054054</v>
      </c>
      <c r="AL321">
        <f t="shared" si="118"/>
        <v>321</v>
      </c>
      <c r="AM321">
        <f>IF(B321=1,(AJ321/AD321),REF)</f>
        <v>2767.2576386269334</v>
      </c>
      <c r="AN321">
        <f t="shared" si="119"/>
        <v>320</v>
      </c>
      <c r="AO321">
        <f t="shared" si="120"/>
        <v>319</v>
      </c>
      <c r="AP321" t="str">
        <f t="shared" si="121"/>
        <v>Texas A&amp;M Corpus Chris</v>
      </c>
      <c r="AQ321">
        <f t="shared" si="122"/>
        <v>4.5069688362829347E-2</v>
      </c>
      <c r="AR321">
        <f t="shared" si="123"/>
        <v>5.6437584960304064E-2</v>
      </c>
      <c r="AS321">
        <f t="shared" si="124"/>
        <v>0.30351968758301817</v>
      </c>
      <c r="AT321" t="str">
        <f t="shared" si="125"/>
        <v>Texas A&amp;M Corpus Chris</v>
      </c>
      <c r="AU321">
        <f t="shared" si="126"/>
        <v>320</v>
      </c>
      <c r="AV321">
        <f t="shared" si="127"/>
        <v>319.33333333333331</v>
      </c>
      <c r="AX321" t="str">
        <f t="shared" si="128"/>
        <v>Texas A&amp;M Corpus Chris</v>
      </c>
      <c r="AY321" t="str">
        <f t="shared" si="129"/>
        <v/>
      </c>
      <c r="AZ321">
        <v>320</v>
      </c>
    </row>
    <row r="322" spans="1:52" x14ac:dyDescent="0.25">
      <c r="A322">
        <v>1</v>
      </c>
      <c r="B322">
        <v>1</v>
      </c>
      <c r="C322">
        <v>1</v>
      </c>
      <c r="D322" t="s">
        <v>228</v>
      </c>
      <c r="E322">
        <v>72.855199999999996</v>
      </c>
      <c r="F322">
        <v>11</v>
      </c>
      <c r="G322">
        <v>69.716999999999999</v>
      </c>
      <c r="H322">
        <v>13</v>
      </c>
      <c r="I322">
        <v>93.913899999999998</v>
      </c>
      <c r="J322">
        <v>284</v>
      </c>
      <c r="K322">
        <v>96.820300000000003</v>
      </c>
      <c r="L322">
        <v>281</v>
      </c>
      <c r="M322">
        <v>116.009</v>
      </c>
      <c r="N322">
        <v>344</v>
      </c>
      <c r="O322">
        <v>117.24</v>
      </c>
      <c r="P322">
        <v>343</v>
      </c>
      <c r="Q322">
        <v>-20.420100000000001</v>
      </c>
      <c r="R322">
        <v>333</v>
      </c>
      <c r="S322">
        <f t="shared" ref="S322:S346" si="130">(K322-O322)/E322</f>
        <v>-0.28027786623329554</v>
      </c>
      <c r="T322">
        <f t="shared" ref="T322:T346" si="131">RANK(S322,S:S,0)</f>
        <v>328</v>
      </c>
      <c r="U322">
        <f t="shared" ref="U322:U346" si="132">(K322^2)*E322</f>
        <v>682957.06603531539</v>
      </c>
      <c r="V322">
        <f t="shared" ref="V322:V346" si="133">RANK(U322,U:U,0)</f>
        <v>193</v>
      </c>
      <c r="W322">
        <f t="shared" ref="W322:W346" si="134">O322^1.6/E322</f>
        <v>28.058260362918944</v>
      </c>
      <c r="X322">
        <f t="shared" ref="X322:X346" si="135">RANK(W322,W:W,1)</f>
        <v>306</v>
      </c>
      <c r="Y322">
        <f t="shared" ref="Y322:Y346" si="136">AVERAGE(X322,T322)</f>
        <v>317</v>
      </c>
      <c r="Z322">
        <v>8.6699999999999999E-2</v>
      </c>
      <c r="AA322">
        <f t="shared" ref="AA322:AA346" si="137">RANK(Z322,Z:Z,0)</f>
        <v>327</v>
      </c>
      <c r="AB322">
        <v>0.18479999999999999</v>
      </c>
      <c r="AC322">
        <f t="shared" ref="AC322:AC346" si="138">RANK(AB322,AB:AB,0)</f>
        <v>304</v>
      </c>
      <c r="AD322">
        <f t="shared" ref="AD322:AD346" si="139">(Z322+AB322)/2</f>
        <v>0.13574999999999998</v>
      </c>
      <c r="AE322">
        <f t="shared" ref="AE322:AE346" si="140">RANK(AD322,AD:AD,0)</f>
        <v>318</v>
      </c>
      <c r="AF322">
        <v>3.4599999999999999E-2</v>
      </c>
      <c r="AG322">
        <f t="shared" ref="AG322:AG346" si="141">RANK(AF322,AF:AF,0)</f>
        <v>341</v>
      </c>
      <c r="AH322">
        <v>0.1115</v>
      </c>
      <c r="AI322">
        <f t="shared" ref="AI322:AI346" si="142">RANK(AH322,AH:AH,0)</f>
        <v>318</v>
      </c>
      <c r="AJ322">
        <f t="shared" ref="AJ322:AJ346" si="143">(T322+Y322+V322+(AE322)+AG322+AI322)/5</f>
        <v>363</v>
      </c>
      <c r="AK322">
        <f>IF(C322=1,(AJ322/Z322),REF)</f>
        <v>4186.8512110726642</v>
      </c>
      <c r="AL322">
        <f t="shared" ref="AL322:AL346" si="144">RANK(AK322,AK:AK,1)</f>
        <v>324</v>
      </c>
      <c r="AM322">
        <f>IF(B322=1,(AJ322/AD322),REF)</f>
        <v>2674.0331491712709</v>
      </c>
      <c r="AN322">
        <f t="shared" ref="AN322:AN346" si="145">RANK(AM322,AM:AM,1)</f>
        <v>317</v>
      </c>
      <c r="AO322">
        <f t="shared" ref="AO322:AO346" si="146">MIN(AL322,AN322,AE322)</f>
        <v>317</v>
      </c>
      <c r="AP322" t="str">
        <f t="shared" ref="AP322:AP346" si="147">D322</f>
        <v>Nebraska Omaha</v>
      </c>
      <c r="AQ322">
        <f t="shared" ref="AQ322:AQ346" si="148">(Z322*(($BE$2)/((AK322)))^(1/10))</f>
        <v>4.2014763817147763E-2</v>
      </c>
      <c r="AR322">
        <f t="shared" ref="AR322:AR346" si="149">(AD322*(($BD$2)/((AM322)))^(1/8))</f>
        <v>5.804821621030315E-2</v>
      </c>
      <c r="AS322">
        <f t="shared" ref="AS322:AS346" si="150">((AQ322+AR322)/2)^(1/2.5)</f>
        <v>0.30178480898966586</v>
      </c>
      <c r="AT322" t="str">
        <f t="shared" ref="AT322:AT346" si="151">AP322</f>
        <v>Nebraska Omaha</v>
      </c>
      <c r="AU322">
        <f t="shared" ref="AU322:AU346" si="152">RANK(AS322,AS:AS,0)</f>
        <v>321</v>
      </c>
      <c r="AV322">
        <f t="shared" ref="AV322:AV346" si="153">(AU322+AO322+AE322)/3</f>
        <v>318.66666666666669</v>
      </c>
      <c r="AX322" t="str">
        <f t="shared" ref="AX322:AX346" si="154">AT322</f>
        <v>Nebraska Omaha</v>
      </c>
      <c r="AY322" t="str">
        <f t="shared" ref="AY322:AY346" si="155">IF(OR(((RANK(AB322,AB:AB,0))&lt;17),(RANK(Z322,Z:Z,0)&lt;17)),"y","")</f>
        <v/>
      </c>
      <c r="AZ322">
        <v>321</v>
      </c>
    </row>
    <row r="323" spans="1:52" x14ac:dyDescent="0.25">
      <c r="A323">
        <v>1</v>
      </c>
      <c r="B323">
        <v>1</v>
      </c>
      <c r="C323">
        <v>1</v>
      </c>
      <c r="D323" t="s">
        <v>79</v>
      </c>
      <c r="E323">
        <v>66.968900000000005</v>
      </c>
      <c r="F323">
        <v>165</v>
      </c>
      <c r="G323">
        <v>63.844900000000003</v>
      </c>
      <c r="H323">
        <v>197</v>
      </c>
      <c r="I323">
        <v>91.850499999999997</v>
      </c>
      <c r="J323">
        <v>301</v>
      </c>
      <c r="K323">
        <v>93.607200000000006</v>
      </c>
      <c r="L323">
        <v>305</v>
      </c>
      <c r="M323">
        <v>112.17700000000001</v>
      </c>
      <c r="N323">
        <v>341</v>
      </c>
      <c r="O323">
        <v>116.244</v>
      </c>
      <c r="P323">
        <v>341</v>
      </c>
      <c r="Q323">
        <v>-22.6372</v>
      </c>
      <c r="R323">
        <v>339</v>
      </c>
      <c r="S323">
        <f t="shared" si="130"/>
        <v>-0.33801958819690919</v>
      </c>
      <c r="T323">
        <f t="shared" si="131"/>
        <v>340</v>
      </c>
      <c r="U323">
        <f t="shared" si="132"/>
        <v>586802.12097784388</v>
      </c>
      <c r="V323">
        <f t="shared" si="133"/>
        <v>302</v>
      </c>
      <c r="W323">
        <f t="shared" si="134"/>
        <v>30.110620674544336</v>
      </c>
      <c r="X323">
        <f t="shared" si="135"/>
        <v>342</v>
      </c>
      <c r="Y323">
        <f t="shared" si="136"/>
        <v>341</v>
      </c>
      <c r="Z323">
        <v>0.1234</v>
      </c>
      <c r="AA323">
        <f t="shared" si="137"/>
        <v>312</v>
      </c>
      <c r="AB323">
        <v>4.8300000000000003E-2</v>
      </c>
      <c r="AC323">
        <f t="shared" si="138"/>
        <v>343</v>
      </c>
      <c r="AD323">
        <f t="shared" si="139"/>
        <v>8.5849999999999996E-2</v>
      </c>
      <c r="AE323">
        <f t="shared" si="140"/>
        <v>335</v>
      </c>
      <c r="AF323">
        <v>9.2600000000000002E-2</v>
      </c>
      <c r="AG323">
        <f t="shared" si="141"/>
        <v>321</v>
      </c>
      <c r="AH323">
        <v>0.13350000000000001</v>
      </c>
      <c r="AI323">
        <f t="shared" si="142"/>
        <v>313</v>
      </c>
      <c r="AJ323">
        <f t="shared" si="143"/>
        <v>390.4</v>
      </c>
      <c r="AK323">
        <f>IF(C323=1,(AJ323/Z323),REF)</f>
        <v>3163.6952998379252</v>
      </c>
      <c r="AL323">
        <f t="shared" si="144"/>
        <v>314</v>
      </c>
      <c r="AM323">
        <f>IF(B323=1,(AJ323/AD323),REF)</f>
        <v>4547.4665113570181</v>
      </c>
      <c r="AN323">
        <f t="shared" si="145"/>
        <v>335</v>
      </c>
      <c r="AO323">
        <f t="shared" si="146"/>
        <v>314</v>
      </c>
      <c r="AP323" t="str">
        <f t="shared" si="147"/>
        <v>Bryant</v>
      </c>
      <c r="AQ323">
        <f t="shared" si="148"/>
        <v>6.1498889909445152E-2</v>
      </c>
      <c r="AR323">
        <f t="shared" si="149"/>
        <v>3.4352947014974503E-2</v>
      </c>
      <c r="AS323">
        <f t="shared" si="150"/>
        <v>0.29663895177713567</v>
      </c>
      <c r="AT323" t="str">
        <f t="shared" si="151"/>
        <v>Bryant</v>
      </c>
      <c r="AU323">
        <f t="shared" si="152"/>
        <v>322</v>
      </c>
      <c r="AV323">
        <f t="shared" si="153"/>
        <v>323.66666666666669</v>
      </c>
      <c r="AX323" t="str">
        <f t="shared" si="154"/>
        <v>Bryant</v>
      </c>
      <c r="AY323" t="str">
        <f t="shared" si="155"/>
        <v/>
      </c>
      <c r="AZ323">
        <v>322</v>
      </c>
    </row>
    <row r="324" spans="1:52" x14ac:dyDescent="0.25">
      <c r="A324">
        <v>1</v>
      </c>
      <c r="B324">
        <v>1</v>
      </c>
      <c r="C324">
        <v>1</v>
      </c>
      <c r="D324" t="s">
        <v>247</v>
      </c>
      <c r="E324">
        <v>63.637900000000002</v>
      </c>
      <c r="F324">
        <v>305</v>
      </c>
      <c r="G324">
        <v>61.376100000000001</v>
      </c>
      <c r="H324">
        <v>295</v>
      </c>
      <c r="I324">
        <v>86.668000000000006</v>
      </c>
      <c r="J324">
        <v>334</v>
      </c>
      <c r="K324">
        <v>90.098799999999997</v>
      </c>
      <c r="L324">
        <v>327</v>
      </c>
      <c r="M324">
        <v>107.245</v>
      </c>
      <c r="N324">
        <v>307</v>
      </c>
      <c r="O324">
        <v>109.54600000000001</v>
      </c>
      <c r="P324">
        <v>296</v>
      </c>
      <c r="Q324">
        <v>-19.447199999999999</v>
      </c>
      <c r="R324">
        <v>330</v>
      </c>
      <c r="S324">
        <f t="shared" si="130"/>
        <v>-0.30559147929142866</v>
      </c>
      <c r="T324">
        <f t="shared" si="131"/>
        <v>332</v>
      </c>
      <c r="U324">
        <f t="shared" si="132"/>
        <v>516599.34761114256</v>
      </c>
      <c r="V324">
        <f t="shared" si="133"/>
        <v>335</v>
      </c>
      <c r="W324">
        <f t="shared" si="134"/>
        <v>28.816325350124281</v>
      </c>
      <c r="X324">
        <f t="shared" si="135"/>
        <v>328</v>
      </c>
      <c r="Y324">
        <f t="shared" si="136"/>
        <v>330</v>
      </c>
      <c r="Z324">
        <v>9.7299999999999998E-2</v>
      </c>
      <c r="AA324">
        <f t="shared" si="137"/>
        <v>318</v>
      </c>
      <c r="AB324">
        <v>0.1356</v>
      </c>
      <c r="AC324">
        <f t="shared" si="138"/>
        <v>317</v>
      </c>
      <c r="AD324">
        <f t="shared" si="139"/>
        <v>0.11645</v>
      </c>
      <c r="AE324">
        <f t="shared" si="140"/>
        <v>323</v>
      </c>
      <c r="AF324">
        <v>0.152</v>
      </c>
      <c r="AG324">
        <f t="shared" si="141"/>
        <v>297</v>
      </c>
      <c r="AH324">
        <v>8.3099999999999993E-2</v>
      </c>
      <c r="AI324">
        <f t="shared" si="142"/>
        <v>332</v>
      </c>
      <c r="AJ324">
        <f t="shared" si="143"/>
        <v>389.8</v>
      </c>
      <c r="AK324">
        <f>IF(C324=1,(AJ324/Z324),REF)</f>
        <v>4006.1664953751288</v>
      </c>
      <c r="AL324">
        <f t="shared" si="144"/>
        <v>322</v>
      </c>
      <c r="AM324">
        <f>IF(B324=1,(AJ324/AD324),REF)</f>
        <v>3347.3593817088881</v>
      </c>
      <c r="AN324">
        <f t="shared" si="145"/>
        <v>325</v>
      </c>
      <c r="AO324">
        <f t="shared" si="146"/>
        <v>322</v>
      </c>
      <c r="AP324" t="str">
        <f t="shared" si="147"/>
        <v>Northern Illinois</v>
      </c>
      <c r="AQ324">
        <f t="shared" si="148"/>
        <v>4.7359981343013634E-2</v>
      </c>
      <c r="AR324">
        <f t="shared" si="149"/>
        <v>4.8416856470439973E-2</v>
      </c>
      <c r="AS324">
        <f t="shared" si="150"/>
        <v>0.29654608811234434</v>
      </c>
      <c r="AT324" t="str">
        <f t="shared" si="151"/>
        <v>Northern Illinois</v>
      </c>
      <c r="AU324">
        <f t="shared" si="152"/>
        <v>323</v>
      </c>
      <c r="AV324">
        <f t="shared" si="153"/>
        <v>322.66666666666669</v>
      </c>
      <c r="AX324" t="str">
        <f t="shared" si="154"/>
        <v>Northern Illinois</v>
      </c>
      <c r="AY324" t="str">
        <f t="shared" si="155"/>
        <v/>
      </c>
      <c r="AZ324">
        <v>323</v>
      </c>
    </row>
    <row r="325" spans="1:52" x14ac:dyDescent="0.25">
      <c r="A325">
        <v>1</v>
      </c>
      <c r="B325">
        <v>1</v>
      </c>
      <c r="C325">
        <v>1</v>
      </c>
      <c r="D325" t="s">
        <v>91</v>
      </c>
      <c r="E325">
        <v>73.964799999999997</v>
      </c>
      <c r="F325">
        <v>7</v>
      </c>
      <c r="G325">
        <v>70.923900000000003</v>
      </c>
      <c r="H325">
        <v>7</v>
      </c>
      <c r="I325">
        <v>91.8249</v>
      </c>
      <c r="J325">
        <v>303</v>
      </c>
      <c r="K325">
        <v>93.037199999999999</v>
      </c>
      <c r="L325">
        <v>309</v>
      </c>
      <c r="M325">
        <v>108.48699999999999</v>
      </c>
      <c r="N325">
        <v>319</v>
      </c>
      <c r="O325">
        <v>110.583</v>
      </c>
      <c r="P325">
        <v>312</v>
      </c>
      <c r="Q325">
        <v>-17.5456</v>
      </c>
      <c r="R325">
        <v>320</v>
      </c>
      <c r="S325">
        <f t="shared" si="130"/>
        <v>-0.23721824435407113</v>
      </c>
      <c r="T325">
        <f t="shared" si="131"/>
        <v>310</v>
      </c>
      <c r="U325">
        <f t="shared" si="132"/>
        <v>640233.43479960877</v>
      </c>
      <c r="V325">
        <f t="shared" si="133"/>
        <v>256</v>
      </c>
      <c r="W325">
        <f t="shared" si="134"/>
        <v>25.1695992678066</v>
      </c>
      <c r="X325">
        <f t="shared" si="135"/>
        <v>198</v>
      </c>
      <c r="Y325">
        <f t="shared" si="136"/>
        <v>254</v>
      </c>
      <c r="Z325">
        <v>6.9400000000000003E-2</v>
      </c>
      <c r="AA325">
        <f t="shared" si="137"/>
        <v>335</v>
      </c>
      <c r="AB325">
        <v>0.20649999999999999</v>
      </c>
      <c r="AC325">
        <f t="shared" si="138"/>
        <v>300</v>
      </c>
      <c r="AD325">
        <f t="shared" si="139"/>
        <v>0.13794999999999999</v>
      </c>
      <c r="AE325">
        <f t="shared" si="140"/>
        <v>315</v>
      </c>
      <c r="AF325">
        <v>3.7199999999999997E-2</v>
      </c>
      <c r="AG325">
        <f t="shared" si="141"/>
        <v>340</v>
      </c>
      <c r="AH325">
        <v>0.1022</v>
      </c>
      <c r="AI325">
        <f t="shared" si="142"/>
        <v>323</v>
      </c>
      <c r="AJ325">
        <f t="shared" si="143"/>
        <v>359.6</v>
      </c>
      <c r="AK325">
        <f>IF(C325=1,(AJ325/Z325),REF)</f>
        <v>5181.5561959654178</v>
      </c>
      <c r="AL325">
        <f t="shared" si="144"/>
        <v>334</v>
      </c>
      <c r="AM325">
        <f>IF(B325=1,(AJ325/AD325),REF)</f>
        <v>2606.7415730337084</v>
      </c>
      <c r="AN325">
        <f t="shared" si="145"/>
        <v>315</v>
      </c>
      <c r="AO325">
        <f t="shared" si="146"/>
        <v>315</v>
      </c>
      <c r="AP325" t="str">
        <f t="shared" si="147"/>
        <v>Central Arkansas</v>
      </c>
      <c r="AQ325">
        <f t="shared" si="148"/>
        <v>3.2921910581714689E-2</v>
      </c>
      <c r="AR325">
        <f t="shared" si="149"/>
        <v>5.9177190983447439E-2</v>
      </c>
      <c r="AS325">
        <f t="shared" si="150"/>
        <v>0.29193768456041336</v>
      </c>
      <c r="AT325" t="str">
        <f t="shared" si="151"/>
        <v>Central Arkansas</v>
      </c>
      <c r="AU325">
        <f t="shared" si="152"/>
        <v>324</v>
      </c>
      <c r="AV325">
        <f t="shared" si="153"/>
        <v>318</v>
      </c>
      <c r="AX325" t="str">
        <f t="shared" si="154"/>
        <v>Central Arkansas</v>
      </c>
      <c r="AY325" t="str">
        <f t="shared" si="155"/>
        <v/>
      </c>
      <c r="AZ325">
        <v>324</v>
      </c>
    </row>
    <row r="326" spans="1:52" x14ac:dyDescent="0.25">
      <c r="A326">
        <v>1</v>
      </c>
      <c r="B326">
        <v>1</v>
      </c>
      <c r="C326">
        <v>1</v>
      </c>
      <c r="D326" t="s">
        <v>268</v>
      </c>
      <c r="E326">
        <v>71.391400000000004</v>
      </c>
      <c r="F326">
        <v>22</v>
      </c>
      <c r="G326">
        <v>69.315600000000003</v>
      </c>
      <c r="H326">
        <v>15</v>
      </c>
      <c r="I326">
        <v>85.899299999999997</v>
      </c>
      <c r="J326">
        <v>339</v>
      </c>
      <c r="K326">
        <v>85.312799999999996</v>
      </c>
      <c r="L326">
        <v>344</v>
      </c>
      <c r="M326">
        <v>94.785799999999995</v>
      </c>
      <c r="N326">
        <v>57</v>
      </c>
      <c r="O326">
        <v>103.318</v>
      </c>
      <c r="P326">
        <v>187</v>
      </c>
      <c r="Q326">
        <v>-18.005099999999999</v>
      </c>
      <c r="R326">
        <v>323</v>
      </c>
      <c r="S326">
        <f t="shared" si="130"/>
        <v>-0.25220404698605153</v>
      </c>
      <c r="T326">
        <f t="shared" si="131"/>
        <v>318</v>
      </c>
      <c r="U326">
        <f t="shared" si="132"/>
        <v>519606.15929511894</v>
      </c>
      <c r="V326">
        <f t="shared" si="133"/>
        <v>332</v>
      </c>
      <c r="W326">
        <f t="shared" si="134"/>
        <v>23.390294309293076</v>
      </c>
      <c r="X326">
        <f t="shared" si="135"/>
        <v>97</v>
      </c>
      <c r="Y326">
        <f t="shared" si="136"/>
        <v>207.5</v>
      </c>
      <c r="Z326">
        <v>0.10639999999999999</v>
      </c>
      <c r="AA326">
        <f t="shared" si="137"/>
        <v>316</v>
      </c>
      <c r="AB326">
        <v>8.3199999999999996E-2</v>
      </c>
      <c r="AC326">
        <f t="shared" si="138"/>
        <v>334</v>
      </c>
      <c r="AD326">
        <f t="shared" si="139"/>
        <v>9.4799999999999995E-2</v>
      </c>
      <c r="AE326">
        <f t="shared" si="140"/>
        <v>330</v>
      </c>
      <c r="AF326">
        <v>4.53E-2</v>
      </c>
      <c r="AG326">
        <f t="shared" si="141"/>
        <v>337</v>
      </c>
      <c r="AH326">
        <v>0.19889999999999999</v>
      </c>
      <c r="AI326">
        <f t="shared" si="142"/>
        <v>289</v>
      </c>
      <c r="AJ326">
        <f t="shared" si="143"/>
        <v>362.7</v>
      </c>
      <c r="AK326">
        <f>IF(C326=1,(AJ326/Z326),REF)</f>
        <v>3408.8345864661655</v>
      </c>
      <c r="AL326">
        <f t="shared" si="144"/>
        <v>315</v>
      </c>
      <c r="AM326">
        <f>IF(B326=1,(AJ326/AD326),REF)</f>
        <v>3825.9493670886077</v>
      </c>
      <c r="AN326">
        <f t="shared" si="145"/>
        <v>330</v>
      </c>
      <c r="AO326">
        <f t="shared" si="146"/>
        <v>315</v>
      </c>
      <c r="AP326" t="str">
        <f t="shared" si="147"/>
        <v>Prairie View A&amp;M</v>
      </c>
      <c r="AQ326">
        <f t="shared" si="148"/>
        <v>5.2632332499385683E-2</v>
      </c>
      <c r="AR326">
        <f t="shared" si="149"/>
        <v>3.8762414722218475E-2</v>
      </c>
      <c r="AS326">
        <f t="shared" si="150"/>
        <v>0.29104255622418468</v>
      </c>
      <c r="AT326" t="str">
        <f t="shared" si="151"/>
        <v>Prairie View A&amp;M</v>
      </c>
      <c r="AU326">
        <f t="shared" si="152"/>
        <v>325</v>
      </c>
      <c r="AV326">
        <f t="shared" si="153"/>
        <v>323.33333333333331</v>
      </c>
      <c r="AX326" t="str">
        <f t="shared" si="154"/>
        <v>Prairie View A&amp;M</v>
      </c>
      <c r="AY326" t="str">
        <f t="shared" si="155"/>
        <v/>
      </c>
      <c r="AZ326">
        <v>325</v>
      </c>
    </row>
    <row r="327" spans="1:52" x14ac:dyDescent="0.25">
      <c r="A327">
        <v>1</v>
      </c>
      <c r="B327">
        <v>1</v>
      </c>
      <c r="C327">
        <v>1</v>
      </c>
      <c r="D327" t="s">
        <v>330</v>
      </c>
      <c r="E327">
        <v>66.335999999999999</v>
      </c>
      <c r="F327">
        <v>201</v>
      </c>
      <c r="G327">
        <v>62.650300000000001</v>
      </c>
      <c r="H327">
        <v>256</v>
      </c>
      <c r="I327">
        <v>91.875500000000002</v>
      </c>
      <c r="J327">
        <v>300</v>
      </c>
      <c r="K327">
        <v>92.436899999999994</v>
      </c>
      <c r="L327">
        <v>314</v>
      </c>
      <c r="M327">
        <v>107.861</v>
      </c>
      <c r="N327">
        <v>314</v>
      </c>
      <c r="O327">
        <v>110.44499999999999</v>
      </c>
      <c r="P327">
        <v>309</v>
      </c>
      <c r="Q327">
        <v>-18.008099999999999</v>
      </c>
      <c r="R327">
        <v>324</v>
      </c>
      <c r="S327">
        <f t="shared" si="130"/>
        <v>-0.27146798118668597</v>
      </c>
      <c r="T327">
        <f t="shared" si="131"/>
        <v>324</v>
      </c>
      <c r="U327">
        <f t="shared" si="132"/>
        <v>566813.29082808085</v>
      </c>
      <c r="V327">
        <f t="shared" si="133"/>
        <v>314</v>
      </c>
      <c r="W327">
        <f t="shared" si="134"/>
        <v>28.008149430818087</v>
      </c>
      <c r="X327">
        <f t="shared" si="135"/>
        <v>304</v>
      </c>
      <c r="Y327">
        <f t="shared" si="136"/>
        <v>314</v>
      </c>
      <c r="Z327">
        <v>9.1999999999999998E-2</v>
      </c>
      <c r="AA327">
        <f t="shared" si="137"/>
        <v>323</v>
      </c>
      <c r="AB327">
        <v>0.13370000000000001</v>
      </c>
      <c r="AC327">
        <f t="shared" si="138"/>
        <v>318</v>
      </c>
      <c r="AD327">
        <f t="shared" si="139"/>
        <v>0.11285000000000001</v>
      </c>
      <c r="AE327">
        <f t="shared" si="140"/>
        <v>327</v>
      </c>
      <c r="AF327">
        <v>0.1149</v>
      </c>
      <c r="AG327">
        <f t="shared" si="141"/>
        <v>315</v>
      </c>
      <c r="AH327">
        <v>7.1499999999999994E-2</v>
      </c>
      <c r="AI327">
        <f t="shared" si="142"/>
        <v>338</v>
      </c>
      <c r="AJ327">
        <f t="shared" si="143"/>
        <v>386.4</v>
      </c>
      <c r="AK327">
        <f>IF(C327=1,(AJ327/Z327),REF)</f>
        <v>4200</v>
      </c>
      <c r="AL327">
        <f t="shared" si="144"/>
        <v>325</v>
      </c>
      <c r="AM327">
        <f>IF(B327=1,(AJ327/AD327),REF)</f>
        <v>3424.0141781125385</v>
      </c>
      <c r="AN327">
        <f t="shared" si="145"/>
        <v>327</v>
      </c>
      <c r="AO327">
        <f t="shared" si="146"/>
        <v>325</v>
      </c>
      <c r="AP327" t="str">
        <f t="shared" si="147"/>
        <v>The Citadel</v>
      </c>
      <c r="AQ327">
        <f t="shared" si="148"/>
        <v>4.4569163196913536E-2</v>
      </c>
      <c r="AR327">
        <f t="shared" si="149"/>
        <v>4.6787464204443227E-2</v>
      </c>
      <c r="AS327">
        <f t="shared" si="150"/>
        <v>0.2909939937901565</v>
      </c>
      <c r="AT327" t="str">
        <f t="shared" si="151"/>
        <v>The Citadel</v>
      </c>
      <c r="AU327">
        <f t="shared" si="152"/>
        <v>326</v>
      </c>
      <c r="AV327">
        <f t="shared" si="153"/>
        <v>326</v>
      </c>
      <c r="AX327" t="str">
        <f t="shared" si="154"/>
        <v>The Citadel</v>
      </c>
      <c r="AY327" t="str">
        <f t="shared" si="155"/>
        <v/>
      </c>
      <c r="AZ327">
        <v>326</v>
      </c>
    </row>
    <row r="328" spans="1:52" x14ac:dyDescent="0.25">
      <c r="A328">
        <v>1</v>
      </c>
      <c r="B328">
        <v>1</v>
      </c>
      <c r="C328">
        <v>1</v>
      </c>
      <c r="D328" t="s">
        <v>321</v>
      </c>
      <c r="E328">
        <v>66.996700000000004</v>
      </c>
      <c r="F328">
        <v>163</v>
      </c>
      <c r="G328">
        <v>64.414500000000004</v>
      </c>
      <c r="H328">
        <v>162</v>
      </c>
      <c r="I328">
        <v>90.660399999999996</v>
      </c>
      <c r="J328">
        <v>312</v>
      </c>
      <c r="K328">
        <v>93.846999999999994</v>
      </c>
      <c r="L328">
        <v>303</v>
      </c>
      <c r="M328">
        <v>111.241</v>
      </c>
      <c r="N328">
        <v>338</v>
      </c>
      <c r="O328">
        <v>114.90900000000001</v>
      </c>
      <c r="P328">
        <v>337</v>
      </c>
      <c r="Q328">
        <v>-21.062200000000001</v>
      </c>
      <c r="R328">
        <v>335</v>
      </c>
      <c r="S328">
        <f t="shared" si="130"/>
        <v>-0.31437369303264207</v>
      </c>
      <c r="T328">
        <f t="shared" si="131"/>
        <v>336</v>
      </c>
      <c r="U328">
        <f t="shared" si="132"/>
        <v>590057.31644695019</v>
      </c>
      <c r="V328">
        <f t="shared" si="133"/>
        <v>301</v>
      </c>
      <c r="W328">
        <f t="shared" si="134"/>
        <v>29.546977453517655</v>
      </c>
      <c r="X328">
        <f t="shared" si="135"/>
        <v>337</v>
      </c>
      <c r="Y328">
        <f t="shared" si="136"/>
        <v>336.5</v>
      </c>
      <c r="Z328">
        <v>0.1031</v>
      </c>
      <c r="AA328">
        <f t="shared" si="137"/>
        <v>317</v>
      </c>
      <c r="AB328">
        <v>8.3699999999999997E-2</v>
      </c>
      <c r="AC328">
        <f t="shared" si="138"/>
        <v>333</v>
      </c>
      <c r="AD328">
        <f t="shared" si="139"/>
        <v>9.3399999999999997E-2</v>
      </c>
      <c r="AE328">
        <f t="shared" si="140"/>
        <v>331</v>
      </c>
      <c r="AF328">
        <v>3.3599999999999998E-2</v>
      </c>
      <c r="AG328">
        <f t="shared" si="141"/>
        <v>342</v>
      </c>
      <c r="AH328">
        <v>0.1154</v>
      </c>
      <c r="AI328">
        <f t="shared" si="142"/>
        <v>317</v>
      </c>
      <c r="AJ328">
        <f t="shared" si="143"/>
        <v>392.7</v>
      </c>
      <c r="AK328">
        <f>IF(C328=1,(AJ328/Z328),REF)</f>
        <v>3808.9233753637245</v>
      </c>
      <c r="AL328">
        <f t="shared" si="144"/>
        <v>318</v>
      </c>
      <c r="AM328">
        <f>IF(B328=1,(AJ328/AD328),REF)</f>
        <v>4204.4967880085651</v>
      </c>
      <c r="AN328">
        <f t="shared" si="145"/>
        <v>333</v>
      </c>
      <c r="AO328">
        <f t="shared" si="146"/>
        <v>318</v>
      </c>
      <c r="AP328" t="str">
        <f t="shared" si="147"/>
        <v>Tennessee Martin</v>
      </c>
      <c r="AQ328">
        <f t="shared" si="148"/>
        <v>5.0437090205489053E-2</v>
      </c>
      <c r="AR328">
        <f t="shared" si="149"/>
        <v>3.7742226085396187E-2</v>
      </c>
      <c r="AS328">
        <f t="shared" si="150"/>
        <v>0.28690273781742226</v>
      </c>
      <c r="AT328" t="str">
        <f t="shared" si="151"/>
        <v>Tennessee Martin</v>
      </c>
      <c r="AU328">
        <f t="shared" si="152"/>
        <v>327</v>
      </c>
      <c r="AV328">
        <f t="shared" si="153"/>
        <v>325.33333333333331</v>
      </c>
      <c r="AX328" t="str">
        <f t="shared" si="154"/>
        <v>Tennessee Martin</v>
      </c>
      <c r="AY328" t="str">
        <f t="shared" si="155"/>
        <v/>
      </c>
      <c r="AZ328">
        <v>327</v>
      </c>
    </row>
    <row r="329" spans="1:52" x14ac:dyDescent="0.25">
      <c r="A329">
        <v>1</v>
      </c>
      <c r="B329">
        <v>1</v>
      </c>
      <c r="C329">
        <v>1</v>
      </c>
      <c r="D329" t="s">
        <v>337</v>
      </c>
      <c r="E329">
        <v>66.894999999999996</v>
      </c>
      <c r="F329">
        <v>170</v>
      </c>
      <c r="G329">
        <v>64.1113</v>
      </c>
      <c r="H329">
        <v>179</v>
      </c>
      <c r="I329">
        <v>91.804500000000004</v>
      </c>
      <c r="J329">
        <v>304</v>
      </c>
      <c r="K329">
        <v>94.367500000000007</v>
      </c>
      <c r="L329">
        <v>300</v>
      </c>
      <c r="M329">
        <v>111.226</v>
      </c>
      <c r="N329">
        <v>337</v>
      </c>
      <c r="O329">
        <v>113.143</v>
      </c>
      <c r="P329">
        <v>331</v>
      </c>
      <c r="Q329">
        <v>-18.775400000000001</v>
      </c>
      <c r="R329">
        <v>327</v>
      </c>
      <c r="S329">
        <f t="shared" si="130"/>
        <v>-0.28067120113610877</v>
      </c>
      <c r="T329">
        <f t="shared" si="131"/>
        <v>329</v>
      </c>
      <c r="U329">
        <f t="shared" si="132"/>
        <v>595715.0301378438</v>
      </c>
      <c r="V329">
        <f t="shared" si="133"/>
        <v>296</v>
      </c>
      <c r="W329">
        <f t="shared" si="134"/>
        <v>28.86759779880629</v>
      </c>
      <c r="X329">
        <f t="shared" si="135"/>
        <v>330</v>
      </c>
      <c r="Y329">
        <f t="shared" si="136"/>
        <v>329.5</v>
      </c>
      <c r="Z329">
        <v>8.2400000000000001E-2</v>
      </c>
      <c r="AA329">
        <f t="shared" si="137"/>
        <v>332</v>
      </c>
      <c r="AB329">
        <v>0.14729999999999999</v>
      </c>
      <c r="AC329">
        <f t="shared" si="138"/>
        <v>316</v>
      </c>
      <c r="AD329">
        <f t="shared" si="139"/>
        <v>0.11484999999999999</v>
      </c>
      <c r="AE329">
        <f t="shared" si="140"/>
        <v>325</v>
      </c>
      <c r="AF329">
        <v>7.0400000000000004E-2</v>
      </c>
      <c r="AG329">
        <f t="shared" si="141"/>
        <v>325</v>
      </c>
      <c r="AH329">
        <v>8.14E-2</v>
      </c>
      <c r="AI329">
        <f t="shared" si="142"/>
        <v>333</v>
      </c>
      <c r="AJ329">
        <f t="shared" si="143"/>
        <v>387.5</v>
      </c>
      <c r="AK329">
        <f>IF(C329=1,(AJ329/Z329),REF)</f>
        <v>4702.6699029126212</v>
      </c>
      <c r="AL329">
        <f t="shared" si="144"/>
        <v>332</v>
      </c>
      <c r="AM329">
        <f>IF(B329=1,(AJ329/AD329),REF)</f>
        <v>3373.966042664345</v>
      </c>
      <c r="AN329">
        <f t="shared" si="145"/>
        <v>326</v>
      </c>
      <c r="AO329">
        <f t="shared" si="146"/>
        <v>325</v>
      </c>
      <c r="AP329" t="str">
        <f t="shared" si="147"/>
        <v>UC Davis</v>
      </c>
      <c r="AQ329">
        <f t="shared" si="148"/>
        <v>3.9469747127768608E-2</v>
      </c>
      <c r="AR329">
        <f t="shared" si="149"/>
        <v>4.7704384836466038E-2</v>
      </c>
      <c r="AS329">
        <f t="shared" si="150"/>
        <v>0.28559003808799766</v>
      </c>
      <c r="AT329" t="str">
        <f t="shared" si="151"/>
        <v>UC Davis</v>
      </c>
      <c r="AU329">
        <f t="shared" si="152"/>
        <v>328</v>
      </c>
      <c r="AV329">
        <f t="shared" si="153"/>
        <v>326</v>
      </c>
      <c r="AX329" t="str">
        <f t="shared" si="154"/>
        <v>UC Davis</v>
      </c>
      <c r="AY329" t="str">
        <f t="shared" si="155"/>
        <v/>
      </c>
      <c r="AZ329">
        <v>328</v>
      </c>
    </row>
    <row r="330" spans="1:52" x14ac:dyDescent="0.25">
      <c r="A330">
        <v>1</v>
      </c>
      <c r="B330">
        <v>1</v>
      </c>
      <c r="C330">
        <v>1</v>
      </c>
      <c r="D330" t="s">
        <v>55</v>
      </c>
      <c r="E330">
        <v>65.553600000000003</v>
      </c>
      <c r="F330">
        <v>231</v>
      </c>
      <c r="G330">
        <v>62.843699999999998</v>
      </c>
      <c r="H330">
        <v>248</v>
      </c>
      <c r="I330">
        <v>86.497</v>
      </c>
      <c r="J330">
        <v>336</v>
      </c>
      <c r="K330">
        <v>87.628299999999996</v>
      </c>
      <c r="L330">
        <v>338</v>
      </c>
      <c r="M330">
        <v>95.232699999999994</v>
      </c>
      <c r="N330">
        <v>66</v>
      </c>
      <c r="O330">
        <v>104.40900000000001</v>
      </c>
      <c r="P330">
        <v>217</v>
      </c>
      <c r="Q330">
        <v>-16.780999999999999</v>
      </c>
      <c r="R330">
        <v>314</v>
      </c>
      <c r="S330">
        <f t="shared" si="130"/>
        <v>-0.25598441580630216</v>
      </c>
      <c r="T330">
        <f t="shared" si="131"/>
        <v>319</v>
      </c>
      <c r="U330">
        <f t="shared" si="132"/>
        <v>503367.67127459863</v>
      </c>
      <c r="V330">
        <f t="shared" si="133"/>
        <v>339</v>
      </c>
      <c r="W330">
        <f t="shared" si="134"/>
        <v>25.905033078900523</v>
      </c>
      <c r="X330">
        <f t="shared" si="135"/>
        <v>246</v>
      </c>
      <c r="Y330">
        <f t="shared" si="136"/>
        <v>282.5</v>
      </c>
      <c r="Z330">
        <v>8.6699999999999999E-2</v>
      </c>
      <c r="AA330">
        <f t="shared" si="137"/>
        <v>327</v>
      </c>
      <c r="AB330">
        <v>0.12959999999999999</v>
      </c>
      <c r="AC330">
        <f t="shared" si="138"/>
        <v>322</v>
      </c>
      <c r="AD330">
        <f t="shared" si="139"/>
        <v>0.10815</v>
      </c>
      <c r="AE330">
        <f t="shared" si="140"/>
        <v>329</v>
      </c>
      <c r="AF330">
        <v>6.1899999999999997E-2</v>
      </c>
      <c r="AG330">
        <f t="shared" si="141"/>
        <v>332</v>
      </c>
      <c r="AH330">
        <v>0.1249</v>
      </c>
      <c r="AI330">
        <f t="shared" si="142"/>
        <v>315</v>
      </c>
      <c r="AJ330">
        <f t="shared" si="143"/>
        <v>383.3</v>
      </c>
      <c r="AK330">
        <f>IF(C330=1,(AJ330/Z330),REF)</f>
        <v>4420.9919261822379</v>
      </c>
      <c r="AL330">
        <f t="shared" si="144"/>
        <v>329</v>
      </c>
      <c r="AM330">
        <f>IF(B330=1,(AJ330/AD330),REF)</f>
        <v>3544.1516412390201</v>
      </c>
      <c r="AN330">
        <f t="shared" si="145"/>
        <v>328</v>
      </c>
      <c r="AO330">
        <f t="shared" si="146"/>
        <v>328</v>
      </c>
      <c r="AP330" t="str">
        <f t="shared" si="147"/>
        <v>Alabama St.</v>
      </c>
      <c r="AQ330">
        <f t="shared" si="148"/>
        <v>4.1786760802896041E-2</v>
      </c>
      <c r="AR330">
        <f t="shared" si="149"/>
        <v>4.4645981563074318E-2</v>
      </c>
      <c r="AS330">
        <f t="shared" si="150"/>
        <v>0.28461600525716313</v>
      </c>
      <c r="AT330" t="str">
        <f t="shared" si="151"/>
        <v>Alabama St.</v>
      </c>
      <c r="AU330">
        <f t="shared" si="152"/>
        <v>329</v>
      </c>
      <c r="AV330">
        <f t="shared" si="153"/>
        <v>328.66666666666669</v>
      </c>
      <c r="AX330" t="str">
        <f t="shared" si="154"/>
        <v>Alabama St.</v>
      </c>
      <c r="AY330" t="str">
        <f t="shared" si="155"/>
        <v/>
      </c>
      <c r="AZ330">
        <v>329</v>
      </c>
    </row>
    <row r="331" spans="1:52" x14ac:dyDescent="0.25">
      <c r="A331">
        <v>1</v>
      </c>
      <c r="B331">
        <v>1</v>
      </c>
      <c r="C331">
        <v>1</v>
      </c>
      <c r="D331" t="s">
        <v>226</v>
      </c>
      <c r="E331">
        <v>61.989600000000003</v>
      </c>
      <c r="F331">
        <v>328</v>
      </c>
      <c r="G331">
        <v>58.926600000000001</v>
      </c>
      <c r="H331">
        <v>333</v>
      </c>
      <c r="I331">
        <v>90.760800000000003</v>
      </c>
      <c r="J331">
        <v>310</v>
      </c>
      <c r="K331">
        <v>91.019599999999997</v>
      </c>
      <c r="L331">
        <v>319</v>
      </c>
      <c r="M331">
        <v>106.78</v>
      </c>
      <c r="N331">
        <v>303</v>
      </c>
      <c r="O331">
        <v>110.372</v>
      </c>
      <c r="P331">
        <v>306</v>
      </c>
      <c r="Q331">
        <v>-19.352</v>
      </c>
      <c r="R331">
        <v>329</v>
      </c>
      <c r="S331">
        <f t="shared" si="130"/>
        <v>-0.31218785086530648</v>
      </c>
      <c r="T331">
        <f t="shared" si="131"/>
        <v>334</v>
      </c>
      <c r="U331">
        <f t="shared" si="132"/>
        <v>513557.0307150447</v>
      </c>
      <c r="V331">
        <f t="shared" si="133"/>
        <v>337</v>
      </c>
      <c r="W331">
        <f t="shared" si="134"/>
        <v>29.940250226033495</v>
      </c>
      <c r="X331">
        <f t="shared" si="135"/>
        <v>339</v>
      </c>
      <c r="Y331">
        <f t="shared" si="136"/>
        <v>336.5</v>
      </c>
      <c r="Z331">
        <v>8.4699999999999998E-2</v>
      </c>
      <c r="AA331">
        <f t="shared" si="137"/>
        <v>330</v>
      </c>
      <c r="AB331">
        <v>0.13250000000000001</v>
      </c>
      <c r="AC331">
        <f t="shared" si="138"/>
        <v>320</v>
      </c>
      <c r="AD331">
        <f t="shared" si="139"/>
        <v>0.1086</v>
      </c>
      <c r="AE331">
        <f t="shared" si="140"/>
        <v>328</v>
      </c>
      <c r="AF331">
        <v>5.5899999999999998E-2</v>
      </c>
      <c r="AG331">
        <f t="shared" si="141"/>
        <v>335</v>
      </c>
      <c r="AH331">
        <v>0.13489999999999999</v>
      </c>
      <c r="AI331">
        <f t="shared" si="142"/>
        <v>312</v>
      </c>
      <c r="AJ331">
        <f t="shared" si="143"/>
        <v>396.5</v>
      </c>
      <c r="AK331">
        <f>IF(C331=1,(AJ331/Z331),REF)</f>
        <v>4681.2278630460451</v>
      </c>
      <c r="AL331">
        <f t="shared" si="144"/>
        <v>331</v>
      </c>
      <c r="AM331">
        <f>IF(B331=1,(AJ331/AD331),REF)</f>
        <v>3651.0128913443832</v>
      </c>
      <c r="AN331">
        <f t="shared" si="145"/>
        <v>329</v>
      </c>
      <c r="AO331">
        <f t="shared" si="146"/>
        <v>328</v>
      </c>
      <c r="AP331" t="str">
        <f t="shared" si="147"/>
        <v>Navy</v>
      </c>
      <c r="AQ331">
        <f t="shared" si="148"/>
        <v>4.0589996513222974E-2</v>
      </c>
      <c r="AR331">
        <f t="shared" si="149"/>
        <v>4.466558672032523E-2</v>
      </c>
      <c r="AS331">
        <f t="shared" si="150"/>
        <v>0.28305910792578609</v>
      </c>
      <c r="AT331" t="str">
        <f t="shared" si="151"/>
        <v>Navy</v>
      </c>
      <c r="AU331">
        <f t="shared" si="152"/>
        <v>330</v>
      </c>
      <c r="AV331">
        <f t="shared" si="153"/>
        <v>328.66666666666669</v>
      </c>
      <c r="AX331" t="str">
        <f t="shared" si="154"/>
        <v>Navy</v>
      </c>
      <c r="AY331" t="str">
        <f t="shared" si="155"/>
        <v/>
      </c>
      <c r="AZ331">
        <v>330</v>
      </c>
    </row>
    <row r="332" spans="1:52" x14ac:dyDescent="0.25">
      <c r="A332">
        <v>1</v>
      </c>
      <c r="B332">
        <v>1</v>
      </c>
      <c r="C332">
        <v>1</v>
      </c>
      <c r="D332" t="s">
        <v>63</v>
      </c>
      <c r="E332">
        <v>67.001599999999996</v>
      </c>
      <c r="F332">
        <v>162</v>
      </c>
      <c r="G332">
        <v>64.553600000000003</v>
      </c>
      <c r="H332">
        <v>156</v>
      </c>
      <c r="I332">
        <v>91.055300000000003</v>
      </c>
      <c r="J332">
        <v>308</v>
      </c>
      <c r="K332">
        <v>93.187100000000001</v>
      </c>
      <c r="L332">
        <v>307</v>
      </c>
      <c r="M332">
        <v>103.217</v>
      </c>
      <c r="N332">
        <v>241</v>
      </c>
      <c r="O332">
        <v>111.065</v>
      </c>
      <c r="P332">
        <v>317</v>
      </c>
      <c r="Q332">
        <v>-17.8782</v>
      </c>
      <c r="R332">
        <v>321</v>
      </c>
      <c r="S332">
        <f t="shared" si="130"/>
        <v>-0.2668279563473111</v>
      </c>
      <c r="T332">
        <f t="shared" si="131"/>
        <v>322</v>
      </c>
      <c r="U332">
        <f t="shared" si="132"/>
        <v>581830.87976644025</v>
      </c>
      <c r="V332">
        <f t="shared" si="133"/>
        <v>304</v>
      </c>
      <c r="W332">
        <f t="shared" si="134"/>
        <v>27.979398880644208</v>
      </c>
      <c r="X332">
        <f t="shared" si="135"/>
        <v>303</v>
      </c>
      <c r="Y332">
        <f t="shared" si="136"/>
        <v>312.5</v>
      </c>
      <c r="Z332">
        <v>9.01E-2</v>
      </c>
      <c r="AA332">
        <f t="shared" si="137"/>
        <v>325</v>
      </c>
      <c r="AB332">
        <v>9.5399999999999999E-2</v>
      </c>
      <c r="AC332">
        <f t="shared" si="138"/>
        <v>332</v>
      </c>
      <c r="AD332">
        <f t="shared" si="139"/>
        <v>9.2749999999999999E-2</v>
      </c>
      <c r="AE332">
        <f t="shared" si="140"/>
        <v>332</v>
      </c>
      <c r="AF332">
        <v>0.1361</v>
      </c>
      <c r="AG332">
        <f t="shared" si="141"/>
        <v>306</v>
      </c>
      <c r="AH332">
        <v>9.6799999999999997E-2</v>
      </c>
      <c r="AI332">
        <f t="shared" si="142"/>
        <v>327</v>
      </c>
      <c r="AJ332">
        <f t="shared" si="143"/>
        <v>380.7</v>
      </c>
      <c r="AK332">
        <f>IF(C332=1,(AJ332/Z332),REF)</f>
        <v>4225.3052164261926</v>
      </c>
      <c r="AL332">
        <f t="shared" si="144"/>
        <v>326</v>
      </c>
      <c r="AM332">
        <f>IF(B332=1,(AJ332/AD332),REF)</f>
        <v>4104.5822102425873</v>
      </c>
      <c r="AN332">
        <f t="shared" si="145"/>
        <v>331</v>
      </c>
      <c r="AO332">
        <f t="shared" si="146"/>
        <v>326</v>
      </c>
      <c r="AP332" t="str">
        <f t="shared" si="147"/>
        <v>Arkansas Pine Bluff</v>
      </c>
      <c r="AQ332">
        <f t="shared" si="148"/>
        <v>4.3622501294661109E-2</v>
      </c>
      <c r="AR332">
        <f t="shared" si="149"/>
        <v>3.7592411605850758E-2</v>
      </c>
      <c r="AS332">
        <f t="shared" si="150"/>
        <v>0.27761460803465282</v>
      </c>
      <c r="AT332" t="str">
        <f t="shared" si="151"/>
        <v>Arkansas Pine Bluff</v>
      </c>
      <c r="AU332">
        <f t="shared" si="152"/>
        <v>331</v>
      </c>
      <c r="AV332">
        <f t="shared" si="153"/>
        <v>329.66666666666669</v>
      </c>
      <c r="AX332" t="str">
        <f t="shared" si="154"/>
        <v>Arkansas Pine Bluff</v>
      </c>
      <c r="AY332" t="str">
        <f t="shared" si="155"/>
        <v/>
      </c>
      <c r="AZ332">
        <v>331</v>
      </c>
    </row>
    <row r="333" spans="1:52" x14ac:dyDescent="0.25">
      <c r="A333">
        <v>1</v>
      </c>
      <c r="B333">
        <v>1</v>
      </c>
      <c r="C333">
        <v>1</v>
      </c>
      <c r="D333" t="s">
        <v>234</v>
      </c>
      <c r="E333">
        <v>69.198400000000007</v>
      </c>
      <c r="F333">
        <v>61</v>
      </c>
      <c r="G333">
        <v>64.110200000000006</v>
      </c>
      <c r="H333">
        <v>180</v>
      </c>
      <c r="I333">
        <v>93.875</v>
      </c>
      <c r="J333">
        <v>285</v>
      </c>
      <c r="K333">
        <v>100.723</v>
      </c>
      <c r="L333">
        <v>211</v>
      </c>
      <c r="M333">
        <v>113.937</v>
      </c>
      <c r="N333">
        <v>342</v>
      </c>
      <c r="O333">
        <v>118.721</v>
      </c>
      <c r="P333">
        <v>344</v>
      </c>
      <c r="Q333">
        <v>-17.998100000000001</v>
      </c>
      <c r="R333">
        <v>322</v>
      </c>
      <c r="S333">
        <f t="shared" si="130"/>
        <v>-0.26009271890679558</v>
      </c>
      <c r="T333">
        <f t="shared" si="131"/>
        <v>320</v>
      </c>
      <c r="U333">
        <f t="shared" si="132"/>
        <v>702026.26065043372</v>
      </c>
      <c r="V333">
        <f t="shared" si="133"/>
        <v>170</v>
      </c>
      <c r="W333">
        <f t="shared" si="134"/>
        <v>30.14033123847053</v>
      </c>
      <c r="X333">
        <f t="shared" si="135"/>
        <v>343</v>
      </c>
      <c r="Y333">
        <f t="shared" si="136"/>
        <v>331.5</v>
      </c>
      <c r="Z333">
        <v>6.4199999999999993E-2</v>
      </c>
      <c r="AA333">
        <f t="shared" si="137"/>
        <v>338</v>
      </c>
      <c r="AB333">
        <v>0.1673</v>
      </c>
      <c r="AC333">
        <f t="shared" si="138"/>
        <v>312</v>
      </c>
      <c r="AD333">
        <f t="shared" si="139"/>
        <v>0.11574999999999999</v>
      </c>
      <c r="AE333">
        <f t="shared" si="140"/>
        <v>324</v>
      </c>
      <c r="AF333">
        <v>7.3400000000000007E-2</v>
      </c>
      <c r="AG333">
        <f t="shared" si="141"/>
        <v>324</v>
      </c>
      <c r="AH333">
        <v>7.6499999999999999E-2</v>
      </c>
      <c r="AI333">
        <f t="shared" si="142"/>
        <v>337</v>
      </c>
      <c r="AJ333">
        <f t="shared" si="143"/>
        <v>361.3</v>
      </c>
      <c r="AK333">
        <f>IF(C333=1,(AJ333/Z333),REF)</f>
        <v>5627.7258566978198</v>
      </c>
      <c r="AL333">
        <f t="shared" si="144"/>
        <v>336</v>
      </c>
      <c r="AM333">
        <f>IF(B333=1,(AJ333/AD333),REF)</f>
        <v>3121.382289416847</v>
      </c>
      <c r="AN333">
        <f t="shared" si="145"/>
        <v>323</v>
      </c>
      <c r="AO333">
        <f t="shared" si="146"/>
        <v>323</v>
      </c>
      <c r="AP333" t="str">
        <f t="shared" si="147"/>
        <v>Nicholls St.</v>
      </c>
      <c r="AQ333">
        <f t="shared" si="148"/>
        <v>3.0204615842916026E-2</v>
      </c>
      <c r="AR333">
        <f t="shared" si="149"/>
        <v>4.8548131339908297E-2</v>
      </c>
      <c r="AS333">
        <f t="shared" si="150"/>
        <v>0.27421694411488984</v>
      </c>
      <c r="AT333" t="str">
        <f t="shared" si="151"/>
        <v>Nicholls St.</v>
      </c>
      <c r="AU333">
        <f t="shared" si="152"/>
        <v>332</v>
      </c>
      <c r="AV333">
        <f t="shared" si="153"/>
        <v>326.33333333333331</v>
      </c>
      <c r="AX333" t="str">
        <f t="shared" si="154"/>
        <v>Nicholls St.</v>
      </c>
      <c r="AY333" t="str">
        <f t="shared" si="155"/>
        <v/>
      </c>
      <c r="AZ333">
        <v>332</v>
      </c>
    </row>
    <row r="334" spans="1:52" x14ac:dyDescent="0.25">
      <c r="A334">
        <v>1</v>
      </c>
      <c r="B334">
        <v>1</v>
      </c>
      <c r="C334">
        <v>1</v>
      </c>
      <c r="D334" t="s">
        <v>130</v>
      </c>
      <c r="E334">
        <v>69.191400000000002</v>
      </c>
      <c r="F334">
        <v>62</v>
      </c>
      <c r="G334">
        <v>65.817400000000006</v>
      </c>
      <c r="H334">
        <v>98</v>
      </c>
      <c r="I334">
        <v>87.656499999999994</v>
      </c>
      <c r="J334">
        <v>327</v>
      </c>
      <c r="K334">
        <v>87.247699999999995</v>
      </c>
      <c r="L334">
        <v>339</v>
      </c>
      <c r="M334">
        <v>104.965</v>
      </c>
      <c r="N334">
        <v>281</v>
      </c>
      <c r="O334">
        <v>108.82299999999999</v>
      </c>
      <c r="P334">
        <v>286</v>
      </c>
      <c r="Q334">
        <v>-21.575500000000002</v>
      </c>
      <c r="R334">
        <v>337</v>
      </c>
      <c r="S334">
        <f t="shared" si="130"/>
        <v>-0.31182054417167449</v>
      </c>
      <c r="T334">
        <f t="shared" si="131"/>
        <v>333</v>
      </c>
      <c r="U334">
        <f t="shared" si="132"/>
        <v>526696.08736013249</v>
      </c>
      <c r="V334">
        <f t="shared" si="133"/>
        <v>331</v>
      </c>
      <c r="W334">
        <f t="shared" si="134"/>
        <v>26.224124175595662</v>
      </c>
      <c r="X334">
        <f t="shared" si="135"/>
        <v>265</v>
      </c>
      <c r="Y334">
        <f t="shared" si="136"/>
        <v>299</v>
      </c>
      <c r="Z334">
        <v>9.6500000000000002E-2</v>
      </c>
      <c r="AA334">
        <f t="shared" si="137"/>
        <v>319</v>
      </c>
      <c r="AB334">
        <v>5.79E-2</v>
      </c>
      <c r="AC334">
        <f t="shared" si="138"/>
        <v>342</v>
      </c>
      <c r="AD334">
        <f t="shared" si="139"/>
        <v>7.7200000000000005E-2</v>
      </c>
      <c r="AE334">
        <f t="shared" si="140"/>
        <v>338</v>
      </c>
      <c r="AF334">
        <v>3.7999999999999999E-2</v>
      </c>
      <c r="AG334">
        <f t="shared" si="141"/>
        <v>339</v>
      </c>
      <c r="AH334">
        <v>0.10349999999999999</v>
      </c>
      <c r="AI334">
        <f t="shared" si="142"/>
        <v>322</v>
      </c>
      <c r="AJ334">
        <f t="shared" si="143"/>
        <v>392.4</v>
      </c>
      <c r="AK334">
        <f>IF(C334=1,(AJ334/Z334),REF)</f>
        <v>4066.3212435233158</v>
      </c>
      <c r="AL334">
        <f t="shared" si="144"/>
        <v>323</v>
      </c>
      <c r="AM334">
        <f>IF(B334=1,(AJ334/AD334),REF)</f>
        <v>5082.9015544041449</v>
      </c>
      <c r="AN334">
        <f t="shared" si="145"/>
        <v>338</v>
      </c>
      <c r="AO334">
        <f t="shared" si="146"/>
        <v>323</v>
      </c>
      <c r="AP334" t="str">
        <f t="shared" si="147"/>
        <v>Fairleigh Dickinson</v>
      </c>
      <c r="AQ334">
        <f t="shared" si="148"/>
        <v>4.6900635414424602E-2</v>
      </c>
      <c r="AR334">
        <f t="shared" si="149"/>
        <v>3.0464792664509906E-2</v>
      </c>
      <c r="AS334">
        <f t="shared" si="150"/>
        <v>0.27227437819789668</v>
      </c>
      <c r="AT334" t="str">
        <f t="shared" si="151"/>
        <v>Fairleigh Dickinson</v>
      </c>
      <c r="AU334">
        <f t="shared" si="152"/>
        <v>333</v>
      </c>
      <c r="AV334">
        <f t="shared" si="153"/>
        <v>331.33333333333331</v>
      </c>
      <c r="AX334" t="str">
        <f t="shared" si="154"/>
        <v>Fairleigh Dickinson</v>
      </c>
      <c r="AY334" t="str">
        <f t="shared" si="155"/>
        <v/>
      </c>
      <c r="AZ334">
        <v>333</v>
      </c>
    </row>
    <row r="335" spans="1:52" x14ac:dyDescent="0.25">
      <c r="A335">
        <v>1</v>
      </c>
      <c r="B335">
        <v>1</v>
      </c>
      <c r="C335">
        <v>1</v>
      </c>
      <c r="D335" t="s">
        <v>188</v>
      </c>
      <c r="E335">
        <v>72.842200000000005</v>
      </c>
      <c r="F335">
        <v>12</v>
      </c>
      <c r="G335">
        <v>68.411000000000001</v>
      </c>
      <c r="H335">
        <v>28</v>
      </c>
      <c r="I335">
        <v>96.521600000000007</v>
      </c>
      <c r="J335">
        <v>244</v>
      </c>
      <c r="K335">
        <v>99.367099999999994</v>
      </c>
      <c r="L335">
        <v>233</v>
      </c>
      <c r="M335">
        <v>116.687</v>
      </c>
      <c r="N335">
        <v>345</v>
      </c>
      <c r="O335">
        <v>122.41800000000001</v>
      </c>
      <c r="P335">
        <v>345</v>
      </c>
      <c r="Q335">
        <v>-23.050799999999999</v>
      </c>
      <c r="R335">
        <v>341</v>
      </c>
      <c r="S335">
        <f t="shared" si="130"/>
        <v>-0.31644980519534022</v>
      </c>
      <c r="T335">
        <f t="shared" si="131"/>
        <v>337</v>
      </c>
      <c r="U335">
        <f t="shared" si="132"/>
        <v>719230.81217118166</v>
      </c>
      <c r="V335">
        <f t="shared" si="133"/>
        <v>155</v>
      </c>
      <c r="W335">
        <f t="shared" si="134"/>
        <v>30.072490330760946</v>
      </c>
      <c r="X335">
        <f t="shared" si="135"/>
        <v>341</v>
      </c>
      <c r="Y335">
        <f t="shared" si="136"/>
        <v>339</v>
      </c>
      <c r="Z335">
        <v>4.41E-2</v>
      </c>
      <c r="AA335">
        <f t="shared" si="137"/>
        <v>344</v>
      </c>
      <c r="AB335">
        <v>0.219</v>
      </c>
      <c r="AC335">
        <f t="shared" si="138"/>
        <v>296</v>
      </c>
      <c r="AD335">
        <f t="shared" si="139"/>
        <v>0.13155</v>
      </c>
      <c r="AE335">
        <f t="shared" si="140"/>
        <v>320</v>
      </c>
      <c r="AF335">
        <v>8.6999999999999994E-3</v>
      </c>
      <c r="AG335">
        <f t="shared" si="141"/>
        <v>345</v>
      </c>
      <c r="AH335">
        <v>8.0600000000000005E-2</v>
      </c>
      <c r="AI335">
        <f t="shared" si="142"/>
        <v>334</v>
      </c>
      <c r="AJ335">
        <f t="shared" si="143"/>
        <v>366</v>
      </c>
      <c r="AK335">
        <f>IF(C335=1,(AJ335/Z335),REF)</f>
        <v>8299.3197278911557</v>
      </c>
      <c r="AL335">
        <f t="shared" si="144"/>
        <v>343</v>
      </c>
      <c r="AM335">
        <f>IF(B335=1,(AJ335/AD335),REF)</f>
        <v>2782.2120866590649</v>
      </c>
      <c r="AN335">
        <f t="shared" si="145"/>
        <v>321</v>
      </c>
      <c r="AO335">
        <f t="shared" si="146"/>
        <v>320</v>
      </c>
      <c r="AP335" t="str">
        <f t="shared" si="147"/>
        <v>Longwood</v>
      </c>
      <c r="AQ335">
        <f t="shared" si="148"/>
        <v>1.9957490062210145E-2</v>
      </c>
      <c r="AR335">
        <f t="shared" si="149"/>
        <v>5.5974079725192596E-2</v>
      </c>
      <c r="AS335">
        <f t="shared" si="150"/>
        <v>0.27024455546492476</v>
      </c>
      <c r="AT335" t="str">
        <f t="shared" si="151"/>
        <v>Longwood</v>
      </c>
      <c r="AU335">
        <f t="shared" si="152"/>
        <v>334</v>
      </c>
      <c r="AV335">
        <f t="shared" si="153"/>
        <v>324.66666666666669</v>
      </c>
      <c r="AX335" t="str">
        <f t="shared" si="154"/>
        <v>Longwood</v>
      </c>
      <c r="AY335" t="str">
        <f t="shared" si="155"/>
        <v/>
      </c>
      <c r="AZ335">
        <v>334</v>
      </c>
    </row>
    <row r="336" spans="1:52" x14ac:dyDescent="0.25">
      <c r="A336">
        <v>1</v>
      </c>
      <c r="B336">
        <v>1</v>
      </c>
      <c r="C336">
        <v>1</v>
      </c>
      <c r="D336" t="s">
        <v>97</v>
      </c>
      <c r="E336">
        <v>72.389300000000006</v>
      </c>
      <c r="F336">
        <v>16</v>
      </c>
      <c r="G336">
        <v>68.563999999999993</v>
      </c>
      <c r="H336">
        <v>25</v>
      </c>
      <c r="I336">
        <v>85.403999999999996</v>
      </c>
      <c r="J336">
        <v>341</v>
      </c>
      <c r="K336">
        <v>88.420599999999993</v>
      </c>
      <c r="L336">
        <v>335</v>
      </c>
      <c r="M336">
        <v>107.46</v>
      </c>
      <c r="N336">
        <v>308</v>
      </c>
      <c r="O336">
        <v>109.324</v>
      </c>
      <c r="P336">
        <v>291</v>
      </c>
      <c r="Q336">
        <v>-20.903600000000001</v>
      </c>
      <c r="R336">
        <v>334</v>
      </c>
      <c r="S336">
        <f t="shared" si="130"/>
        <v>-0.28876367087401045</v>
      </c>
      <c r="T336">
        <f t="shared" si="131"/>
        <v>330</v>
      </c>
      <c r="U336">
        <f t="shared" si="132"/>
        <v>565954.20654886728</v>
      </c>
      <c r="V336">
        <f t="shared" si="133"/>
        <v>315</v>
      </c>
      <c r="W336">
        <f t="shared" si="134"/>
        <v>25.25052687739645</v>
      </c>
      <c r="X336">
        <f t="shared" si="135"/>
        <v>203</v>
      </c>
      <c r="Y336">
        <f t="shared" si="136"/>
        <v>266.5</v>
      </c>
      <c r="Z336">
        <v>8.6199999999999999E-2</v>
      </c>
      <c r="AA336">
        <f t="shared" si="137"/>
        <v>329</v>
      </c>
      <c r="AB336">
        <v>7.6700000000000004E-2</v>
      </c>
      <c r="AC336">
        <f t="shared" si="138"/>
        <v>337</v>
      </c>
      <c r="AD336">
        <f t="shared" si="139"/>
        <v>8.1449999999999995E-2</v>
      </c>
      <c r="AE336">
        <f t="shared" si="140"/>
        <v>336</v>
      </c>
      <c r="AF336">
        <v>0.20910000000000001</v>
      </c>
      <c r="AG336">
        <f t="shared" si="141"/>
        <v>268</v>
      </c>
      <c r="AH336">
        <v>6.1699999999999998E-2</v>
      </c>
      <c r="AI336">
        <f t="shared" si="142"/>
        <v>341</v>
      </c>
      <c r="AJ336">
        <f t="shared" si="143"/>
        <v>371.3</v>
      </c>
      <c r="AK336">
        <f>IF(C336=1,(AJ336/Z336),REF)</f>
        <v>4307.4245939675175</v>
      </c>
      <c r="AL336">
        <f t="shared" si="144"/>
        <v>328</v>
      </c>
      <c r="AM336">
        <f>IF(B336=1,(AJ336/AD336),REF)</f>
        <v>4558.6249232658074</v>
      </c>
      <c r="AN336">
        <f t="shared" si="145"/>
        <v>336</v>
      </c>
      <c r="AO336">
        <f t="shared" si="146"/>
        <v>328</v>
      </c>
      <c r="AP336" t="str">
        <f t="shared" si="147"/>
        <v>Chicago St.</v>
      </c>
      <c r="AQ336">
        <f t="shared" si="148"/>
        <v>4.1654035161555886E-2</v>
      </c>
      <c r="AR336">
        <f t="shared" si="149"/>
        <v>3.2582300502617234E-2</v>
      </c>
      <c r="AS336">
        <f t="shared" si="150"/>
        <v>0.26781482411063479</v>
      </c>
      <c r="AT336" t="str">
        <f t="shared" si="151"/>
        <v>Chicago St.</v>
      </c>
      <c r="AU336">
        <f t="shared" si="152"/>
        <v>335</v>
      </c>
      <c r="AV336">
        <f t="shared" si="153"/>
        <v>333</v>
      </c>
      <c r="AX336" t="str">
        <f t="shared" si="154"/>
        <v>Chicago St.</v>
      </c>
      <c r="AY336" t="str">
        <f t="shared" si="155"/>
        <v/>
      </c>
      <c r="AZ336">
        <v>335</v>
      </c>
    </row>
    <row r="337" spans="1:52" x14ac:dyDescent="0.25">
      <c r="A337">
        <v>1</v>
      </c>
      <c r="B337">
        <v>1</v>
      </c>
      <c r="C337">
        <v>1</v>
      </c>
      <c r="D337" t="s">
        <v>343</v>
      </c>
      <c r="E337">
        <v>69.641800000000003</v>
      </c>
      <c r="F337">
        <v>50</v>
      </c>
      <c r="G337">
        <v>67.240499999999997</v>
      </c>
      <c r="H337">
        <v>44</v>
      </c>
      <c r="I337">
        <v>89.668999999999997</v>
      </c>
      <c r="J337">
        <v>318</v>
      </c>
      <c r="K337">
        <v>90.922300000000007</v>
      </c>
      <c r="L337">
        <v>320</v>
      </c>
      <c r="M337">
        <v>109.417</v>
      </c>
      <c r="N337">
        <v>328</v>
      </c>
      <c r="O337">
        <v>114.559</v>
      </c>
      <c r="P337">
        <v>336</v>
      </c>
      <c r="Q337">
        <v>-23.636600000000001</v>
      </c>
      <c r="R337">
        <v>342</v>
      </c>
      <c r="S337">
        <f t="shared" si="130"/>
        <v>-0.3394039212082397</v>
      </c>
      <c r="T337">
        <f t="shared" si="131"/>
        <v>341</v>
      </c>
      <c r="U337">
        <f t="shared" si="132"/>
        <v>575719.33369722287</v>
      </c>
      <c r="V337">
        <f t="shared" si="133"/>
        <v>309</v>
      </c>
      <c r="W337">
        <f t="shared" si="134"/>
        <v>28.286339836263412</v>
      </c>
      <c r="X337">
        <f t="shared" si="135"/>
        <v>313</v>
      </c>
      <c r="Y337">
        <f t="shared" si="136"/>
        <v>327</v>
      </c>
      <c r="Z337">
        <v>9.0999999999999998E-2</v>
      </c>
      <c r="AA337">
        <f t="shared" si="137"/>
        <v>324</v>
      </c>
      <c r="AB337">
        <v>5.9900000000000002E-2</v>
      </c>
      <c r="AC337">
        <f t="shared" si="138"/>
        <v>341</v>
      </c>
      <c r="AD337">
        <f t="shared" si="139"/>
        <v>7.5450000000000003E-2</v>
      </c>
      <c r="AE337">
        <f t="shared" si="140"/>
        <v>339</v>
      </c>
      <c r="AF337">
        <v>9.64E-2</v>
      </c>
      <c r="AG337">
        <f t="shared" si="141"/>
        <v>318</v>
      </c>
      <c r="AH337">
        <v>9.8699999999999996E-2</v>
      </c>
      <c r="AI337">
        <f t="shared" si="142"/>
        <v>325</v>
      </c>
      <c r="AJ337">
        <f t="shared" si="143"/>
        <v>391.8</v>
      </c>
      <c r="AK337">
        <f>IF(C337=1,(AJ337/Z337),REF)</f>
        <v>4305.4945054945056</v>
      </c>
      <c r="AL337">
        <f t="shared" si="144"/>
        <v>327</v>
      </c>
      <c r="AM337">
        <f>IF(B337=1,(AJ337/AD337),REF)</f>
        <v>5192.8429423459247</v>
      </c>
      <c r="AN337">
        <f t="shared" si="145"/>
        <v>339</v>
      </c>
      <c r="AO337">
        <f t="shared" si="146"/>
        <v>327</v>
      </c>
      <c r="AP337" t="str">
        <f t="shared" si="147"/>
        <v>UMBC</v>
      </c>
      <c r="AQ337">
        <f t="shared" si="148"/>
        <v>4.3975488267073433E-2</v>
      </c>
      <c r="AR337">
        <f t="shared" si="149"/>
        <v>2.9694668709383202E-2</v>
      </c>
      <c r="AS337">
        <f t="shared" si="150"/>
        <v>0.26699592917930648</v>
      </c>
      <c r="AT337" t="str">
        <f t="shared" si="151"/>
        <v>UMBC</v>
      </c>
      <c r="AU337">
        <f t="shared" si="152"/>
        <v>336</v>
      </c>
      <c r="AV337">
        <f t="shared" si="153"/>
        <v>334</v>
      </c>
      <c r="AX337" t="str">
        <f t="shared" si="154"/>
        <v>UMBC</v>
      </c>
      <c r="AY337" t="str">
        <f t="shared" si="155"/>
        <v/>
      </c>
      <c r="AZ337">
        <v>336</v>
      </c>
    </row>
    <row r="338" spans="1:52" x14ac:dyDescent="0.25">
      <c r="A338">
        <v>1</v>
      </c>
      <c r="B338">
        <v>1</v>
      </c>
      <c r="C338">
        <v>1</v>
      </c>
      <c r="D338" t="s">
        <v>202</v>
      </c>
      <c r="E338">
        <v>68.382999999999996</v>
      </c>
      <c r="F338">
        <v>95</v>
      </c>
      <c r="G338">
        <v>66.281199999999998</v>
      </c>
      <c r="H338">
        <v>81</v>
      </c>
      <c r="I338">
        <v>84.624700000000004</v>
      </c>
      <c r="J338">
        <v>343</v>
      </c>
      <c r="K338">
        <v>86.8142</v>
      </c>
      <c r="L338">
        <v>341</v>
      </c>
      <c r="M338">
        <v>102.148</v>
      </c>
      <c r="N338">
        <v>221</v>
      </c>
      <c r="O338">
        <v>105.535</v>
      </c>
      <c r="P338">
        <v>238</v>
      </c>
      <c r="Q338">
        <v>-18.721</v>
      </c>
      <c r="R338">
        <v>326</v>
      </c>
      <c r="S338">
        <f t="shared" si="130"/>
        <v>-0.27376394717985464</v>
      </c>
      <c r="T338">
        <f t="shared" si="131"/>
        <v>325</v>
      </c>
      <c r="U338">
        <f t="shared" si="132"/>
        <v>515382.52000970807</v>
      </c>
      <c r="V338">
        <f t="shared" si="133"/>
        <v>336</v>
      </c>
      <c r="W338">
        <f t="shared" si="134"/>
        <v>25.263078615598459</v>
      </c>
      <c r="X338">
        <f t="shared" si="135"/>
        <v>204</v>
      </c>
      <c r="Y338">
        <f t="shared" si="136"/>
        <v>264.5</v>
      </c>
      <c r="Z338">
        <v>6.6600000000000006E-2</v>
      </c>
      <c r="AA338">
        <f t="shared" si="137"/>
        <v>337</v>
      </c>
      <c r="AB338">
        <v>0.1147</v>
      </c>
      <c r="AC338">
        <f t="shared" si="138"/>
        <v>328</v>
      </c>
      <c r="AD338">
        <f t="shared" si="139"/>
        <v>9.0650000000000008E-2</v>
      </c>
      <c r="AE338">
        <f t="shared" si="140"/>
        <v>333</v>
      </c>
      <c r="AF338">
        <v>0.13589999999999999</v>
      </c>
      <c r="AG338">
        <f t="shared" si="141"/>
        <v>307</v>
      </c>
      <c r="AH338">
        <v>8.4900000000000003E-2</v>
      </c>
      <c r="AI338">
        <f t="shared" si="142"/>
        <v>329</v>
      </c>
      <c r="AJ338">
        <f t="shared" si="143"/>
        <v>378.9</v>
      </c>
      <c r="AK338">
        <f>IF(C338=1,(AJ338/Z338),REF)</f>
        <v>5689.1891891891883</v>
      </c>
      <c r="AL338">
        <f t="shared" si="144"/>
        <v>337</v>
      </c>
      <c r="AM338">
        <f>IF(B338=1,(AJ338/AD338),REF)</f>
        <v>4179.8124655267502</v>
      </c>
      <c r="AN338">
        <f t="shared" si="145"/>
        <v>332</v>
      </c>
      <c r="AO338">
        <f t="shared" si="146"/>
        <v>332</v>
      </c>
      <c r="AP338" t="str">
        <f t="shared" si="147"/>
        <v>Maryland Eastern Shore</v>
      </c>
      <c r="AQ338">
        <f t="shared" si="148"/>
        <v>3.1299743127729922E-2</v>
      </c>
      <c r="AR338">
        <f t="shared" si="149"/>
        <v>3.6657943503930292E-2</v>
      </c>
      <c r="AS338">
        <f t="shared" si="150"/>
        <v>0.25851362425204361</v>
      </c>
      <c r="AT338" t="str">
        <f t="shared" si="151"/>
        <v>Maryland Eastern Shore</v>
      </c>
      <c r="AU338">
        <f t="shared" si="152"/>
        <v>337</v>
      </c>
      <c r="AV338">
        <f t="shared" si="153"/>
        <v>334</v>
      </c>
      <c r="AX338" t="str">
        <f t="shared" si="154"/>
        <v>Maryland Eastern Shore</v>
      </c>
      <c r="AY338" t="str">
        <f t="shared" si="155"/>
        <v/>
      </c>
      <c r="AZ338">
        <v>337</v>
      </c>
    </row>
    <row r="339" spans="1:52" x14ac:dyDescent="0.25">
      <c r="A339">
        <v>1</v>
      </c>
      <c r="B339">
        <v>1</v>
      </c>
      <c r="C339">
        <v>1</v>
      </c>
      <c r="D339" t="s">
        <v>332</v>
      </c>
      <c r="E339">
        <v>63.856999999999999</v>
      </c>
      <c r="F339">
        <v>297</v>
      </c>
      <c r="G339">
        <v>60.786999999999999</v>
      </c>
      <c r="H339">
        <v>311</v>
      </c>
      <c r="I339">
        <v>80.816800000000001</v>
      </c>
      <c r="J339">
        <v>344</v>
      </c>
      <c r="K339">
        <v>86.993899999999996</v>
      </c>
      <c r="L339">
        <v>340</v>
      </c>
      <c r="M339">
        <v>109.286</v>
      </c>
      <c r="N339">
        <v>326</v>
      </c>
      <c r="O339">
        <v>109.663</v>
      </c>
      <c r="P339">
        <v>298</v>
      </c>
      <c r="Q339">
        <v>-22.668800000000001</v>
      </c>
      <c r="R339">
        <v>340</v>
      </c>
      <c r="S339">
        <f t="shared" si="130"/>
        <v>-0.35499788590131076</v>
      </c>
      <c r="T339">
        <f t="shared" si="131"/>
        <v>343</v>
      </c>
      <c r="U339">
        <f t="shared" si="132"/>
        <v>483265.85755631898</v>
      </c>
      <c r="V339">
        <f t="shared" si="133"/>
        <v>345</v>
      </c>
      <c r="W339">
        <f t="shared" si="134"/>
        <v>28.766543694607755</v>
      </c>
      <c r="X339">
        <f t="shared" si="135"/>
        <v>327</v>
      </c>
      <c r="Y339">
        <f t="shared" si="136"/>
        <v>335</v>
      </c>
      <c r="Z339">
        <v>7.7899999999999997E-2</v>
      </c>
      <c r="AA339">
        <f t="shared" si="137"/>
        <v>334</v>
      </c>
      <c r="AB339">
        <v>7.2800000000000004E-2</v>
      </c>
      <c r="AC339">
        <f t="shared" si="138"/>
        <v>340</v>
      </c>
      <c r="AD339">
        <f t="shared" si="139"/>
        <v>7.535E-2</v>
      </c>
      <c r="AE339">
        <f t="shared" si="140"/>
        <v>340</v>
      </c>
      <c r="AF339">
        <v>6.9500000000000006E-2</v>
      </c>
      <c r="AG339">
        <f t="shared" si="141"/>
        <v>326</v>
      </c>
      <c r="AH339">
        <v>6.08E-2</v>
      </c>
      <c r="AI339">
        <f t="shared" si="142"/>
        <v>343</v>
      </c>
      <c r="AJ339">
        <f t="shared" si="143"/>
        <v>406.4</v>
      </c>
      <c r="AK339">
        <f>IF(C339=1,(AJ339/Z339),REF)</f>
        <v>5216.944801026958</v>
      </c>
      <c r="AL339">
        <f t="shared" si="144"/>
        <v>335</v>
      </c>
      <c r="AM339">
        <f>IF(B339=1,(AJ339/AD339),REF)</f>
        <v>5393.4970139349698</v>
      </c>
      <c r="AN339">
        <f t="shared" si="145"/>
        <v>340</v>
      </c>
      <c r="AO339">
        <f t="shared" si="146"/>
        <v>335</v>
      </c>
      <c r="AP339" t="str">
        <f t="shared" si="147"/>
        <v>Towson</v>
      </c>
      <c r="AQ339">
        <f t="shared" si="148"/>
        <v>3.692898875616904E-2</v>
      </c>
      <c r="AR339">
        <f t="shared" si="149"/>
        <v>2.9515105509385652E-2</v>
      </c>
      <c r="AS339">
        <f t="shared" si="150"/>
        <v>0.25619494477361321</v>
      </c>
      <c r="AT339" t="str">
        <f t="shared" si="151"/>
        <v>Towson</v>
      </c>
      <c r="AU339">
        <f t="shared" si="152"/>
        <v>338</v>
      </c>
      <c r="AV339">
        <f t="shared" si="153"/>
        <v>337.66666666666669</v>
      </c>
      <c r="AX339" t="str">
        <f t="shared" si="154"/>
        <v>Towson</v>
      </c>
      <c r="AY339" t="str">
        <f t="shared" si="155"/>
        <v/>
      </c>
      <c r="AZ339">
        <v>338</v>
      </c>
    </row>
    <row r="340" spans="1:52" x14ac:dyDescent="0.25">
      <c r="A340">
        <v>1</v>
      </c>
      <c r="B340">
        <v>1</v>
      </c>
      <c r="C340">
        <v>1</v>
      </c>
      <c r="D340" t="s">
        <v>57</v>
      </c>
      <c r="E340">
        <v>69.225399999999993</v>
      </c>
      <c r="F340">
        <v>60</v>
      </c>
      <c r="G340">
        <v>66.858099999999993</v>
      </c>
      <c r="H340">
        <v>58</v>
      </c>
      <c r="I340">
        <v>87.102500000000006</v>
      </c>
      <c r="J340">
        <v>331</v>
      </c>
      <c r="K340">
        <v>88.077399999999997</v>
      </c>
      <c r="L340">
        <v>337</v>
      </c>
      <c r="M340">
        <v>99.296499999999995</v>
      </c>
      <c r="N340">
        <v>155</v>
      </c>
      <c r="O340">
        <v>108.172</v>
      </c>
      <c r="P340">
        <v>280</v>
      </c>
      <c r="Q340">
        <v>-20.0947</v>
      </c>
      <c r="R340">
        <v>331</v>
      </c>
      <c r="S340">
        <f t="shared" si="130"/>
        <v>-0.29027784599294482</v>
      </c>
      <c r="T340">
        <f t="shared" si="131"/>
        <v>331</v>
      </c>
      <c r="U340">
        <f t="shared" si="132"/>
        <v>537024.92840171722</v>
      </c>
      <c r="V340">
        <f t="shared" si="133"/>
        <v>326</v>
      </c>
      <c r="W340">
        <f t="shared" si="134"/>
        <v>25.960813741471675</v>
      </c>
      <c r="X340">
        <f t="shared" si="135"/>
        <v>248</v>
      </c>
      <c r="Y340">
        <f t="shared" si="136"/>
        <v>289.5</v>
      </c>
      <c r="Z340">
        <v>6.4000000000000001E-2</v>
      </c>
      <c r="AA340">
        <f t="shared" si="137"/>
        <v>339</v>
      </c>
      <c r="AB340">
        <v>0.1167</v>
      </c>
      <c r="AC340">
        <f t="shared" si="138"/>
        <v>327</v>
      </c>
      <c r="AD340">
        <f t="shared" si="139"/>
        <v>9.035E-2</v>
      </c>
      <c r="AE340">
        <f t="shared" si="140"/>
        <v>334</v>
      </c>
      <c r="AF340">
        <v>0.15310000000000001</v>
      </c>
      <c r="AG340">
        <f t="shared" si="141"/>
        <v>294</v>
      </c>
      <c r="AH340">
        <v>6.1400000000000003E-2</v>
      </c>
      <c r="AI340">
        <f t="shared" si="142"/>
        <v>342</v>
      </c>
      <c r="AJ340">
        <f t="shared" si="143"/>
        <v>383.3</v>
      </c>
      <c r="AK340">
        <f>IF(C340=1,(AJ340/Z340),REF)</f>
        <v>5989.0625</v>
      </c>
      <c r="AL340">
        <f t="shared" si="144"/>
        <v>339</v>
      </c>
      <c r="AM340">
        <f>IF(B340=1,(AJ340/AD340),REF)</f>
        <v>4242.3907028223575</v>
      </c>
      <c r="AN340">
        <f t="shared" si="145"/>
        <v>334</v>
      </c>
      <c r="AO340">
        <f t="shared" si="146"/>
        <v>334</v>
      </c>
      <c r="AP340" t="str">
        <f t="shared" si="147"/>
        <v>Alcorn St.</v>
      </c>
      <c r="AQ340">
        <f t="shared" si="148"/>
        <v>2.9923726127198104E-2</v>
      </c>
      <c r="AR340">
        <f t="shared" si="149"/>
        <v>3.6468820126456525E-2</v>
      </c>
      <c r="AS340">
        <f t="shared" si="150"/>
        <v>0.25611542279252691</v>
      </c>
      <c r="AT340" t="str">
        <f t="shared" si="151"/>
        <v>Alcorn St.</v>
      </c>
      <c r="AU340">
        <f t="shared" si="152"/>
        <v>339</v>
      </c>
      <c r="AV340">
        <f t="shared" si="153"/>
        <v>335.66666666666669</v>
      </c>
      <c r="AX340" t="str">
        <f t="shared" si="154"/>
        <v>Alcorn St.</v>
      </c>
      <c r="AY340" t="str">
        <f t="shared" si="155"/>
        <v/>
      </c>
      <c r="AZ340">
        <v>339</v>
      </c>
    </row>
    <row r="341" spans="1:52" x14ac:dyDescent="0.25">
      <c r="A341">
        <v>1</v>
      </c>
      <c r="B341">
        <v>1</v>
      </c>
      <c r="C341">
        <v>1</v>
      </c>
      <c r="D341" t="s">
        <v>171</v>
      </c>
      <c r="E341">
        <v>63.799799999999998</v>
      </c>
      <c r="F341">
        <v>301</v>
      </c>
      <c r="G341">
        <v>59.994399999999999</v>
      </c>
      <c r="H341">
        <v>323</v>
      </c>
      <c r="I341">
        <v>85.819199999999995</v>
      </c>
      <c r="J341">
        <v>340</v>
      </c>
      <c r="K341">
        <v>88.097899999999996</v>
      </c>
      <c r="L341">
        <v>336</v>
      </c>
      <c r="M341">
        <v>101.44</v>
      </c>
      <c r="N341">
        <v>202</v>
      </c>
      <c r="O341">
        <v>108.51</v>
      </c>
      <c r="P341">
        <v>282</v>
      </c>
      <c r="Q341">
        <v>-20.412600000000001</v>
      </c>
      <c r="R341">
        <v>332</v>
      </c>
      <c r="S341">
        <f t="shared" si="130"/>
        <v>-0.3199398744196692</v>
      </c>
      <c r="T341">
        <f t="shared" si="131"/>
        <v>338</v>
      </c>
      <c r="U341">
        <f t="shared" si="132"/>
        <v>495165.55875736102</v>
      </c>
      <c r="V341">
        <f t="shared" si="133"/>
        <v>340</v>
      </c>
      <c r="W341">
        <f t="shared" si="134"/>
        <v>28.309506864987409</v>
      </c>
      <c r="X341">
        <f t="shared" si="135"/>
        <v>315</v>
      </c>
      <c r="Y341">
        <f t="shared" si="136"/>
        <v>326.5</v>
      </c>
      <c r="Z341">
        <v>6.83E-2</v>
      </c>
      <c r="AA341">
        <f t="shared" si="137"/>
        <v>336</v>
      </c>
      <c r="AB341">
        <v>7.3200000000000001E-2</v>
      </c>
      <c r="AC341">
        <f t="shared" si="138"/>
        <v>339</v>
      </c>
      <c r="AD341">
        <f t="shared" si="139"/>
        <v>7.0750000000000007E-2</v>
      </c>
      <c r="AE341">
        <f t="shared" si="140"/>
        <v>341</v>
      </c>
      <c r="AF341">
        <v>6.3700000000000007E-2</v>
      </c>
      <c r="AG341">
        <f t="shared" si="141"/>
        <v>330</v>
      </c>
      <c r="AH341">
        <v>0.1676</v>
      </c>
      <c r="AI341">
        <f t="shared" si="142"/>
        <v>302</v>
      </c>
      <c r="AJ341">
        <f t="shared" si="143"/>
        <v>395.5</v>
      </c>
      <c r="AK341">
        <f>IF(C341=1,(AJ341/Z341),REF)</f>
        <v>5790.6295754026351</v>
      </c>
      <c r="AL341">
        <f t="shared" si="144"/>
        <v>338</v>
      </c>
      <c r="AM341">
        <f>IF(B341=1,(AJ341/AD341),REF)</f>
        <v>5590.1060070671374</v>
      </c>
      <c r="AN341">
        <f t="shared" si="145"/>
        <v>341</v>
      </c>
      <c r="AO341">
        <f t="shared" si="146"/>
        <v>338</v>
      </c>
      <c r="AP341" t="str">
        <f t="shared" si="147"/>
        <v>Jackson St.</v>
      </c>
      <c r="AQ341">
        <f t="shared" si="148"/>
        <v>3.204200671348037E-2</v>
      </c>
      <c r="AR341">
        <f t="shared" si="149"/>
        <v>2.7589499845922856E-2</v>
      </c>
      <c r="AS341">
        <f t="shared" si="150"/>
        <v>0.24534562294737985</v>
      </c>
      <c r="AT341" t="str">
        <f t="shared" si="151"/>
        <v>Jackson St.</v>
      </c>
      <c r="AU341">
        <f t="shared" si="152"/>
        <v>340</v>
      </c>
      <c r="AV341">
        <f t="shared" si="153"/>
        <v>339.66666666666669</v>
      </c>
      <c r="AX341" t="str">
        <f t="shared" si="154"/>
        <v>Jackson St.</v>
      </c>
      <c r="AY341" t="str">
        <f t="shared" si="155"/>
        <v/>
      </c>
      <c r="AZ341">
        <v>340</v>
      </c>
    </row>
    <row r="342" spans="1:52" x14ac:dyDescent="0.25">
      <c r="A342">
        <v>1</v>
      </c>
      <c r="B342">
        <v>1</v>
      </c>
      <c r="C342">
        <v>1</v>
      </c>
      <c r="D342" t="s">
        <v>54</v>
      </c>
      <c r="E342">
        <v>68.192700000000002</v>
      </c>
      <c r="F342">
        <v>105</v>
      </c>
      <c r="G342">
        <v>66.091300000000004</v>
      </c>
      <c r="H342">
        <v>86</v>
      </c>
      <c r="I342">
        <v>88.865099999999998</v>
      </c>
      <c r="J342">
        <v>326</v>
      </c>
      <c r="K342">
        <v>89.765799999999999</v>
      </c>
      <c r="L342">
        <v>329</v>
      </c>
      <c r="M342">
        <v>100.914</v>
      </c>
      <c r="N342">
        <v>191</v>
      </c>
      <c r="O342">
        <v>111.10899999999999</v>
      </c>
      <c r="P342">
        <v>319</v>
      </c>
      <c r="Q342">
        <v>-21.343699999999998</v>
      </c>
      <c r="R342">
        <v>336</v>
      </c>
      <c r="S342">
        <f t="shared" si="130"/>
        <v>-0.31298364780980947</v>
      </c>
      <c r="T342">
        <f t="shared" si="131"/>
        <v>335</v>
      </c>
      <c r="U342">
        <f t="shared" si="132"/>
        <v>549489.87888384564</v>
      </c>
      <c r="V342">
        <f t="shared" si="133"/>
        <v>320</v>
      </c>
      <c r="W342">
        <f t="shared" si="134"/>
        <v>27.508119106866864</v>
      </c>
      <c r="X342">
        <f t="shared" si="135"/>
        <v>295</v>
      </c>
      <c r="Y342">
        <f t="shared" si="136"/>
        <v>315</v>
      </c>
      <c r="Z342">
        <v>6.13E-2</v>
      </c>
      <c r="AA342">
        <f t="shared" si="137"/>
        <v>340</v>
      </c>
      <c r="AB342">
        <v>7.9600000000000004E-2</v>
      </c>
      <c r="AC342">
        <f t="shared" si="138"/>
        <v>336</v>
      </c>
      <c r="AD342">
        <f t="shared" si="139"/>
        <v>7.0449999999999999E-2</v>
      </c>
      <c r="AE342">
        <f t="shared" si="140"/>
        <v>342</v>
      </c>
      <c r="AF342">
        <v>6.7799999999999999E-2</v>
      </c>
      <c r="AG342">
        <f t="shared" si="141"/>
        <v>327</v>
      </c>
      <c r="AH342">
        <v>6.2399999999999997E-2</v>
      </c>
      <c r="AI342">
        <f t="shared" si="142"/>
        <v>340</v>
      </c>
      <c r="AJ342">
        <f t="shared" si="143"/>
        <v>395.8</v>
      </c>
      <c r="AK342">
        <f>IF(C342=1,(AJ342/Z342),REF)</f>
        <v>6456.7699836867869</v>
      </c>
      <c r="AL342">
        <f t="shared" si="144"/>
        <v>340</v>
      </c>
      <c r="AM342">
        <f>IF(B342=1,(AJ342/AD342),REF)</f>
        <v>5618.168914123492</v>
      </c>
      <c r="AN342">
        <f t="shared" si="145"/>
        <v>342</v>
      </c>
      <c r="AO342">
        <f t="shared" si="146"/>
        <v>340</v>
      </c>
      <c r="AP342" t="str">
        <f t="shared" si="147"/>
        <v>Alabama A&amp;M</v>
      </c>
      <c r="AQ342">
        <f t="shared" si="148"/>
        <v>2.8446610400919857E-2</v>
      </c>
      <c r="AR342">
        <f t="shared" si="149"/>
        <v>2.745532172081798E-2</v>
      </c>
      <c r="AS342">
        <f t="shared" si="150"/>
        <v>0.23908852301748187</v>
      </c>
      <c r="AT342" t="str">
        <f t="shared" si="151"/>
        <v>Alabama A&amp;M</v>
      </c>
      <c r="AU342">
        <f t="shared" si="152"/>
        <v>341</v>
      </c>
      <c r="AV342">
        <f t="shared" si="153"/>
        <v>341</v>
      </c>
      <c r="AX342" t="str">
        <f t="shared" si="154"/>
        <v>Alabama A&amp;M</v>
      </c>
      <c r="AY342" t="str">
        <f t="shared" si="155"/>
        <v/>
      </c>
      <c r="AZ342">
        <v>341</v>
      </c>
    </row>
    <row r="343" spans="1:52" x14ac:dyDescent="0.25">
      <c r="A343">
        <v>1</v>
      </c>
      <c r="B343">
        <v>1</v>
      </c>
      <c r="C343">
        <v>1</v>
      </c>
      <c r="D343" t="s">
        <v>245</v>
      </c>
      <c r="E343">
        <v>67.090999999999994</v>
      </c>
      <c r="F343">
        <v>159</v>
      </c>
      <c r="G343">
        <v>63.897300000000001</v>
      </c>
      <c r="H343">
        <v>192</v>
      </c>
      <c r="I343">
        <v>89.170699999999997</v>
      </c>
      <c r="J343">
        <v>324</v>
      </c>
      <c r="K343">
        <v>89.743700000000004</v>
      </c>
      <c r="L343">
        <v>330</v>
      </c>
      <c r="M343">
        <v>108.74</v>
      </c>
      <c r="N343">
        <v>321</v>
      </c>
      <c r="O343">
        <v>112.279</v>
      </c>
      <c r="P343">
        <v>324</v>
      </c>
      <c r="Q343">
        <v>-22.535399999999999</v>
      </c>
      <c r="R343">
        <v>338</v>
      </c>
      <c r="S343">
        <f t="shared" si="130"/>
        <v>-0.3358915502824521</v>
      </c>
      <c r="T343">
        <f t="shared" si="131"/>
        <v>339</v>
      </c>
      <c r="U343">
        <f t="shared" si="132"/>
        <v>540346.3309929918</v>
      </c>
      <c r="V343">
        <f t="shared" si="133"/>
        <v>324</v>
      </c>
      <c r="W343">
        <f t="shared" si="134"/>
        <v>28.432391625359113</v>
      </c>
      <c r="X343">
        <f t="shared" si="135"/>
        <v>320</v>
      </c>
      <c r="Y343">
        <f t="shared" si="136"/>
        <v>329.5</v>
      </c>
      <c r="Z343">
        <v>5.2900000000000003E-2</v>
      </c>
      <c r="AA343">
        <f t="shared" si="137"/>
        <v>342</v>
      </c>
      <c r="AB343">
        <v>0.1051</v>
      </c>
      <c r="AC343">
        <f t="shared" si="138"/>
        <v>330</v>
      </c>
      <c r="AD343">
        <f t="shared" si="139"/>
        <v>7.9000000000000001E-2</v>
      </c>
      <c r="AE343">
        <f t="shared" si="140"/>
        <v>337</v>
      </c>
      <c r="AF343">
        <v>3.1899999999999998E-2</v>
      </c>
      <c r="AG343">
        <f t="shared" si="141"/>
        <v>343</v>
      </c>
      <c r="AH343">
        <v>8.4500000000000006E-2</v>
      </c>
      <c r="AI343">
        <f t="shared" si="142"/>
        <v>331</v>
      </c>
      <c r="AJ343">
        <f t="shared" si="143"/>
        <v>400.7</v>
      </c>
      <c r="AK343">
        <f>IF(C343=1,(AJ343/Z343),REF)</f>
        <v>7574.6691871455569</v>
      </c>
      <c r="AL343">
        <f t="shared" si="144"/>
        <v>342</v>
      </c>
      <c r="AM343">
        <f>IF(B343=1,(AJ343/AD343),REF)</f>
        <v>5072.1518987341769</v>
      </c>
      <c r="AN343">
        <f t="shared" si="145"/>
        <v>337</v>
      </c>
      <c r="AO343">
        <f t="shared" si="146"/>
        <v>337</v>
      </c>
      <c r="AP343" t="str">
        <f t="shared" si="147"/>
        <v>Northern Arizona</v>
      </c>
      <c r="AQ343">
        <f t="shared" si="148"/>
        <v>2.415966381961061E-2</v>
      </c>
      <c r="AR343">
        <f t="shared" si="149"/>
        <v>3.1183362881194079E-2</v>
      </c>
      <c r="AS343">
        <f t="shared" si="150"/>
        <v>0.2381294804970587</v>
      </c>
      <c r="AT343" t="str">
        <f t="shared" si="151"/>
        <v>Northern Arizona</v>
      </c>
      <c r="AU343">
        <f t="shared" si="152"/>
        <v>342</v>
      </c>
      <c r="AV343">
        <f t="shared" si="153"/>
        <v>338.66666666666669</v>
      </c>
      <c r="AX343" t="str">
        <f t="shared" si="154"/>
        <v>Northern Arizona</v>
      </c>
      <c r="AY343" t="str">
        <f t="shared" si="155"/>
        <v/>
      </c>
      <c r="AZ343">
        <v>342</v>
      </c>
    </row>
    <row r="344" spans="1:52" x14ac:dyDescent="0.25">
      <c r="A344">
        <v>1</v>
      </c>
      <c r="B344">
        <v>1</v>
      </c>
      <c r="C344">
        <v>1</v>
      </c>
      <c r="D344" t="s">
        <v>301</v>
      </c>
      <c r="E344">
        <v>70.283100000000005</v>
      </c>
      <c r="F344">
        <v>38</v>
      </c>
      <c r="G344">
        <v>67.850099999999998</v>
      </c>
      <c r="H344">
        <v>32</v>
      </c>
      <c r="I344">
        <v>90.664400000000001</v>
      </c>
      <c r="J344">
        <v>311</v>
      </c>
      <c r="K344">
        <v>92.056700000000006</v>
      </c>
      <c r="L344">
        <v>316</v>
      </c>
      <c r="M344">
        <v>111.349</v>
      </c>
      <c r="N344">
        <v>339</v>
      </c>
      <c r="O344">
        <v>116.7</v>
      </c>
      <c r="P344">
        <v>342</v>
      </c>
      <c r="Q344">
        <v>-24.642800000000001</v>
      </c>
      <c r="R344">
        <v>343</v>
      </c>
      <c r="S344">
        <f t="shared" si="130"/>
        <v>-0.35062909860265118</v>
      </c>
      <c r="T344">
        <f t="shared" si="131"/>
        <v>342</v>
      </c>
      <c r="U344">
        <f t="shared" si="132"/>
        <v>595609.63387811545</v>
      </c>
      <c r="V344">
        <f t="shared" si="133"/>
        <v>297</v>
      </c>
      <c r="W344">
        <f t="shared" si="134"/>
        <v>28.871042155652098</v>
      </c>
      <c r="X344">
        <f t="shared" si="135"/>
        <v>331</v>
      </c>
      <c r="Y344">
        <f t="shared" si="136"/>
        <v>336.5</v>
      </c>
      <c r="Z344">
        <v>6.0100000000000001E-2</v>
      </c>
      <c r="AA344">
        <f t="shared" si="137"/>
        <v>341</v>
      </c>
      <c r="AB344">
        <v>7.4700000000000003E-2</v>
      </c>
      <c r="AC344">
        <f t="shared" si="138"/>
        <v>338</v>
      </c>
      <c r="AD344">
        <f t="shared" si="139"/>
        <v>6.7400000000000002E-2</v>
      </c>
      <c r="AE344">
        <f t="shared" si="140"/>
        <v>343</v>
      </c>
      <c r="AF344">
        <v>3.1600000000000003E-2</v>
      </c>
      <c r="AG344">
        <f t="shared" si="141"/>
        <v>344</v>
      </c>
      <c r="AH344">
        <v>8.7400000000000005E-2</v>
      </c>
      <c r="AI344">
        <f t="shared" si="142"/>
        <v>328</v>
      </c>
      <c r="AJ344">
        <f t="shared" si="143"/>
        <v>398.1</v>
      </c>
      <c r="AK344">
        <f>IF(C344=1,(AJ344/Z344),REF)</f>
        <v>6623.9600665557409</v>
      </c>
      <c r="AL344">
        <f t="shared" si="144"/>
        <v>341</v>
      </c>
      <c r="AM344">
        <f>IF(B344=1,(AJ344/AD344),REF)</f>
        <v>5906.5281899109796</v>
      </c>
      <c r="AN344">
        <f t="shared" si="145"/>
        <v>343</v>
      </c>
      <c r="AO344">
        <f t="shared" si="146"/>
        <v>341</v>
      </c>
      <c r="AP344" t="str">
        <f t="shared" si="147"/>
        <v>South Carolina St.</v>
      </c>
      <c r="AQ344">
        <f t="shared" si="148"/>
        <v>2.7818536801943478E-2</v>
      </c>
      <c r="AR344">
        <f t="shared" si="149"/>
        <v>2.6102869379339668E-2</v>
      </c>
      <c r="AS344">
        <f t="shared" si="150"/>
        <v>0.23566358795024811</v>
      </c>
      <c r="AT344" t="str">
        <f t="shared" si="151"/>
        <v>South Carolina St.</v>
      </c>
      <c r="AU344">
        <f t="shared" si="152"/>
        <v>343</v>
      </c>
      <c r="AV344">
        <f t="shared" si="153"/>
        <v>342.33333333333331</v>
      </c>
      <c r="AX344" t="str">
        <f t="shared" si="154"/>
        <v>South Carolina St.</v>
      </c>
      <c r="AY344" t="str">
        <f t="shared" si="155"/>
        <v/>
      </c>
      <c r="AZ344">
        <v>343</v>
      </c>
    </row>
    <row r="345" spans="1:52" x14ac:dyDescent="0.25">
      <c r="A345">
        <v>1</v>
      </c>
      <c r="B345">
        <v>1</v>
      </c>
      <c r="C345">
        <v>1</v>
      </c>
      <c r="D345" t="s">
        <v>72</v>
      </c>
      <c r="E345">
        <v>65.928299999999993</v>
      </c>
      <c r="F345">
        <v>216</v>
      </c>
      <c r="G345">
        <v>63.876199999999997</v>
      </c>
      <c r="H345">
        <v>195</v>
      </c>
      <c r="I345">
        <v>85.982799999999997</v>
      </c>
      <c r="J345">
        <v>338</v>
      </c>
      <c r="K345">
        <v>86.205200000000005</v>
      </c>
      <c r="L345">
        <v>343</v>
      </c>
      <c r="M345">
        <v>107.22199999999999</v>
      </c>
      <c r="N345">
        <v>306</v>
      </c>
      <c r="O345">
        <v>112.461</v>
      </c>
      <c r="P345">
        <v>328</v>
      </c>
      <c r="Q345">
        <v>-26.255500000000001</v>
      </c>
      <c r="R345">
        <v>344</v>
      </c>
      <c r="S345">
        <f t="shared" si="130"/>
        <v>-0.39824779343620259</v>
      </c>
      <c r="T345">
        <f t="shared" si="131"/>
        <v>344</v>
      </c>
      <c r="U345">
        <f t="shared" si="132"/>
        <v>489935.38263708522</v>
      </c>
      <c r="V345">
        <f t="shared" si="133"/>
        <v>342</v>
      </c>
      <c r="W345">
        <f t="shared" si="134"/>
        <v>29.008897809120157</v>
      </c>
      <c r="X345">
        <f t="shared" si="135"/>
        <v>334</v>
      </c>
      <c r="Y345">
        <f t="shared" si="136"/>
        <v>339</v>
      </c>
      <c r="Z345">
        <v>4.5600000000000002E-2</v>
      </c>
      <c r="AA345">
        <f t="shared" si="137"/>
        <v>343</v>
      </c>
      <c r="AB345">
        <v>3.3700000000000001E-2</v>
      </c>
      <c r="AC345">
        <f t="shared" si="138"/>
        <v>344</v>
      </c>
      <c r="AD345">
        <f t="shared" si="139"/>
        <v>3.9650000000000005E-2</v>
      </c>
      <c r="AE345">
        <f t="shared" si="140"/>
        <v>344</v>
      </c>
      <c r="AF345">
        <v>5.2600000000000001E-2</v>
      </c>
      <c r="AG345">
        <f t="shared" si="141"/>
        <v>336</v>
      </c>
      <c r="AH345">
        <v>2.0899999999999998E-2</v>
      </c>
      <c r="AI345">
        <f t="shared" si="142"/>
        <v>344</v>
      </c>
      <c r="AJ345">
        <f t="shared" si="143"/>
        <v>409.8</v>
      </c>
      <c r="AK345">
        <f>IF(C345=1,(AJ345/Z345),REF)</f>
        <v>8986.8421052631584</v>
      </c>
      <c r="AL345">
        <f t="shared" si="144"/>
        <v>344</v>
      </c>
      <c r="AM345">
        <f>IF(B345=1,(AJ345/AD345),REF)</f>
        <v>10335.435056746532</v>
      </c>
      <c r="AN345">
        <f t="shared" si="145"/>
        <v>344</v>
      </c>
      <c r="AO345">
        <f t="shared" si="146"/>
        <v>344</v>
      </c>
      <c r="AP345" t="str">
        <f t="shared" si="147"/>
        <v>Binghamton</v>
      </c>
      <c r="AQ345">
        <f t="shared" si="148"/>
        <v>2.0472727853269285E-2</v>
      </c>
      <c r="AR345">
        <f t="shared" si="149"/>
        <v>1.4318482237297907E-2</v>
      </c>
      <c r="AS345">
        <f t="shared" si="150"/>
        <v>0.19777701390688124</v>
      </c>
      <c r="AT345" t="str">
        <f t="shared" si="151"/>
        <v>Binghamton</v>
      </c>
      <c r="AU345">
        <f t="shared" si="152"/>
        <v>344</v>
      </c>
      <c r="AV345">
        <f t="shared" si="153"/>
        <v>344</v>
      </c>
      <c r="AX345" t="str">
        <f t="shared" si="154"/>
        <v>Binghamton</v>
      </c>
      <c r="AY345" t="str">
        <f t="shared" si="155"/>
        <v/>
      </c>
      <c r="AZ345">
        <v>344</v>
      </c>
    </row>
    <row r="346" spans="1:52" x14ac:dyDescent="0.25">
      <c r="A346">
        <v>1</v>
      </c>
      <c r="B346">
        <v>1</v>
      </c>
      <c r="C346">
        <v>1</v>
      </c>
      <c r="D346" t="s">
        <v>149</v>
      </c>
      <c r="E346">
        <v>67.377200000000002</v>
      </c>
      <c r="F346">
        <v>142</v>
      </c>
      <c r="G346">
        <v>63.5931</v>
      </c>
      <c r="H346">
        <v>206</v>
      </c>
      <c r="I346">
        <v>80.485299999999995</v>
      </c>
      <c r="J346">
        <v>345</v>
      </c>
      <c r="K346">
        <v>84.950500000000005</v>
      </c>
      <c r="L346">
        <v>345</v>
      </c>
      <c r="M346">
        <v>105.595</v>
      </c>
      <c r="N346">
        <v>287</v>
      </c>
      <c r="O346">
        <v>115.178</v>
      </c>
      <c r="P346">
        <v>338</v>
      </c>
      <c r="Q346">
        <v>-30.2271</v>
      </c>
      <c r="R346">
        <v>345</v>
      </c>
      <c r="S346">
        <f t="shared" si="130"/>
        <v>-0.44863099089899833</v>
      </c>
      <c r="T346">
        <f t="shared" si="131"/>
        <v>345</v>
      </c>
      <c r="U346">
        <f t="shared" si="132"/>
        <v>486233.4559529844</v>
      </c>
      <c r="V346">
        <f t="shared" si="133"/>
        <v>344</v>
      </c>
      <c r="W346">
        <f t="shared" si="134"/>
        <v>29.490239102905296</v>
      </c>
      <c r="X346">
        <f t="shared" si="135"/>
        <v>336</v>
      </c>
      <c r="Y346">
        <f t="shared" si="136"/>
        <v>340.5</v>
      </c>
      <c r="Z346">
        <v>1.5599999999999999E-2</v>
      </c>
      <c r="AA346">
        <f t="shared" si="137"/>
        <v>345</v>
      </c>
      <c r="AB346">
        <v>2.8899999999999999E-2</v>
      </c>
      <c r="AC346">
        <f t="shared" si="138"/>
        <v>345</v>
      </c>
      <c r="AD346">
        <f t="shared" si="139"/>
        <v>2.2249999999999999E-2</v>
      </c>
      <c r="AE346">
        <f t="shared" si="140"/>
        <v>345</v>
      </c>
      <c r="AF346">
        <v>4.0800000000000003E-2</v>
      </c>
      <c r="AG346">
        <f t="shared" si="141"/>
        <v>338</v>
      </c>
      <c r="AH346">
        <v>4.8999999999999998E-3</v>
      </c>
      <c r="AI346">
        <f t="shared" si="142"/>
        <v>345</v>
      </c>
      <c r="AJ346">
        <f t="shared" si="143"/>
        <v>411.5</v>
      </c>
      <c r="AK346">
        <f>IF(C346=1,(AJ346/Z346),REF)</f>
        <v>26378.205128205129</v>
      </c>
      <c r="AL346">
        <f t="shared" si="144"/>
        <v>345</v>
      </c>
      <c r="AM346">
        <f>IF(B346=1,(AJ346/AD346),REF)</f>
        <v>18494.382022471909</v>
      </c>
      <c r="AN346">
        <f t="shared" si="145"/>
        <v>345</v>
      </c>
      <c r="AO346">
        <f t="shared" si="146"/>
        <v>345</v>
      </c>
      <c r="AP346" t="str">
        <f t="shared" si="147"/>
        <v>Grambling St.</v>
      </c>
      <c r="AQ346">
        <f t="shared" si="148"/>
        <v>6.2888560800205447E-3</v>
      </c>
      <c r="AR346">
        <f t="shared" si="149"/>
        <v>7.4712785088666247E-3</v>
      </c>
      <c r="AS346">
        <f t="shared" si="150"/>
        <v>0.13646996320303617</v>
      </c>
      <c r="AT346" t="str">
        <f t="shared" si="151"/>
        <v>Grambling St.</v>
      </c>
      <c r="AU346">
        <f t="shared" si="152"/>
        <v>345</v>
      </c>
      <c r="AV346">
        <f t="shared" si="153"/>
        <v>345</v>
      </c>
      <c r="AX346" t="str">
        <f t="shared" si="154"/>
        <v>Grambling St.</v>
      </c>
      <c r="AY346" t="str">
        <f t="shared" si="155"/>
        <v/>
      </c>
      <c r="AZ346">
        <v>345</v>
      </c>
    </row>
  </sheetData>
  <sortState xmlns:xlrd2="http://schemas.microsoft.com/office/spreadsheetml/2017/richdata2" ref="A2:AZ346">
    <sortCondition ref="AU2:AU3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A3FA4-71E7-4FDE-9D24-DD8EB4D72C90}">
  <dimension ref="A1:N704"/>
  <sheetViews>
    <sheetView zoomScale="115" zoomScaleNormal="115" workbookViewId="0">
      <selection activeCell="F346" sqref="E2:F346"/>
    </sheetView>
  </sheetViews>
  <sheetFormatPr defaultRowHeight="15" x14ac:dyDescent="0.25"/>
  <cols>
    <col min="4" max="4" width="10.42578125" bestFit="1" customWidth="1"/>
  </cols>
  <sheetData>
    <row r="1" spans="1:14" x14ac:dyDescent="0.25">
      <c r="A1" t="s">
        <v>39</v>
      </c>
      <c r="B1" t="s">
        <v>40</v>
      </c>
      <c r="D1" t="s">
        <v>41</v>
      </c>
      <c r="E1" t="s">
        <v>15</v>
      </c>
      <c r="F1" t="s">
        <v>50</v>
      </c>
      <c r="J1" s="17" t="s">
        <v>179</v>
      </c>
      <c r="K1" s="19">
        <v>0.96899999999999997</v>
      </c>
      <c r="M1" t="s">
        <v>51</v>
      </c>
      <c r="N1">
        <v>0.34589999999999999</v>
      </c>
    </row>
    <row r="2" spans="1:14" ht="15.75" thickBot="1" x14ac:dyDescent="0.3">
      <c r="A2" t="str">
        <f>IF(B2=D2,"","BAD")</f>
        <v/>
      </c>
      <c r="B2" t="s">
        <v>51</v>
      </c>
      <c r="D2" t="s">
        <v>51</v>
      </c>
      <c r="E2">
        <v>0.34589999999999999</v>
      </c>
      <c r="F2">
        <v>203</v>
      </c>
      <c r="J2" s="18" t="s">
        <v>400</v>
      </c>
      <c r="K2" s="20">
        <v>1</v>
      </c>
      <c r="M2" t="s">
        <v>52</v>
      </c>
      <c r="N2">
        <v>0.56299999999999994</v>
      </c>
    </row>
    <row r="3" spans="1:14" x14ac:dyDescent="0.25">
      <c r="A3" t="str">
        <f t="shared" ref="A3:A66" si="0">IF(B3=D3,"","BAD")</f>
        <v/>
      </c>
      <c r="B3" t="s">
        <v>52</v>
      </c>
      <c r="D3" t="s">
        <v>52</v>
      </c>
      <c r="E3">
        <v>0.56299999999999994</v>
      </c>
      <c r="F3">
        <v>121</v>
      </c>
      <c r="J3" s="17" t="s">
        <v>254</v>
      </c>
      <c r="K3" s="19">
        <v>0.96660000000000001</v>
      </c>
      <c r="M3" t="s">
        <v>53</v>
      </c>
      <c r="N3">
        <v>0.77349999999999997</v>
      </c>
    </row>
    <row r="4" spans="1:14" ht="15.75" thickBot="1" x14ac:dyDescent="0.3">
      <c r="A4" t="str">
        <f t="shared" si="0"/>
        <v/>
      </c>
      <c r="B4" t="s">
        <v>53</v>
      </c>
      <c r="D4" t="s">
        <v>53</v>
      </c>
      <c r="E4">
        <v>0.77349999999999997</v>
      </c>
      <c r="F4">
        <v>54</v>
      </c>
      <c r="J4" s="18" t="s">
        <v>401</v>
      </c>
      <c r="K4" s="20">
        <v>2</v>
      </c>
      <c r="M4" t="s">
        <v>54</v>
      </c>
      <c r="N4">
        <v>6.7799999999999999E-2</v>
      </c>
    </row>
    <row r="5" spans="1:14" x14ac:dyDescent="0.25">
      <c r="A5" t="str">
        <f t="shared" si="0"/>
        <v/>
      </c>
      <c r="B5" t="s">
        <v>54</v>
      </c>
      <c r="D5" t="s">
        <v>54</v>
      </c>
      <c r="E5">
        <v>6.7799999999999999E-2</v>
      </c>
      <c r="F5">
        <v>327</v>
      </c>
      <c r="J5" s="17" t="s">
        <v>376</v>
      </c>
      <c r="K5" s="21">
        <v>0.96479999999999999</v>
      </c>
      <c r="M5" t="s">
        <v>55</v>
      </c>
      <c r="N5">
        <v>6.1899999999999997E-2</v>
      </c>
    </row>
    <row r="6" spans="1:14" ht="15.75" thickBot="1" x14ac:dyDescent="0.3">
      <c r="A6" t="str">
        <f t="shared" si="0"/>
        <v/>
      </c>
      <c r="B6" t="s">
        <v>55</v>
      </c>
      <c r="D6" t="s">
        <v>55</v>
      </c>
      <c r="E6">
        <v>6.1899999999999997E-2</v>
      </c>
      <c r="F6">
        <v>332</v>
      </c>
      <c r="J6" s="18" t="s">
        <v>408</v>
      </c>
      <c r="K6" s="22">
        <v>3</v>
      </c>
      <c r="M6" t="s">
        <v>56</v>
      </c>
      <c r="N6">
        <v>0.46920000000000001</v>
      </c>
    </row>
    <row r="7" spans="1:14" x14ac:dyDescent="0.25">
      <c r="A7" t="str">
        <f t="shared" si="0"/>
        <v/>
      </c>
      <c r="B7" t="s">
        <v>56</v>
      </c>
      <c r="D7" t="s">
        <v>56</v>
      </c>
      <c r="E7">
        <v>0.46920000000000001</v>
      </c>
      <c r="F7">
        <v>161</v>
      </c>
      <c r="J7" s="17" t="s">
        <v>217</v>
      </c>
      <c r="K7" s="23">
        <v>0.95899999999999996</v>
      </c>
      <c r="M7" t="s">
        <v>57</v>
      </c>
      <c r="N7">
        <v>0.15310000000000001</v>
      </c>
    </row>
    <row r="8" spans="1:14" ht="15.75" thickBot="1" x14ac:dyDescent="0.3">
      <c r="A8" t="str">
        <f t="shared" si="0"/>
        <v/>
      </c>
      <c r="B8" t="s">
        <v>57</v>
      </c>
      <c r="D8" t="s">
        <v>57</v>
      </c>
      <c r="E8">
        <v>0.15310000000000001</v>
      </c>
      <c r="F8">
        <v>294</v>
      </c>
      <c r="J8" s="18" t="s">
        <v>403</v>
      </c>
      <c r="K8" s="24">
        <v>4</v>
      </c>
      <c r="M8" t="s">
        <v>58</v>
      </c>
      <c r="N8">
        <v>0.40450000000000003</v>
      </c>
    </row>
    <row r="9" spans="1:14" x14ac:dyDescent="0.25">
      <c r="A9" t="str">
        <f t="shared" si="0"/>
        <v/>
      </c>
      <c r="B9" t="s">
        <v>58</v>
      </c>
      <c r="D9" t="s">
        <v>58</v>
      </c>
      <c r="E9">
        <v>0.40450000000000003</v>
      </c>
      <c r="F9">
        <v>181</v>
      </c>
      <c r="J9" s="17" t="s">
        <v>210</v>
      </c>
      <c r="K9" s="25">
        <v>0.95599999999999996</v>
      </c>
      <c r="M9" t="s">
        <v>59</v>
      </c>
      <c r="N9">
        <v>0.22359999999999999</v>
      </c>
    </row>
    <row r="10" spans="1:14" ht="15.75" thickBot="1" x14ac:dyDescent="0.3">
      <c r="A10" t="str">
        <f t="shared" si="0"/>
        <v/>
      </c>
      <c r="B10" t="s">
        <v>59</v>
      </c>
      <c r="D10" t="s">
        <v>59</v>
      </c>
      <c r="E10">
        <v>0.22359999999999999</v>
      </c>
      <c r="F10">
        <v>259</v>
      </c>
      <c r="J10" s="18" t="s">
        <v>406</v>
      </c>
      <c r="K10" s="26">
        <v>5</v>
      </c>
      <c r="M10" t="s">
        <v>60</v>
      </c>
      <c r="N10">
        <v>0.81589999999999996</v>
      </c>
    </row>
    <row r="11" spans="1:14" x14ac:dyDescent="0.25">
      <c r="A11" t="str">
        <f t="shared" si="0"/>
        <v/>
      </c>
      <c r="B11" t="s">
        <v>60</v>
      </c>
      <c r="D11" t="s">
        <v>60</v>
      </c>
      <c r="E11">
        <v>0.81589999999999996</v>
      </c>
      <c r="F11">
        <v>40</v>
      </c>
      <c r="J11" s="17" t="s">
        <v>175</v>
      </c>
      <c r="K11" s="27">
        <v>0.95220000000000005</v>
      </c>
      <c r="M11" t="s">
        <v>61</v>
      </c>
      <c r="N11">
        <v>0.12759999999999999</v>
      </c>
    </row>
    <row r="12" spans="1:14" ht="15.75" thickBot="1" x14ac:dyDescent="0.3">
      <c r="A12" t="str">
        <f t="shared" si="0"/>
        <v/>
      </c>
      <c r="B12" t="s">
        <v>61</v>
      </c>
      <c r="D12" t="s">
        <v>61</v>
      </c>
      <c r="E12">
        <v>0.12759999999999999</v>
      </c>
      <c r="F12">
        <v>311</v>
      </c>
      <c r="J12" s="18" t="s">
        <v>402</v>
      </c>
      <c r="K12" s="28">
        <v>6</v>
      </c>
      <c r="M12" t="s">
        <v>62</v>
      </c>
      <c r="N12">
        <v>0.25590000000000002</v>
      </c>
    </row>
    <row r="13" spans="1:14" x14ac:dyDescent="0.25">
      <c r="A13" t="str">
        <f t="shared" si="0"/>
        <v/>
      </c>
      <c r="B13" t="s">
        <v>62</v>
      </c>
      <c r="D13" t="s">
        <v>62</v>
      </c>
      <c r="E13">
        <v>0.25590000000000002</v>
      </c>
      <c r="F13">
        <v>243</v>
      </c>
      <c r="J13" s="17" t="s">
        <v>119</v>
      </c>
      <c r="K13" s="29">
        <v>0.94330000000000003</v>
      </c>
      <c r="M13" t="s">
        <v>63</v>
      </c>
      <c r="N13">
        <v>0.1361</v>
      </c>
    </row>
    <row r="14" spans="1:14" ht="15.75" thickBot="1" x14ac:dyDescent="0.3">
      <c r="A14" t="str">
        <f t="shared" si="0"/>
        <v/>
      </c>
      <c r="B14" t="s">
        <v>386</v>
      </c>
      <c r="D14" t="s">
        <v>386</v>
      </c>
      <c r="E14">
        <v>0.53259999999999996</v>
      </c>
      <c r="F14">
        <v>137</v>
      </c>
      <c r="J14" s="18" t="s">
        <v>403</v>
      </c>
      <c r="K14" s="30">
        <v>7</v>
      </c>
      <c r="M14" t="s">
        <v>64</v>
      </c>
      <c r="N14">
        <v>0.44869999999999999</v>
      </c>
    </row>
    <row r="15" spans="1:14" x14ac:dyDescent="0.25">
      <c r="A15" t="str">
        <f t="shared" si="0"/>
        <v/>
      </c>
      <c r="B15" t="s">
        <v>63</v>
      </c>
      <c r="D15" t="s">
        <v>63</v>
      </c>
      <c r="E15">
        <v>0.1361</v>
      </c>
      <c r="F15">
        <v>306</v>
      </c>
      <c r="J15" s="17" t="s">
        <v>237</v>
      </c>
      <c r="K15" s="31">
        <v>0.94259999999999999</v>
      </c>
      <c r="M15" t="s">
        <v>65</v>
      </c>
      <c r="N15">
        <v>0.15029999999999999</v>
      </c>
    </row>
    <row r="16" spans="1:14" ht="15.75" thickBot="1" x14ac:dyDescent="0.3">
      <c r="A16" t="str">
        <f t="shared" si="0"/>
        <v/>
      </c>
      <c r="B16" t="s">
        <v>64</v>
      </c>
      <c r="D16" t="s">
        <v>64</v>
      </c>
      <c r="E16">
        <v>0.44869999999999999</v>
      </c>
      <c r="F16">
        <v>171</v>
      </c>
      <c r="J16" s="18" t="s">
        <v>405</v>
      </c>
      <c r="K16" s="32">
        <v>8</v>
      </c>
      <c r="M16" t="s">
        <v>66</v>
      </c>
      <c r="N16">
        <v>0.64029999999999998</v>
      </c>
    </row>
    <row r="17" spans="1:14" x14ac:dyDescent="0.25">
      <c r="A17" t="str">
        <f t="shared" si="0"/>
        <v/>
      </c>
      <c r="B17" t="s">
        <v>65</v>
      </c>
      <c r="D17" t="s">
        <v>65</v>
      </c>
      <c r="E17">
        <v>0.15029999999999999</v>
      </c>
      <c r="F17">
        <v>300</v>
      </c>
      <c r="J17" s="17" t="s">
        <v>205</v>
      </c>
      <c r="K17" s="33">
        <v>0.92720000000000002</v>
      </c>
      <c r="M17" t="s">
        <v>67</v>
      </c>
      <c r="N17">
        <v>0.2447</v>
      </c>
    </row>
    <row r="18" spans="1:14" ht="15.75" thickBot="1" x14ac:dyDescent="0.3">
      <c r="A18" t="str">
        <f t="shared" si="0"/>
        <v/>
      </c>
      <c r="B18" t="s">
        <v>66</v>
      </c>
      <c r="D18" t="s">
        <v>66</v>
      </c>
      <c r="E18">
        <v>0.64029999999999998</v>
      </c>
      <c r="F18">
        <v>101</v>
      </c>
      <c r="J18" s="18" t="s">
        <v>414</v>
      </c>
      <c r="K18" s="34">
        <v>9</v>
      </c>
      <c r="M18" t="s">
        <v>68</v>
      </c>
      <c r="N18">
        <v>0.16850000000000001</v>
      </c>
    </row>
    <row r="19" spans="1:14" x14ac:dyDescent="0.25">
      <c r="A19" t="str">
        <f t="shared" si="0"/>
        <v/>
      </c>
      <c r="B19" t="s">
        <v>67</v>
      </c>
      <c r="D19" t="s">
        <v>67</v>
      </c>
      <c r="E19">
        <v>0.2447</v>
      </c>
      <c r="F19">
        <v>252</v>
      </c>
      <c r="J19" s="17" t="s">
        <v>359</v>
      </c>
      <c r="K19" s="35">
        <v>0.9254</v>
      </c>
      <c r="M19" t="s">
        <v>69</v>
      </c>
      <c r="N19">
        <v>0.89529999999999998</v>
      </c>
    </row>
    <row r="20" spans="1:14" ht="15.75" thickBot="1" x14ac:dyDescent="0.3">
      <c r="A20" t="str">
        <f t="shared" si="0"/>
        <v/>
      </c>
      <c r="B20" t="s">
        <v>68</v>
      </c>
      <c r="D20" t="s">
        <v>68</v>
      </c>
      <c r="E20">
        <v>0.16850000000000001</v>
      </c>
      <c r="F20">
        <v>289</v>
      </c>
      <c r="J20" s="18" t="s">
        <v>404</v>
      </c>
      <c r="K20" s="36">
        <v>10</v>
      </c>
      <c r="M20" t="s">
        <v>70</v>
      </c>
      <c r="N20">
        <v>0.87450000000000006</v>
      </c>
    </row>
    <row r="21" spans="1:14" x14ac:dyDescent="0.25">
      <c r="A21" t="str">
        <f t="shared" si="0"/>
        <v/>
      </c>
      <c r="B21" t="s">
        <v>69</v>
      </c>
      <c r="D21" t="s">
        <v>69</v>
      </c>
      <c r="E21">
        <v>0.89529999999999998</v>
      </c>
      <c r="F21">
        <v>20</v>
      </c>
      <c r="J21" s="17" t="s">
        <v>191</v>
      </c>
      <c r="K21" s="37">
        <v>0.92479999999999996</v>
      </c>
      <c r="M21" t="s">
        <v>71</v>
      </c>
      <c r="N21">
        <v>0.29509999999999997</v>
      </c>
    </row>
    <row r="22" spans="1:14" ht="15.75" thickBot="1" x14ac:dyDescent="0.3">
      <c r="A22" t="str">
        <f t="shared" si="0"/>
        <v/>
      </c>
      <c r="B22" t="s">
        <v>70</v>
      </c>
      <c r="D22" t="s">
        <v>70</v>
      </c>
      <c r="E22">
        <v>0.87450000000000006</v>
      </c>
      <c r="F22">
        <v>26</v>
      </c>
      <c r="J22" s="18" t="s">
        <v>410</v>
      </c>
      <c r="K22" s="38">
        <v>11</v>
      </c>
      <c r="M22" t="s">
        <v>72</v>
      </c>
      <c r="N22">
        <v>5.2600000000000001E-2</v>
      </c>
    </row>
    <row r="23" spans="1:14" x14ac:dyDescent="0.25">
      <c r="A23" t="str">
        <f t="shared" si="0"/>
        <v/>
      </c>
      <c r="B23" t="s">
        <v>71</v>
      </c>
      <c r="D23" t="s">
        <v>71</v>
      </c>
      <c r="E23">
        <v>0.29509999999999997</v>
      </c>
      <c r="F23">
        <v>226</v>
      </c>
      <c r="J23" s="17" t="s">
        <v>272</v>
      </c>
      <c r="K23" s="39">
        <v>0.92120000000000002</v>
      </c>
      <c r="M23" t="s">
        <v>73</v>
      </c>
      <c r="N23">
        <v>0.65549999999999997</v>
      </c>
    </row>
    <row r="24" spans="1:14" ht="15.75" thickBot="1" x14ac:dyDescent="0.3">
      <c r="A24" t="str">
        <f t="shared" si="0"/>
        <v/>
      </c>
      <c r="B24" t="s">
        <v>72</v>
      </c>
      <c r="D24" t="s">
        <v>72</v>
      </c>
      <c r="E24">
        <v>5.2600000000000001E-2</v>
      </c>
      <c r="F24">
        <v>336</v>
      </c>
      <c r="J24" s="18" t="s">
        <v>422</v>
      </c>
      <c r="K24" s="40">
        <v>12</v>
      </c>
      <c r="M24" t="s">
        <v>74</v>
      </c>
      <c r="N24">
        <v>0.25480000000000003</v>
      </c>
    </row>
    <row r="25" spans="1:14" x14ac:dyDescent="0.25">
      <c r="A25" t="str">
        <f t="shared" si="0"/>
        <v/>
      </c>
      <c r="B25" t="s">
        <v>73</v>
      </c>
      <c r="D25" t="s">
        <v>73</v>
      </c>
      <c r="E25">
        <v>0.65549999999999997</v>
      </c>
      <c r="F25">
        <v>94</v>
      </c>
      <c r="J25" s="17" t="s">
        <v>231</v>
      </c>
      <c r="K25" s="41">
        <v>0.91479999999999995</v>
      </c>
      <c r="M25" t="s">
        <v>75</v>
      </c>
      <c r="N25">
        <v>0.50129999999999997</v>
      </c>
    </row>
    <row r="26" spans="1:14" ht="15.75" thickBot="1" x14ac:dyDescent="0.3">
      <c r="A26" t="str">
        <f t="shared" si="0"/>
        <v/>
      </c>
      <c r="B26" t="s">
        <v>74</v>
      </c>
      <c r="D26" t="s">
        <v>74</v>
      </c>
      <c r="E26">
        <v>0.25480000000000003</v>
      </c>
      <c r="F26">
        <v>246</v>
      </c>
      <c r="J26" s="18" t="s">
        <v>404</v>
      </c>
      <c r="K26" s="42">
        <v>13</v>
      </c>
      <c r="M26" t="s">
        <v>76</v>
      </c>
      <c r="N26">
        <v>0.69510000000000005</v>
      </c>
    </row>
    <row r="27" spans="1:14" x14ac:dyDescent="0.25">
      <c r="A27" t="str">
        <f t="shared" si="0"/>
        <v/>
      </c>
      <c r="B27" t="s">
        <v>75</v>
      </c>
      <c r="D27" t="s">
        <v>75</v>
      </c>
      <c r="E27">
        <v>0.50129999999999997</v>
      </c>
      <c r="F27">
        <v>149</v>
      </c>
      <c r="J27" s="17" t="s">
        <v>136</v>
      </c>
      <c r="K27" s="43">
        <v>0.91269999999999996</v>
      </c>
      <c r="M27" t="s">
        <v>77</v>
      </c>
      <c r="N27">
        <v>0.151</v>
      </c>
    </row>
    <row r="28" spans="1:14" ht="15.75" thickBot="1" x14ac:dyDescent="0.3">
      <c r="A28" t="str">
        <f t="shared" si="0"/>
        <v/>
      </c>
      <c r="B28" t="s">
        <v>76</v>
      </c>
      <c r="D28" t="s">
        <v>76</v>
      </c>
      <c r="E28">
        <v>0.69510000000000005</v>
      </c>
      <c r="F28">
        <v>81</v>
      </c>
      <c r="J28" s="18" t="s">
        <v>418</v>
      </c>
      <c r="K28" s="44">
        <v>14</v>
      </c>
      <c r="M28" t="s">
        <v>78</v>
      </c>
      <c r="N28">
        <v>9.3200000000000005E-2</v>
      </c>
    </row>
    <row r="29" spans="1:14" x14ac:dyDescent="0.25">
      <c r="A29" t="str">
        <f t="shared" si="0"/>
        <v/>
      </c>
      <c r="B29" t="s">
        <v>77</v>
      </c>
      <c r="D29" t="s">
        <v>77</v>
      </c>
      <c r="E29">
        <v>0.151</v>
      </c>
      <c r="F29">
        <v>298</v>
      </c>
      <c r="J29" s="17" t="s">
        <v>132</v>
      </c>
      <c r="K29" s="45">
        <v>0.91220000000000001</v>
      </c>
      <c r="M29" t="s">
        <v>79</v>
      </c>
      <c r="N29">
        <v>9.2600000000000002E-2</v>
      </c>
    </row>
    <row r="30" spans="1:14" ht="15.75" thickBot="1" x14ac:dyDescent="0.3">
      <c r="A30" t="str">
        <f t="shared" si="0"/>
        <v/>
      </c>
      <c r="B30" t="s">
        <v>78</v>
      </c>
      <c r="D30" t="s">
        <v>78</v>
      </c>
      <c r="E30">
        <v>9.3200000000000005E-2</v>
      </c>
      <c r="F30">
        <v>319</v>
      </c>
      <c r="J30" s="18" t="s">
        <v>411</v>
      </c>
      <c r="K30" s="46">
        <v>15</v>
      </c>
      <c r="M30" t="s">
        <v>80</v>
      </c>
      <c r="N30">
        <v>0.51300000000000001</v>
      </c>
    </row>
    <row r="31" spans="1:14" x14ac:dyDescent="0.25">
      <c r="A31" t="str">
        <f t="shared" si="0"/>
        <v/>
      </c>
      <c r="B31" t="s">
        <v>79</v>
      </c>
      <c r="D31" t="s">
        <v>79</v>
      </c>
      <c r="E31">
        <v>9.2600000000000002E-2</v>
      </c>
      <c r="F31">
        <v>321</v>
      </c>
      <c r="J31" s="17" t="s">
        <v>317</v>
      </c>
      <c r="K31" s="47">
        <v>0.91159999999999997</v>
      </c>
      <c r="M31" t="s">
        <v>81</v>
      </c>
      <c r="N31">
        <v>0.5786</v>
      </c>
    </row>
    <row r="32" spans="1:14" ht="15.75" thickBot="1" x14ac:dyDescent="0.3">
      <c r="A32" t="str">
        <f t="shared" si="0"/>
        <v/>
      </c>
      <c r="B32" t="s">
        <v>80</v>
      </c>
      <c r="D32" t="s">
        <v>80</v>
      </c>
      <c r="E32">
        <v>0.51300000000000001</v>
      </c>
      <c r="F32">
        <v>145</v>
      </c>
      <c r="J32" s="18" t="s">
        <v>405</v>
      </c>
      <c r="K32" s="48">
        <v>16</v>
      </c>
      <c r="M32" t="s">
        <v>82</v>
      </c>
      <c r="N32">
        <v>0.66439999999999999</v>
      </c>
    </row>
    <row r="33" spans="1:14" x14ac:dyDescent="0.25">
      <c r="A33" t="str">
        <f t="shared" si="0"/>
        <v/>
      </c>
      <c r="B33" t="s">
        <v>81</v>
      </c>
      <c r="D33" t="s">
        <v>81</v>
      </c>
      <c r="E33">
        <v>0.5786</v>
      </c>
      <c r="F33">
        <v>116</v>
      </c>
      <c r="J33" s="17" t="s">
        <v>98</v>
      </c>
      <c r="K33" s="49">
        <v>0.89849999999999997</v>
      </c>
      <c r="M33" t="s">
        <v>83</v>
      </c>
      <c r="N33">
        <v>0.64090000000000003</v>
      </c>
    </row>
    <row r="34" spans="1:14" ht="15.75" thickBot="1" x14ac:dyDescent="0.3">
      <c r="A34" t="str">
        <f t="shared" si="0"/>
        <v/>
      </c>
      <c r="B34" t="s">
        <v>82</v>
      </c>
      <c r="D34" t="s">
        <v>82</v>
      </c>
      <c r="E34">
        <v>0.66439999999999999</v>
      </c>
      <c r="F34">
        <v>91</v>
      </c>
      <c r="J34" s="18" t="s">
        <v>420</v>
      </c>
      <c r="K34" s="50">
        <v>17</v>
      </c>
      <c r="M34" t="s">
        <v>84</v>
      </c>
      <c r="N34">
        <v>0.22320000000000001</v>
      </c>
    </row>
    <row r="35" spans="1:14" x14ac:dyDescent="0.25">
      <c r="A35" t="str">
        <f t="shared" si="0"/>
        <v/>
      </c>
      <c r="B35" t="s">
        <v>83</v>
      </c>
      <c r="D35" t="s">
        <v>83</v>
      </c>
      <c r="E35">
        <v>0.64090000000000003</v>
      </c>
      <c r="F35">
        <v>100</v>
      </c>
      <c r="J35" s="17" t="s">
        <v>284</v>
      </c>
      <c r="K35" s="51">
        <v>0.89649999999999996</v>
      </c>
      <c r="M35" t="s">
        <v>85</v>
      </c>
      <c r="N35">
        <v>0.28000000000000003</v>
      </c>
    </row>
    <row r="36" spans="1:14" ht="15.75" thickBot="1" x14ac:dyDescent="0.3">
      <c r="A36" t="str">
        <f t="shared" si="0"/>
        <v/>
      </c>
      <c r="B36" t="s">
        <v>84</v>
      </c>
      <c r="D36" t="s">
        <v>84</v>
      </c>
      <c r="E36">
        <v>0.22320000000000001</v>
      </c>
      <c r="F36">
        <v>261</v>
      </c>
      <c r="J36" s="18" t="s">
        <v>417</v>
      </c>
      <c r="K36" s="52">
        <v>18</v>
      </c>
      <c r="M36" t="s">
        <v>86</v>
      </c>
      <c r="N36">
        <v>0.26269999999999999</v>
      </c>
    </row>
    <row r="37" spans="1:14" x14ac:dyDescent="0.25">
      <c r="A37" t="str">
        <f t="shared" si="0"/>
        <v/>
      </c>
      <c r="B37" t="s">
        <v>85</v>
      </c>
      <c r="D37" t="s">
        <v>85</v>
      </c>
      <c r="E37">
        <v>0.28000000000000003</v>
      </c>
      <c r="F37">
        <v>235</v>
      </c>
      <c r="J37" s="17" t="s">
        <v>176</v>
      </c>
      <c r="K37" s="53">
        <v>0.89549999999999996</v>
      </c>
      <c r="M37" t="s">
        <v>87</v>
      </c>
      <c r="N37">
        <v>0.3009</v>
      </c>
    </row>
    <row r="38" spans="1:14" ht="15.75" thickBot="1" x14ac:dyDescent="0.3">
      <c r="A38" t="str">
        <f t="shared" si="0"/>
        <v/>
      </c>
      <c r="B38" t="s">
        <v>86</v>
      </c>
      <c r="D38" t="s">
        <v>86</v>
      </c>
      <c r="E38">
        <v>0.26269999999999999</v>
      </c>
      <c r="F38">
        <v>241</v>
      </c>
      <c r="J38" s="18" t="s">
        <v>413</v>
      </c>
      <c r="K38" s="54">
        <v>19</v>
      </c>
      <c r="M38" t="s">
        <v>88</v>
      </c>
      <c r="N38">
        <v>0.80230000000000001</v>
      </c>
    </row>
    <row r="39" spans="1:14" x14ac:dyDescent="0.25">
      <c r="A39" t="str">
        <f t="shared" si="0"/>
        <v/>
      </c>
      <c r="B39" t="s">
        <v>87</v>
      </c>
      <c r="D39" t="s">
        <v>87</v>
      </c>
      <c r="E39">
        <v>0.3009</v>
      </c>
      <c r="F39">
        <v>222</v>
      </c>
      <c r="J39" s="17" t="s">
        <v>69</v>
      </c>
      <c r="K39" s="55">
        <v>0.89529999999999998</v>
      </c>
      <c r="M39" t="s">
        <v>89</v>
      </c>
      <c r="N39">
        <v>6.6900000000000001E-2</v>
      </c>
    </row>
    <row r="40" spans="1:14" ht="15.75" thickBot="1" x14ac:dyDescent="0.3">
      <c r="A40" t="str">
        <f t="shared" si="0"/>
        <v/>
      </c>
      <c r="B40" t="s">
        <v>88</v>
      </c>
      <c r="D40" t="s">
        <v>88</v>
      </c>
      <c r="E40">
        <v>0.80230000000000001</v>
      </c>
      <c r="F40">
        <v>41</v>
      </c>
      <c r="J40" s="18" t="s">
        <v>409</v>
      </c>
      <c r="K40" s="56">
        <v>20</v>
      </c>
      <c r="M40" t="s">
        <v>90</v>
      </c>
      <c r="N40">
        <v>0.14899999999999999</v>
      </c>
    </row>
    <row r="41" spans="1:14" x14ac:dyDescent="0.25">
      <c r="A41" t="str">
        <f t="shared" si="0"/>
        <v/>
      </c>
      <c r="B41" t="s">
        <v>89</v>
      </c>
      <c r="D41" t="s">
        <v>89</v>
      </c>
      <c r="E41">
        <v>6.6900000000000001E-2</v>
      </c>
      <c r="F41">
        <v>329</v>
      </c>
      <c r="J41" s="17" t="s">
        <v>394</v>
      </c>
      <c r="K41" s="57">
        <v>0.89410000000000001</v>
      </c>
      <c r="M41" t="s">
        <v>91</v>
      </c>
      <c r="N41">
        <v>3.7199999999999997E-2</v>
      </c>
    </row>
    <row r="42" spans="1:14" ht="15.75" thickBot="1" x14ac:dyDescent="0.3">
      <c r="A42" t="str">
        <f t="shared" si="0"/>
        <v/>
      </c>
      <c r="B42" t="s">
        <v>90</v>
      </c>
      <c r="D42" t="s">
        <v>90</v>
      </c>
      <c r="E42">
        <v>0.14899999999999999</v>
      </c>
      <c r="F42">
        <v>301</v>
      </c>
      <c r="J42" s="18" t="s">
        <v>412</v>
      </c>
      <c r="K42" s="58">
        <v>21</v>
      </c>
      <c r="M42" t="s">
        <v>92</v>
      </c>
      <c r="N42">
        <v>0.18540000000000001</v>
      </c>
    </row>
    <row r="43" spans="1:14" x14ac:dyDescent="0.25">
      <c r="A43" t="str">
        <f t="shared" si="0"/>
        <v/>
      </c>
      <c r="B43" t="s">
        <v>91</v>
      </c>
      <c r="D43" t="s">
        <v>91</v>
      </c>
      <c r="E43">
        <v>3.7199999999999997E-2</v>
      </c>
      <c r="F43">
        <v>340</v>
      </c>
      <c r="J43" s="17" t="s">
        <v>165</v>
      </c>
      <c r="K43" s="59">
        <v>0.88519999999999999</v>
      </c>
      <c r="M43" t="s">
        <v>93</v>
      </c>
      <c r="N43">
        <v>0.1507</v>
      </c>
    </row>
    <row r="44" spans="1:14" ht="15.75" thickBot="1" x14ac:dyDescent="0.3">
      <c r="A44" t="str">
        <f t="shared" si="0"/>
        <v/>
      </c>
      <c r="B44" t="s">
        <v>92</v>
      </c>
      <c r="D44" t="s">
        <v>92</v>
      </c>
      <c r="E44">
        <v>0.18540000000000001</v>
      </c>
      <c r="F44">
        <v>281</v>
      </c>
      <c r="J44" s="18" t="s">
        <v>407</v>
      </c>
      <c r="K44" s="60">
        <v>22</v>
      </c>
      <c r="M44" t="s">
        <v>94</v>
      </c>
      <c r="N44">
        <v>0.2321</v>
      </c>
    </row>
    <row r="45" spans="1:14" x14ac:dyDescent="0.25">
      <c r="A45" t="str">
        <f t="shared" si="0"/>
        <v/>
      </c>
      <c r="B45" t="s">
        <v>93</v>
      </c>
      <c r="D45" t="s">
        <v>93</v>
      </c>
      <c r="E45">
        <v>0.1507</v>
      </c>
      <c r="F45">
        <v>299</v>
      </c>
      <c r="J45" s="17" t="s">
        <v>304</v>
      </c>
      <c r="K45" s="61">
        <v>0.88160000000000005</v>
      </c>
      <c r="M45" t="s">
        <v>95</v>
      </c>
      <c r="N45">
        <v>0.59860000000000002</v>
      </c>
    </row>
    <row r="46" spans="1:14" ht="15.75" thickBot="1" x14ac:dyDescent="0.3">
      <c r="A46" t="str">
        <f t="shared" si="0"/>
        <v/>
      </c>
      <c r="B46" t="s">
        <v>94</v>
      </c>
      <c r="D46" t="s">
        <v>94</v>
      </c>
      <c r="E46">
        <v>0.2321</v>
      </c>
      <c r="F46">
        <v>256</v>
      </c>
      <c r="J46" s="18" t="s">
        <v>427</v>
      </c>
      <c r="K46" s="62">
        <v>23</v>
      </c>
      <c r="M46" t="s">
        <v>96</v>
      </c>
      <c r="N46">
        <v>0.1179</v>
      </c>
    </row>
    <row r="47" spans="1:14" x14ac:dyDescent="0.25">
      <c r="A47" t="str">
        <f t="shared" si="0"/>
        <v/>
      </c>
      <c r="B47" t="s">
        <v>95</v>
      </c>
      <c r="D47" t="s">
        <v>95</v>
      </c>
      <c r="E47">
        <v>0.59860000000000002</v>
      </c>
      <c r="F47">
        <v>110</v>
      </c>
      <c r="J47" s="17" t="s">
        <v>209</v>
      </c>
      <c r="K47" s="63">
        <v>0.88109999999999999</v>
      </c>
      <c r="M47" t="s">
        <v>97</v>
      </c>
      <c r="N47">
        <v>0.20910000000000001</v>
      </c>
    </row>
    <row r="48" spans="1:14" ht="15.75" thickBot="1" x14ac:dyDescent="0.3">
      <c r="A48" t="str">
        <f t="shared" si="0"/>
        <v/>
      </c>
      <c r="B48" t="s">
        <v>96</v>
      </c>
      <c r="D48" t="s">
        <v>96</v>
      </c>
      <c r="E48">
        <v>0.1179</v>
      </c>
      <c r="F48">
        <v>314</v>
      </c>
      <c r="J48" s="18" t="s">
        <v>424</v>
      </c>
      <c r="K48" s="64">
        <v>24</v>
      </c>
      <c r="M48" t="s">
        <v>98</v>
      </c>
      <c r="N48">
        <v>0.89849999999999997</v>
      </c>
    </row>
    <row r="49" spans="1:14" x14ac:dyDescent="0.25">
      <c r="A49" t="str">
        <f t="shared" si="0"/>
        <v/>
      </c>
      <c r="B49" t="s">
        <v>97</v>
      </c>
      <c r="D49" t="s">
        <v>97</v>
      </c>
      <c r="E49">
        <v>0.20910000000000001</v>
      </c>
      <c r="F49">
        <v>268</v>
      </c>
      <c r="J49" s="17" t="s">
        <v>379</v>
      </c>
      <c r="K49" s="65">
        <v>0.87880000000000003</v>
      </c>
      <c r="M49" t="s">
        <v>99</v>
      </c>
      <c r="N49">
        <v>0.78420000000000001</v>
      </c>
    </row>
    <row r="50" spans="1:14" ht="15.75" thickBot="1" x14ac:dyDescent="0.3">
      <c r="A50" t="str">
        <f t="shared" si="0"/>
        <v/>
      </c>
      <c r="B50" t="s">
        <v>98</v>
      </c>
      <c r="D50" t="s">
        <v>98</v>
      </c>
      <c r="E50">
        <v>0.89849999999999997</v>
      </c>
      <c r="F50">
        <v>17</v>
      </c>
      <c r="J50" s="18" t="s">
        <v>407</v>
      </c>
      <c r="K50" s="66">
        <v>25</v>
      </c>
      <c r="M50" t="s">
        <v>100</v>
      </c>
      <c r="N50">
        <v>0.71199999999999997</v>
      </c>
    </row>
    <row r="51" spans="1:14" ht="15.75" thickBot="1" x14ac:dyDescent="0.3">
      <c r="A51" t="str">
        <f t="shared" si="0"/>
        <v/>
      </c>
      <c r="B51" t="s">
        <v>99</v>
      </c>
      <c r="D51" t="s">
        <v>99</v>
      </c>
      <c r="E51">
        <v>0.78420000000000001</v>
      </c>
      <c r="F51">
        <v>48</v>
      </c>
      <c r="J51" s="15" t="s">
        <v>25</v>
      </c>
      <c r="K51" s="16" t="s">
        <v>399</v>
      </c>
      <c r="M51" t="s">
        <v>101</v>
      </c>
      <c r="N51">
        <v>0.16209999999999999</v>
      </c>
    </row>
    <row r="52" spans="1:14" x14ac:dyDescent="0.25">
      <c r="A52" t="str">
        <f t="shared" si="0"/>
        <v/>
      </c>
      <c r="B52" t="s">
        <v>100</v>
      </c>
      <c r="D52" t="s">
        <v>100</v>
      </c>
      <c r="E52">
        <v>0.71199999999999997</v>
      </c>
      <c r="F52">
        <v>74</v>
      </c>
      <c r="J52" s="17" t="s">
        <v>70</v>
      </c>
      <c r="K52" s="67">
        <v>0.87450000000000006</v>
      </c>
      <c r="M52" t="s">
        <v>102</v>
      </c>
      <c r="N52">
        <v>0.255</v>
      </c>
    </row>
    <row r="53" spans="1:14" ht="15.75" thickBot="1" x14ac:dyDescent="0.3">
      <c r="A53" t="str">
        <f t="shared" si="0"/>
        <v/>
      </c>
      <c r="B53" t="s">
        <v>101</v>
      </c>
      <c r="D53" t="s">
        <v>101</v>
      </c>
      <c r="E53">
        <v>0.16209999999999999</v>
      </c>
      <c r="F53">
        <v>291</v>
      </c>
      <c r="J53" s="18" t="s">
        <v>423</v>
      </c>
      <c r="K53" s="68">
        <v>26</v>
      </c>
      <c r="M53" t="s">
        <v>387</v>
      </c>
      <c r="N53">
        <v>0.3392</v>
      </c>
    </row>
    <row r="54" spans="1:14" x14ac:dyDescent="0.25">
      <c r="A54" t="str">
        <f t="shared" si="0"/>
        <v/>
      </c>
      <c r="B54" t="s">
        <v>102</v>
      </c>
      <c r="D54" t="s">
        <v>102</v>
      </c>
      <c r="E54">
        <v>0.255</v>
      </c>
      <c r="F54">
        <v>245</v>
      </c>
      <c r="J54" s="17" t="s">
        <v>319</v>
      </c>
      <c r="K54" s="69">
        <v>0.87270000000000003</v>
      </c>
      <c r="M54" t="s">
        <v>103</v>
      </c>
      <c r="N54">
        <v>0.75180000000000002</v>
      </c>
    </row>
    <row r="55" spans="1:14" ht="15.75" thickBot="1" x14ac:dyDescent="0.3">
      <c r="A55" t="str">
        <f t="shared" si="0"/>
        <v/>
      </c>
      <c r="B55" t="s">
        <v>387</v>
      </c>
      <c r="D55" t="s">
        <v>387</v>
      </c>
      <c r="E55">
        <v>0.3392</v>
      </c>
      <c r="F55">
        <v>205</v>
      </c>
      <c r="J55" s="18" t="s">
        <v>408</v>
      </c>
      <c r="K55" s="70">
        <v>27</v>
      </c>
      <c r="M55" t="s">
        <v>104</v>
      </c>
      <c r="N55">
        <v>0.68959999999999999</v>
      </c>
    </row>
    <row r="56" spans="1:14" x14ac:dyDescent="0.25">
      <c r="A56" t="str">
        <f t="shared" si="0"/>
        <v/>
      </c>
      <c r="B56" t="s">
        <v>103</v>
      </c>
      <c r="D56" t="s">
        <v>103</v>
      </c>
      <c r="E56">
        <v>0.75180000000000002</v>
      </c>
      <c r="F56">
        <v>63</v>
      </c>
      <c r="J56" s="423" t="s">
        <v>118</v>
      </c>
      <c r="K56" s="71">
        <v>0.86870000000000003</v>
      </c>
      <c r="M56" t="s">
        <v>105</v>
      </c>
      <c r="N56">
        <v>0.29699999999999999</v>
      </c>
    </row>
    <row r="57" spans="1:14" ht="15.75" thickBot="1" x14ac:dyDescent="0.3">
      <c r="A57" t="str">
        <f t="shared" si="0"/>
        <v/>
      </c>
      <c r="B57" t="s">
        <v>104</v>
      </c>
      <c r="D57" t="s">
        <v>104</v>
      </c>
      <c r="E57">
        <v>0.68959999999999999</v>
      </c>
      <c r="F57">
        <v>83</v>
      </c>
      <c r="J57" s="424"/>
      <c r="K57" s="72">
        <v>28</v>
      </c>
      <c r="M57" t="s">
        <v>106</v>
      </c>
      <c r="N57">
        <v>0.79139999999999999</v>
      </c>
    </row>
    <row r="58" spans="1:14" x14ac:dyDescent="0.25">
      <c r="A58" t="str">
        <f t="shared" si="0"/>
        <v/>
      </c>
      <c r="B58" t="s">
        <v>105</v>
      </c>
      <c r="D58" t="s">
        <v>105</v>
      </c>
      <c r="E58">
        <v>0.29699999999999999</v>
      </c>
      <c r="F58">
        <v>224</v>
      </c>
      <c r="J58" s="17" t="s">
        <v>311</v>
      </c>
      <c r="K58" s="73">
        <v>0.86209999999999998</v>
      </c>
      <c r="M58" t="s">
        <v>107</v>
      </c>
      <c r="N58">
        <v>0.20580000000000001</v>
      </c>
    </row>
    <row r="59" spans="1:14" ht="15.75" thickBot="1" x14ac:dyDescent="0.3">
      <c r="A59" t="str">
        <f t="shared" si="0"/>
        <v/>
      </c>
      <c r="B59" t="s">
        <v>106</v>
      </c>
      <c r="D59" t="s">
        <v>106</v>
      </c>
      <c r="E59">
        <v>0.79139999999999999</v>
      </c>
      <c r="F59">
        <v>46</v>
      </c>
      <c r="J59" s="18" t="s">
        <v>423</v>
      </c>
      <c r="K59" s="74">
        <v>29</v>
      </c>
      <c r="M59" t="s">
        <v>108</v>
      </c>
      <c r="N59">
        <v>0.28010000000000002</v>
      </c>
    </row>
    <row r="60" spans="1:14" x14ac:dyDescent="0.25">
      <c r="A60" t="str">
        <f t="shared" si="0"/>
        <v/>
      </c>
      <c r="B60" t="s">
        <v>107</v>
      </c>
      <c r="D60" t="s">
        <v>107</v>
      </c>
      <c r="E60">
        <v>0.20580000000000001</v>
      </c>
      <c r="F60">
        <v>270</v>
      </c>
      <c r="J60" s="423" t="s">
        <v>313</v>
      </c>
      <c r="K60" s="75">
        <v>0.86050000000000004</v>
      </c>
      <c r="M60" t="s">
        <v>109</v>
      </c>
      <c r="N60">
        <v>0.81759999999999999</v>
      </c>
    </row>
    <row r="61" spans="1:14" ht="15.75" thickBot="1" x14ac:dyDescent="0.3">
      <c r="A61" t="str">
        <f t="shared" si="0"/>
        <v/>
      </c>
      <c r="B61" t="s">
        <v>108</v>
      </c>
      <c r="D61" t="s">
        <v>108</v>
      </c>
      <c r="E61">
        <v>0.28010000000000002</v>
      </c>
      <c r="F61">
        <v>234</v>
      </c>
      <c r="J61" s="424"/>
      <c r="K61" s="76">
        <v>30</v>
      </c>
      <c r="M61" t="s">
        <v>110</v>
      </c>
      <c r="N61">
        <v>0.27589999999999998</v>
      </c>
    </row>
    <row r="62" spans="1:14" x14ac:dyDescent="0.25">
      <c r="A62" t="str">
        <f t="shared" si="0"/>
        <v/>
      </c>
      <c r="B62" t="s">
        <v>109</v>
      </c>
      <c r="D62" t="s">
        <v>109</v>
      </c>
      <c r="E62">
        <v>0.81759999999999999</v>
      </c>
      <c r="F62">
        <v>39</v>
      </c>
      <c r="J62" s="423" t="s">
        <v>146</v>
      </c>
      <c r="K62" s="77">
        <v>0.85260000000000002</v>
      </c>
      <c r="M62" t="s">
        <v>111</v>
      </c>
      <c r="N62">
        <v>0.75570000000000004</v>
      </c>
    </row>
    <row r="63" spans="1:14" ht="15.75" thickBot="1" x14ac:dyDescent="0.3">
      <c r="A63" t="str">
        <f t="shared" si="0"/>
        <v/>
      </c>
      <c r="B63" t="s">
        <v>110</v>
      </c>
      <c r="D63" t="s">
        <v>110</v>
      </c>
      <c r="E63">
        <v>0.27589999999999998</v>
      </c>
      <c r="F63">
        <v>237</v>
      </c>
      <c r="J63" s="424"/>
      <c r="K63" s="78">
        <v>31</v>
      </c>
      <c r="M63" t="s">
        <v>112</v>
      </c>
      <c r="N63">
        <v>0.67679999999999996</v>
      </c>
    </row>
    <row r="64" spans="1:14" x14ac:dyDescent="0.25">
      <c r="A64" t="str">
        <f t="shared" si="0"/>
        <v/>
      </c>
      <c r="B64" t="s">
        <v>111</v>
      </c>
      <c r="D64" t="s">
        <v>111</v>
      </c>
      <c r="E64">
        <v>0.75570000000000004</v>
      </c>
      <c r="F64">
        <v>60</v>
      </c>
      <c r="J64" s="423" t="s">
        <v>283</v>
      </c>
      <c r="K64" s="79">
        <v>0.84840000000000004</v>
      </c>
      <c r="M64" t="s">
        <v>113</v>
      </c>
      <c r="N64">
        <v>0.53939999999999999</v>
      </c>
    </row>
    <row r="65" spans="1:14" ht="15.75" thickBot="1" x14ac:dyDescent="0.3">
      <c r="A65" t="str">
        <f t="shared" si="0"/>
        <v/>
      </c>
      <c r="B65" t="s">
        <v>112</v>
      </c>
      <c r="D65" t="s">
        <v>112</v>
      </c>
      <c r="E65">
        <v>0.67679999999999996</v>
      </c>
      <c r="F65">
        <v>86</v>
      </c>
      <c r="J65" s="424"/>
      <c r="K65" s="80">
        <v>32</v>
      </c>
      <c r="M65" t="s">
        <v>114</v>
      </c>
      <c r="N65">
        <v>0.2989</v>
      </c>
    </row>
    <row r="66" spans="1:14" x14ac:dyDescent="0.25">
      <c r="A66" t="str">
        <f t="shared" si="0"/>
        <v/>
      </c>
      <c r="B66" t="s">
        <v>113</v>
      </c>
      <c r="D66" t="s">
        <v>113</v>
      </c>
      <c r="E66">
        <v>0.53939999999999999</v>
      </c>
      <c r="F66">
        <v>133</v>
      </c>
      <c r="J66" s="17" t="s">
        <v>169</v>
      </c>
      <c r="K66" s="81">
        <v>0.84530000000000005</v>
      </c>
      <c r="M66" t="s">
        <v>115</v>
      </c>
      <c r="N66">
        <v>0.60429999999999995</v>
      </c>
    </row>
    <row r="67" spans="1:14" ht="15.75" thickBot="1" x14ac:dyDescent="0.3">
      <c r="A67" t="str">
        <f t="shared" ref="A67:A130" si="1">IF(B67=D67,"","BAD")</f>
        <v/>
      </c>
      <c r="B67" t="s">
        <v>114</v>
      </c>
      <c r="D67" t="s">
        <v>114</v>
      </c>
      <c r="E67">
        <v>0.2989</v>
      </c>
      <c r="F67">
        <v>223</v>
      </c>
      <c r="J67" s="18" t="s">
        <v>413</v>
      </c>
      <c r="K67" s="82">
        <v>33</v>
      </c>
      <c r="M67" t="s">
        <v>116</v>
      </c>
      <c r="N67">
        <v>0.46289999999999998</v>
      </c>
    </row>
    <row r="68" spans="1:14" x14ac:dyDescent="0.25">
      <c r="A68" t="str">
        <f t="shared" si="1"/>
        <v/>
      </c>
      <c r="B68" t="s">
        <v>115</v>
      </c>
      <c r="D68" t="s">
        <v>115</v>
      </c>
      <c r="E68">
        <v>0.60429999999999995</v>
      </c>
      <c r="F68">
        <v>109</v>
      </c>
      <c r="J68" s="423" t="s">
        <v>207</v>
      </c>
      <c r="K68" s="83">
        <v>0.83960000000000001</v>
      </c>
      <c r="M68" t="s">
        <v>388</v>
      </c>
      <c r="N68">
        <v>0.82640000000000002</v>
      </c>
    </row>
    <row r="69" spans="1:14" ht="15.75" thickBot="1" x14ac:dyDescent="0.3">
      <c r="A69" t="str">
        <f t="shared" si="1"/>
        <v/>
      </c>
      <c r="B69" t="s">
        <v>116</v>
      </c>
      <c r="D69" t="s">
        <v>116</v>
      </c>
      <c r="E69">
        <v>0.46289999999999998</v>
      </c>
      <c r="F69">
        <v>166</v>
      </c>
      <c r="J69" s="424"/>
      <c r="K69" s="84">
        <v>34</v>
      </c>
      <c r="M69" t="s">
        <v>117</v>
      </c>
      <c r="N69">
        <v>0.4793</v>
      </c>
    </row>
    <row r="70" spans="1:14" x14ac:dyDescent="0.25">
      <c r="A70" t="str">
        <f t="shared" si="1"/>
        <v/>
      </c>
      <c r="B70" t="s">
        <v>388</v>
      </c>
      <c r="D70" t="s">
        <v>388</v>
      </c>
      <c r="E70">
        <v>0.82640000000000002</v>
      </c>
      <c r="F70">
        <v>37</v>
      </c>
      <c r="J70" s="17" t="s">
        <v>360</v>
      </c>
      <c r="K70" s="85">
        <v>0.83679999999999999</v>
      </c>
      <c r="M70" t="s">
        <v>118</v>
      </c>
      <c r="N70">
        <v>0.86870000000000003</v>
      </c>
    </row>
    <row r="71" spans="1:14" ht="15.75" thickBot="1" x14ac:dyDescent="0.3">
      <c r="A71" t="str">
        <f t="shared" si="1"/>
        <v/>
      </c>
      <c r="B71" t="s">
        <v>117</v>
      </c>
      <c r="D71" t="s">
        <v>117</v>
      </c>
      <c r="E71">
        <v>0.4793</v>
      </c>
      <c r="F71">
        <v>159</v>
      </c>
      <c r="J71" s="18" t="s">
        <v>427</v>
      </c>
      <c r="K71" s="86">
        <v>35</v>
      </c>
      <c r="M71" t="s">
        <v>119</v>
      </c>
      <c r="N71">
        <v>0.94330000000000003</v>
      </c>
    </row>
    <row r="72" spans="1:14" x14ac:dyDescent="0.25">
      <c r="A72" t="str">
        <f t="shared" si="1"/>
        <v/>
      </c>
      <c r="B72" t="s">
        <v>118</v>
      </c>
      <c r="D72" t="s">
        <v>118</v>
      </c>
      <c r="E72">
        <v>0.86870000000000003</v>
      </c>
      <c r="F72">
        <v>28</v>
      </c>
      <c r="J72" s="17" t="s">
        <v>143</v>
      </c>
      <c r="K72" s="87">
        <v>0.83430000000000004</v>
      </c>
      <c r="M72" t="s">
        <v>120</v>
      </c>
      <c r="N72">
        <v>0.64300000000000002</v>
      </c>
    </row>
    <row r="73" spans="1:14" ht="15.75" thickBot="1" x14ac:dyDescent="0.3">
      <c r="A73" t="str">
        <f t="shared" si="1"/>
        <v/>
      </c>
      <c r="B73" t="s">
        <v>119</v>
      </c>
      <c r="D73" t="s">
        <v>119</v>
      </c>
      <c r="E73">
        <v>0.94330000000000003</v>
      </c>
      <c r="F73">
        <v>7</v>
      </c>
      <c r="J73" s="18" t="s">
        <v>418</v>
      </c>
      <c r="K73" s="88">
        <v>36</v>
      </c>
      <c r="M73" t="s">
        <v>121</v>
      </c>
      <c r="N73">
        <v>0.62029999999999996</v>
      </c>
    </row>
    <row r="74" spans="1:14" x14ac:dyDescent="0.25">
      <c r="A74" t="str">
        <f t="shared" si="1"/>
        <v/>
      </c>
      <c r="B74" t="s">
        <v>120</v>
      </c>
      <c r="D74" t="s">
        <v>120</v>
      </c>
      <c r="E74">
        <v>0.64300000000000002</v>
      </c>
      <c r="F74">
        <v>99</v>
      </c>
      <c r="J74" s="17" t="s">
        <v>388</v>
      </c>
      <c r="K74" s="89">
        <v>0.82640000000000002</v>
      </c>
      <c r="M74" t="s">
        <v>122</v>
      </c>
      <c r="N74">
        <v>0.48349999999999999</v>
      </c>
    </row>
    <row r="75" spans="1:14" ht="15.75" thickBot="1" x14ac:dyDescent="0.3">
      <c r="A75" t="str">
        <f t="shared" si="1"/>
        <v/>
      </c>
      <c r="B75" t="s">
        <v>121</v>
      </c>
      <c r="D75" t="s">
        <v>121</v>
      </c>
      <c r="E75">
        <v>0.62029999999999996</v>
      </c>
      <c r="F75">
        <v>108</v>
      </c>
      <c r="J75" s="18" t="s">
        <v>439</v>
      </c>
      <c r="K75" s="90">
        <v>37</v>
      </c>
      <c r="M75" t="s">
        <v>123</v>
      </c>
      <c r="N75">
        <v>0.14530000000000001</v>
      </c>
    </row>
    <row r="76" spans="1:14" x14ac:dyDescent="0.25">
      <c r="A76" t="str">
        <f t="shared" si="1"/>
        <v/>
      </c>
      <c r="B76" t="s">
        <v>122</v>
      </c>
      <c r="D76" t="s">
        <v>122</v>
      </c>
      <c r="E76">
        <v>0.48349999999999999</v>
      </c>
      <c r="F76">
        <v>157</v>
      </c>
      <c r="J76" s="423" t="s">
        <v>249</v>
      </c>
      <c r="K76" s="91">
        <v>0.82189999999999996</v>
      </c>
      <c r="M76" t="s">
        <v>124</v>
      </c>
      <c r="N76">
        <v>0.15210000000000001</v>
      </c>
    </row>
    <row r="77" spans="1:14" ht="15.75" thickBot="1" x14ac:dyDescent="0.3">
      <c r="A77" t="str">
        <f t="shared" si="1"/>
        <v/>
      </c>
      <c r="B77" t="s">
        <v>123</v>
      </c>
      <c r="D77" t="s">
        <v>123</v>
      </c>
      <c r="E77">
        <v>0.14530000000000001</v>
      </c>
      <c r="F77">
        <v>304</v>
      </c>
      <c r="J77" s="424"/>
      <c r="K77" s="92">
        <v>38</v>
      </c>
      <c r="M77" t="s">
        <v>125</v>
      </c>
      <c r="N77">
        <v>0.15620000000000001</v>
      </c>
    </row>
    <row r="78" spans="1:14" x14ac:dyDescent="0.25">
      <c r="A78" t="str">
        <f t="shared" si="1"/>
        <v/>
      </c>
      <c r="B78" t="s">
        <v>124</v>
      </c>
      <c r="D78" t="s">
        <v>124</v>
      </c>
      <c r="E78">
        <v>0.15210000000000001</v>
      </c>
      <c r="F78">
        <v>296</v>
      </c>
      <c r="J78" s="17" t="s">
        <v>109</v>
      </c>
      <c r="K78" s="93">
        <v>0.81759999999999999</v>
      </c>
      <c r="M78" t="s">
        <v>126</v>
      </c>
      <c r="N78">
        <v>0.3261</v>
      </c>
    </row>
    <row r="79" spans="1:14" ht="15.75" thickBot="1" x14ac:dyDescent="0.3">
      <c r="A79" t="str">
        <f t="shared" si="1"/>
        <v/>
      </c>
      <c r="B79" t="s">
        <v>125</v>
      </c>
      <c r="D79" t="s">
        <v>125</v>
      </c>
      <c r="E79">
        <v>0.15620000000000001</v>
      </c>
      <c r="F79">
        <v>293</v>
      </c>
      <c r="J79" s="18" t="s">
        <v>413</v>
      </c>
      <c r="K79" s="94">
        <v>39</v>
      </c>
      <c r="M79" t="s">
        <v>127</v>
      </c>
      <c r="N79">
        <v>0.20369999999999999</v>
      </c>
    </row>
    <row r="80" spans="1:14" x14ac:dyDescent="0.25">
      <c r="A80" t="str">
        <f t="shared" si="1"/>
        <v/>
      </c>
      <c r="B80" t="s">
        <v>126</v>
      </c>
      <c r="D80" t="s">
        <v>126</v>
      </c>
      <c r="E80">
        <v>0.3261</v>
      </c>
      <c r="F80">
        <v>208</v>
      </c>
      <c r="J80" s="423" t="s">
        <v>60</v>
      </c>
      <c r="K80" s="95">
        <v>0.81589999999999996</v>
      </c>
      <c r="M80" t="s">
        <v>128</v>
      </c>
      <c r="N80">
        <v>0.64380000000000004</v>
      </c>
    </row>
    <row r="81" spans="1:14" ht="15.75" thickBot="1" x14ac:dyDescent="0.3">
      <c r="A81" t="str">
        <f t="shared" si="1"/>
        <v/>
      </c>
      <c r="B81" t="s">
        <v>127</v>
      </c>
      <c r="D81" t="s">
        <v>127</v>
      </c>
      <c r="E81">
        <v>0.20369999999999999</v>
      </c>
      <c r="F81">
        <v>274</v>
      </c>
      <c r="J81" s="424"/>
      <c r="K81" s="96">
        <v>40</v>
      </c>
      <c r="M81" t="s">
        <v>129</v>
      </c>
      <c r="N81">
        <v>0.69840000000000002</v>
      </c>
    </row>
    <row r="82" spans="1:14" x14ac:dyDescent="0.25">
      <c r="A82" t="str">
        <f t="shared" si="1"/>
        <v/>
      </c>
      <c r="B82" t="s">
        <v>128</v>
      </c>
      <c r="D82" t="s">
        <v>128</v>
      </c>
      <c r="E82">
        <v>0.64380000000000004</v>
      </c>
      <c r="F82">
        <v>97</v>
      </c>
      <c r="J82" s="17" t="s">
        <v>88</v>
      </c>
      <c r="K82" s="97">
        <v>0.80230000000000001</v>
      </c>
      <c r="M82" t="s">
        <v>130</v>
      </c>
      <c r="N82">
        <v>3.7999999999999999E-2</v>
      </c>
    </row>
    <row r="83" spans="1:14" ht="15.75" thickBot="1" x14ac:dyDescent="0.3">
      <c r="A83" t="str">
        <f t="shared" si="1"/>
        <v/>
      </c>
      <c r="B83" t="s">
        <v>129</v>
      </c>
      <c r="D83" t="s">
        <v>129</v>
      </c>
      <c r="E83">
        <v>0.69840000000000002</v>
      </c>
      <c r="F83">
        <v>80</v>
      </c>
      <c r="J83" s="18" t="s">
        <v>431</v>
      </c>
      <c r="K83" s="98">
        <v>41</v>
      </c>
      <c r="M83" t="s">
        <v>131</v>
      </c>
      <c r="N83">
        <v>0.4219</v>
      </c>
    </row>
    <row r="84" spans="1:14" x14ac:dyDescent="0.25">
      <c r="A84" t="str">
        <f t="shared" si="1"/>
        <v/>
      </c>
      <c r="B84" t="s">
        <v>130</v>
      </c>
      <c r="D84" t="s">
        <v>130</v>
      </c>
      <c r="E84">
        <v>3.7999999999999999E-2</v>
      </c>
      <c r="F84">
        <v>339</v>
      </c>
      <c r="J84" s="17" t="s">
        <v>232</v>
      </c>
      <c r="K84" s="99">
        <v>0.80059999999999998</v>
      </c>
      <c r="M84" t="s">
        <v>132</v>
      </c>
      <c r="N84">
        <v>0.91220000000000001</v>
      </c>
    </row>
    <row r="85" spans="1:14" ht="15.75" thickBot="1" x14ac:dyDescent="0.3">
      <c r="A85" t="str">
        <f t="shared" si="1"/>
        <v/>
      </c>
      <c r="B85" t="s">
        <v>131</v>
      </c>
      <c r="D85" t="s">
        <v>131</v>
      </c>
      <c r="E85">
        <v>0.4219</v>
      </c>
      <c r="F85">
        <v>176</v>
      </c>
      <c r="J85" s="18" t="s">
        <v>434</v>
      </c>
      <c r="K85" s="100">
        <v>42</v>
      </c>
      <c r="M85" t="s">
        <v>133</v>
      </c>
      <c r="N85">
        <v>0.1724</v>
      </c>
    </row>
    <row r="86" spans="1:14" x14ac:dyDescent="0.25">
      <c r="A86" t="str">
        <f t="shared" si="1"/>
        <v/>
      </c>
      <c r="B86" t="s">
        <v>132</v>
      </c>
      <c r="D86" t="s">
        <v>132</v>
      </c>
      <c r="E86">
        <v>0.91220000000000001</v>
      </c>
      <c r="F86">
        <v>15</v>
      </c>
      <c r="J86" s="423" t="s">
        <v>291</v>
      </c>
      <c r="K86" s="101">
        <v>0.79779999999999995</v>
      </c>
      <c r="M86" t="s">
        <v>134</v>
      </c>
      <c r="N86">
        <v>0.2432</v>
      </c>
    </row>
    <row r="87" spans="1:14" ht="15.75" thickBot="1" x14ac:dyDescent="0.3">
      <c r="A87" t="str">
        <f t="shared" si="1"/>
        <v/>
      </c>
      <c r="B87" t="s">
        <v>133</v>
      </c>
      <c r="D87" t="s">
        <v>133</v>
      </c>
      <c r="E87">
        <v>0.1724</v>
      </c>
      <c r="F87">
        <v>287</v>
      </c>
      <c r="J87" s="424"/>
      <c r="K87" s="102">
        <v>43</v>
      </c>
      <c r="M87" t="s">
        <v>135</v>
      </c>
      <c r="N87">
        <v>0.48509999999999998</v>
      </c>
    </row>
    <row r="88" spans="1:14" x14ac:dyDescent="0.25">
      <c r="A88" t="str">
        <f t="shared" si="1"/>
        <v/>
      </c>
      <c r="B88" t="s">
        <v>134</v>
      </c>
      <c r="D88" t="s">
        <v>134</v>
      </c>
      <c r="E88">
        <v>0.2432</v>
      </c>
      <c r="F88">
        <v>253</v>
      </c>
      <c r="J88" s="17" t="s">
        <v>148</v>
      </c>
      <c r="K88" s="103">
        <v>0.79710000000000003</v>
      </c>
      <c r="M88" t="s">
        <v>136</v>
      </c>
      <c r="N88">
        <v>0.91269999999999996</v>
      </c>
    </row>
    <row r="89" spans="1:14" ht="15.75" thickBot="1" x14ac:dyDescent="0.3">
      <c r="A89" t="str">
        <f t="shared" si="1"/>
        <v/>
      </c>
      <c r="B89" t="s">
        <v>135</v>
      </c>
      <c r="D89" t="s">
        <v>135</v>
      </c>
      <c r="E89">
        <v>0.48509999999999998</v>
      </c>
      <c r="F89">
        <v>156</v>
      </c>
      <c r="J89" s="18" t="s">
        <v>430</v>
      </c>
      <c r="K89" s="104">
        <v>44</v>
      </c>
      <c r="M89" t="s">
        <v>137</v>
      </c>
      <c r="N89">
        <v>0.12230000000000001</v>
      </c>
    </row>
    <row r="90" spans="1:14" x14ac:dyDescent="0.25">
      <c r="A90" t="str">
        <f t="shared" si="1"/>
        <v/>
      </c>
      <c r="B90" t="s">
        <v>136</v>
      </c>
      <c r="D90" t="s">
        <v>136</v>
      </c>
      <c r="E90">
        <v>0.91269999999999996</v>
      </c>
      <c r="F90">
        <v>14</v>
      </c>
      <c r="J90" s="17" t="s">
        <v>371</v>
      </c>
      <c r="K90" s="105">
        <v>0.79159999999999997</v>
      </c>
      <c r="M90" t="s">
        <v>138</v>
      </c>
      <c r="N90">
        <v>0.28239999999999998</v>
      </c>
    </row>
    <row r="91" spans="1:14" ht="15.75" thickBot="1" x14ac:dyDescent="0.3">
      <c r="A91" t="str">
        <f t="shared" si="1"/>
        <v/>
      </c>
      <c r="B91" t="s">
        <v>137</v>
      </c>
      <c r="D91" t="s">
        <v>137</v>
      </c>
      <c r="E91">
        <v>0.12230000000000001</v>
      </c>
      <c r="F91">
        <v>313</v>
      </c>
      <c r="J91" s="18" t="s">
        <v>416</v>
      </c>
      <c r="K91" s="106">
        <v>45</v>
      </c>
      <c r="M91" t="s">
        <v>139</v>
      </c>
      <c r="N91">
        <v>0.1832</v>
      </c>
    </row>
    <row r="92" spans="1:14" x14ac:dyDescent="0.25">
      <c r="A92" t="str">
        <f t="shared" si="1"/>
        <v/>
      </c>
      <c r="B92" t="s">
        <v>138</v>
      </c>
      <c r="D92" t="s">
        <v>138</v>
      </c>
      <c r="E92">
        <v>0.28239999999999998</v>
      </c>
      <c r="F92">
        <v>233</v>
      </c>
      <c r="J92" s="17" t="s">
        <v>106</v>
      </c>
      <c r="K92" s="107">
        <v>0.79139999999999999</v>
      </c>
      <c r="M92" t="s">
        <v>140</v>
      </c>
      <c r="N92">
        <v>0.21279999999999999</v>
      </c>
    </row>
    <row r="93" spans="1:14" ht="15.75" thickBot="1" x14ac:dyDescent="0.3">
      <c r="A93" t="str">
        <f t="shared" si="1"/>
        <v/>
      </c>
      <c r="B93" t="s">
        <v>139</v>
      </c>
      <c r="D93" t="s">
        <v>139</v>
      </c>
      <c r="E93">
        <v>0.1832</v>
      </c>
      <c r="F93">
        <v>283</v>
      </c>
      <c r="J93" s="18" t="s">
        <v>415</v>
      </c>
      <c r="K93" s="108">
        <v>46</v>
      </c>
      <c r="M93" t="s">
        <v>141</v>
      </c>
      <c r="N93">
        <v>0.45929999999999999</v>
      </c>
    </row>
    <row r="94" spans="1:14" x14ac:dyDescent="0.25">
      <c r="A94" t="str">
        <f t="shared" si="1"/>
        <v/>
      </c>
      <c r="B94" t="s">
        <v>140</v>
      </c>
      <c r="D94" t="s">
        <v>140</v>
      </c>
      <c r="E94">
        <v>0.21279999999999999</v>
      </c>
      <c r="F94">
        <v>267</v>
      </c>
      <c r="J94" s="423" t="s">
        <v>320</v>
      </c>
      <c r="K94" s="109">
        <v>0.78920000000000001</v>
      </c>
      <c r="M94" t="s">
        <v>142</v>
      </c>
      <c r="N94">
        <v>0.47889999999999999</v>
      </c>
    </row>
    <row r="95" spans="1:14" ht="15.75" thickBot="1" x14ac:dyDescent="0.3">
      <c r="A95" t="str">
        <f t="shared" si="1"/>
        <v/>
      </c>
      <c r="B95" t="s">
        <v>141</v>
      </c>
      <c r="D95" t="s">
        <v>141</v>
      </c>
      <c r="E95">
        <v>0.45929999999999999</v>
      </c>
      <c r="F95">
        <v>169</v>
      </c>
      <c r="J95" s="424"/>
      <c r="K95" s="110">
        <v>47</v>
      </c>
      <c r="M95" t="s">
        <v>143</v>
      </c>
      <c r="N95">
        <v>0.83430000000000004</v>
      </c>
    </row>
    <row r="96" spans="1:14" x14ac:dyDescent="0.25">
      <c r="A96" t="str">
        <f t="shared" si="1"/>
        <v/>
      </c>
      <c r="B96" t="s">
        <v>142</v>
      </c>
      <c r="D96" t="s">
        <v>142</v>
      </c>
      <c r="E96">
        <v>0.47889999999999999</v>
      </c>
      <c r="F96">
        <v>160</v>
      </c>
      <c r="J96" s="423" t="s">
        <v>99</v>
      </c>
      <c r="K96" s="111">
        <v>0.78420000000000001</v>
      </c>
      <c r="M96" t="s">
        <v>144</v>
      </c>
      <c r="N96">
        <v>0.57550000000000001</v>
      </c>
    </row>
    <row r="97" spans="1:14" ht="15.75" thickBot="1" x14ac:dyDescent="0.3">
      <c r="A97" t="str">
        <f t="shared" si="1"/>
        <v/>
      </c>
      <c r="B97" t="s">
        <v>143</v>
      </c>
      <c r="D97" t="s">
        <v>143</v>
      </c>
      <c r="E97">
        <v>0.83430000000000004</v>
      </c>
      <c r="F97">
        <v>36</v>
      </c>
      <c r="J97" s="424"/>
      <c r="K97" s="112">
        <v>48</v>
      </c>
      <c r="M97" t="s">
        <v>145</v>
      </c>
      <c r="N97">
        <v>0.2364</v>
      </c>
    </row>
    <row r="98" spans="1:14" x14ac:dyDescent="0.25">
      <c r="A98" t="str">
        <f t="shared" si="1"/>
        <v/>
      </c>
      <c r="B98" t="s">
        <v>144</v>
      </c>
      <c r="D98" t="s">
        <v>144</v>
      </c>
      <c r="E98">
        <v>0.57550000000000001</v>
      </c>
      <c r="F98">
        <v>118</v>
      </c>
      <c r="J98" s="423" t="s">
        <v>259</v>
      </c>
      <c r="K98" s="113">
        <v>0.78359999999999996</v>
      </c>
      <c r="M98" t="s">
        <v>146</v>
      </c>
      <c r="N98">
        <v>0.85260000000000002</v>
      </c>
    </row>
    <row r="99" spans="1:14" ht="15.75" thickBot="1" x14ac:dyDescent="0.3">
      <c r="A99" t="str">
        <f t="shared" si="1"/>
        <v/>
      </c>
      <c r="B99" t="s">
        <v>145</v>
      </c>
      <c r="D99" t="s">
        <v>145</v>
      </c>
      <c r="E99">
        <v>0.2364</v>
      </c>
      <c r="F99">
        <v>255</v>
      </c>
      <c r="J99" s="424"/>
      <c r="K99" s="114">
        <v>49</v>
      </c>
      <c r="M99" t="s">
        <v>147</v>
      </c>
      <c r="N99">
        <v>0.40479999999999999</v>
      </c>
    </row>
    <row r="100" spans="1:14" x14ac:dyDescent="0.25">
      <c r="A100" t="str">
        <f t="shared" si="1"/>
        <v/>
      </c>
      <c r="B100" t="s">
        <v>146</v>
      </c>
      <c r="D100" t="s">
        <v>146</v>
      </c>
      <c r="E100">
        <v>0.85260000000000002</v>
      </c>
      <c r="F100">
        <v>31</v>
      </c>
      <c r="J100" s="423" t="s">
        <v>257</v>
      </c>
      <c r="K100" s="115">
        <v>0.78180000000000005</v>
      </c>
      <c r="M100" t="s">
        <v>148</v>
      </c>
      <c r="N100">
        <v>0.79710000000000003</v>
      </c>
    </row>
    <row r="101" spans="1:14" ht="15.75" thickBot="1" x14ac:dyDescent="0.3">
      <c r="A101" t="str">
        <f t="shared" si="1"/>
        <v/>
      </c>
      <c r="B101" t="s">
        <v>147</v>
      </c>
      <c r="D101" t="s">
        <v>147</v>
      </c>
      <c r="E101">
        <v>0.40479999999999999</v>
      </c>
      <c r="F101">
        <v>180</v>
      </c>
      <c r="J101" s="424"/>
      <c r="K101" s="116">
        <v>50</v>
      </c>
      <c r="M101" t="s">
        <v>149</v>
      </c>
      <c r="N101">
        <v>4.0800000000000003E-2</v>
      </c>
    </row>
    <row r="102" spans="1:14" ht="15.75" thickBot="1" x14ac:dyDescent="0.3">
      <c r="A102" t="str">
        <f t="shared" si="1"/>
        <v/>
      </c>
      <c r="B102" t="s">
        <v>148</v>
      </c>
      <c r="D102" t="s">
        <v>148</v>
      </c>
      <c r="E102">
        <v>0.79710000000000003</v>
      </c>
      <c r="F102">
        <v>44</v>
      </c>
      <c r="J102" s="15" t="s">
        <v>25</v>
      </c>
      <c r="K102" s="16" t="s">
        <v>399</v>
      </c>
      <c r="M102" t="s">
        <v>150</v>
      </c>
      <c r="N102">
        <v>0.39510000000000001</v>
      </c>
    </row>
    <row r="103" spans="1:14" x14ac:dyDescent="0.25">
      <c r="A103" t="str">
        <f t="shared" si="1"/>
        <v/>
      </c>
      <c r="B103" t="s">
        <v>149</v>
      </c>
      <c r="D103" t="s">
        <v>149</v>
      </c>
      <c r="E103">
        <v>4.0800000000000003E-2</v>
      </c>
      <c r="F103">
        <v>338</v>
      </c>
      <c r="J103" s="423" t="s">
        <v>213</v>
      </c>
      <c r="K103" s="117">
        <v>0.77800000000000002</v>
      </c>
      <c r="M103" t="s">
        <v>151</v>
      </c>
      <c r="N103">
        <v>0.33689999999999998</v>
      </c>
    </row>
    <row r="104" spans="1:14" ht="15.75" thickBot="1" x14ac:dyDescent="0.3">
      <c r="A104" t="str">
        <f t="shared" si="1"/>
        <v/>
      </c>
      <c r="B104" t="s">
        <v>150</v>
      </c>
      <c r="D104" t="s">
        <v>150</v>
      </c>
      <c r="E104">
        <v>0.39510000000000001</v>
      </c>
      <c r="F104">
        <v>186</v>
      </c>
      <c r="J104" s="424"/>
      <c r="K104" s="118">
        <v>51</v>
      </c>
      <c r="M104" t="s">
        <v>389</v>
      </c>
      <c r="N104">
        <v>0.28999999999999998</v>
      </c>
    </row>
    <row r="105" spans="1:14" x14ac:dyDescent="0.25">
      <c r="A105" t="str">
        <f t="shared" si="1"/>
        <v/>
      </c>
      <c r="B105" t="s">
        <v>151</v>
      </c>
      <c r="D105" t="s">
        <v>151</v>
      </c>
      <c r="E105">
        <v>0.33689999999999998</v>
      </c>
      <c r="F105">
        <v>206</v>
      </c>
      <c r="J105" s="17" t="s">
        <v>199</v>
      </c>
      <c r="K105" s="119">
        <v>0.77580000000000005</v>
      </c>
      <c r="M105" t="s">
        <v>152</v>
      </c>
      <c r="N105">
        <v>0.74690000000000001</v>
      </c>
    </row>
    <row r="106" spans="1:14" ht="15.75" thickBot="1" x14ac:dyDescent="0.3">
      <c r="A106" t="str">
        <f t="shared" si="1"/>
        <v/>
      </c>
      <c r="B106" t="s">
        <v>389</v>
      </c>
      <c r="D106" t="s">
        <v>389</v>
      </c>
      <c r="E106">
        <v>0.28999999999999998</v>
      </c>
      <c r="F106">
        <v>229</v>
      </c>
      <c r="J106" s="18" t="s">
        <v>419</v>
      </c>
      <c r="K106" s="120">
        <v>52</v>
      </c>
      <c r="M106" t="s">
        <v>153</v>
      </c>
      <c r="N106">
        <v>0.25240000000000001</v>
      </c>
    </row>
    <row r="107" spans="1:14" x14ac:dyDescent="0.25">
      <c r="A107" t="str">
        <f t="shared" si="1"/>
        <v/>
      </c>
      <c r="B107" t="s">
        <v>152</v>
      </c>
      <c r="D107" t="s">
        <v>152</v>
      </c>
      <c r="E107">
        <v>0.74690000000000001</v>
      </c>
      <c r="F107">
        <v>65</v>
      </c>
      <c r="J107" s="17" t="s">
        <v>290</v>
      </c>
      <c r="K107" s="121">
        <v>0.77459999999999996</v>
      </c>
      <c r="M107" t="s">
        <v>154</v>
      </c>
      <c r="N107">
        <v>0.41689999999999999</v>
      </c>
    </row>
    <row r="108" spans="1:14" ht="15.75" thickBot="1" x14ac:dyDescent="0.3">
      <c r="A108" t="str">
        <f t="shared" si="1"/>
        <v/>
      </c>
      <c r="B108" t="s">
        <v>153</v>
      </c>
      <c r="D108" t="s">
        <v>153</v>
      </c>
      <c r="E108">
        <v>0.25240000000000001</v>
      </c>
      <c r="F108">
        <v>248</v>
      </c>
      <c r="J108" s="18" t="s">
        <v>428</v>
      </c>
      <c r="K108" s="122">
        <v>53</v>
      </c>
      <c r="M108" t="s">
        <v>155</v>
      </c>
      <c r="N108">
        <v>0.20100000000000001</v>
      </c>
    </row>
    <row r="109" spans="1:14" x14ac:dyDescent="0.25">
      <c r="A109" t="str">
        <f t="shared" si="1"/>
        <v/>
      </c>
      <c r="B109" t="s">
        <v>154</v>
      </c>
      <c r="D109" t="s">
        <v>154</v>
      </c>
      <c r="E109">
        <v>0.41689999999999999</v>
      </c>
      <c r="F109">
        <v>177</v>
      </c>
      <c r="J109" s="17" t="s">
        <v>53</v>
      </c>
      <c r="K109" s="123">
        <v>0.77349999999999997</v>
      </c>
      <c r="M109" t="s">
        <v>156</v>
      </c>
      <c r="N109">
        <v>0.48259999999999997</v>
      </c>
    </row>
    <row r="110" spans="1:14" ht="15.75" thickBot="1" x14ac:dyDescent="0.3">
      <c r="A110" t="str">
        <f t="shared" si="1"/>
        <v/>
      </c>
      <c r="B110" t="s">
        <v>155</v>
      </c>
      <c r="D110" t="s">
        <v>155</v>
      </c>
      <c r="E110">
        <v>0.20100000000000001</v>
      </c>
      <c r="F110">
        <v>275</v>
      </c>
      <c r="J110" s="18" t="s">
        <v>415</v>
      </c>
      <c r="K110" s="124">
        <v>54</v>
      </c>
      <c r="M110" t="s">
        <v>157</v>
      </c>
      <c r="N110">
        <v>0.28499999999999998</v>
      </c>
    </row>
    <row r="111" spans="1:14" x14ac:dyDescent="0.25">
      <c r="A111" t="str">
        <f t="shared" si="1"/>
        <v/>
      </c>
      <c r="B111" t="s">
        <v>156</v>
      </c>
      <c r="D111" t="s">
        <v>156</v>
      </c>
      <c r="E111">
        <v>0.48259999999999997</v>
      </c>
      <c r="F111">
        <v>158</v>
      </c>
      <c r="J111" s="423" t="s">
        <v>270</v>
      </c>
      <c r="K111" s="125">
        <v>0.77329999999999999</v>
      </c>
      <c r="M111" t="s">
        <v>158</v>
      </c>
      <c r="N111">
        <v>0.10680000000000001</v>
      </c>
    </row>
    <row r="112" spans="1:14" ht="15.75" thickBot="1" x14ac:dyDescent="0.3">
      <c r="A112" t="str">
        <f t="shared" si="1"/>
        <v/>
      </c>
      <c r="B112" t="s">
        <v>157</v>
      </c>
      <c r="D112" t="s">
        <v>157</v>
      </c>
      <c r="E112">
        <v>0.28499999999999998</v>
      </c>
      <c r="F112">
        <v>232</v>
      </c>
      <c r="J112" s="424"/>
      <c r="K112" s="126">
        <v>55</v>
      </c>
      <c r="M112" t="s">
        <v>159</v>
      </c>
      <c r="N112">
        <v>0.15640000000000001</v>
      </c>
    </row>
    <row r="113" spans="1:14" x14ac:dyDescent="0.25">
      <c r="A113" t="str">
        <f t="shared" si="1"/>
        <v>BAD</v>
      </c>
      <c r="B113" t="s">
        <v>390</v>
      </c>
      <c r="D113" t="s">
        <v>158</v>
      </c>
      <c r="E113">
        <v>0.10680000000000001</v>
      </c>
      <c r="F113">
        <v>317</v>
      </c>
      <c r="J113" s="17" t="s">
        <v>187</v>
      </c>
      <c r="K113" s="127">
        <v>0.77090000000000003</v>
      </c>
      <c r="M113" t="s">
        <v>160</v>
      </c>
      <c r="N113">
        <v>0.51729999999999998</v>
      </c>
    </row>
    <row r="114" spans="1:14" ht="15.75" thickBot="1" x14ac:dyDescent="0.3">
      <c r="A114" t="str">
        <f t="shared" si="1"/>
        <v/>
      </c>
      <c r="B114" t="s">
        <v>159</v>
      </c>
      <c r="D114" t="s">
        <v>159</v>
      </c>
      <c r="E114">
        <v>0.15640000000000001</v>
      </c>
      <c r="F114">
        <v>292</v>
      </c>
      <c r="J114" s="18" t="s">
        <v>421</v>
      </c>
      <c r="K114" s="128">
        <v>56</v>
      </c>
      <c r="M114" t="s">
        <v>161</v>
      </c>
      <c r="N114">
        <v>0.1817</v>
      </c>
    </row>
    <row r="115" spans="1:14" x14ac:dyDescent="0.25">
      <c r="A115" t="str">
        <f t="shared" si="1"/>
        <v/>
      </c>
      <c r="B115" t="s">
        <v>160</v>
      </c>
      <c r="D115" t="s">
        <v>160</v>
      </c>
      <c r="E115">
        <v>0.51729999999999998</v>
      </c>
      <c r="F115">
        <v>140</v>
      </c>
      <c r="J115" s="17" t="s">
        <v>285</v>
      </c>
      <c r="K115" s="129">
        <v>0.76959999999999995</v>
      </c>
      <c r="M115" t="s">
        <v>162</v>
      </c>
      <c r="N115">
        <v>0.55459999999999998</v>
      </c>
    </row>
    <row r="116" spans="1:14" ht="15.75" thickBot="1" x14ac:dyDescent="0.3">
      <c r="A116" t="str">
        <f t="shared" si="1"/>
        <v/>
      </c>
      <c r="B116" t="s">
        <v>161</v>
      </c>
      <c r="D116" t="s">
        <v>161</v>
      </c>
      <c r="E116">
        <v>0.1817</v>
      </c>
      <c r="F116">
        <v>284</v>
      </c>
      <c r="J116" s="18" t="s">
        <v>426</v>
      </c>
      <c r="K116" s="130">
        <v>57</v>
      </c>
      <c r="M116" t="s">
        <v>163</v>
      </c>
      <c r="N116">
        <v>0.153</v>
      </c>
    </row>
    <row r="117" spans="1:14" x14ac:dyDescent="0.25">
      <c r="A117" t="str">
        <f t="shared" si="1"/>
        <v/>
      </c>
      <c r="B117" t="s">
        <v>162</v>
      </c>
      <c r="D117" t="s">
        <v>162</v>
      </c>
      <c r="E117">
        <v>0.55459999999999998</v>
      </c>
      <c r="F117">
        <v>124</v>
      </c>
      <c r="J117" s="423" t="s">
        <v>364</v>
      </c>
      <c r="K117" s="131">
        <v>0.76359999999999995</v>
      </c>
      <c r="M117" t="s">
        <v>164</v>
      </c>
      <c r="N117">
        <v>0.57730000000000004</v>
      </c>
    </row>
    <row r="118" spans="1:14" ht="15.75" thickBot="1" x14ac:dyDescent="0.3">
      <c r="A118" t="str">
        <f t="shared" si="1"/>
        <v/>
      </c>
      <c r="B118" t="s">
        <v>163</v>
      </c>
      <c r="D118" t="s">
        <v>163</v>
      </c>
      <c r="E118">
        <v>0.153</v>
      </c>
      <c r="F118">
        <v>295</v>
      </c>
      <c r="J118" s="424"/>
      <c r="K118" s="132">
        <v>58</v>
      </c>
      <c r="M118" t="s">
        <v>165</v>
      </c>
      <c r="N118">
        <v>0.88519999999999999</v>
      </c>
    </row>
    <row r="119" spans="1:14" x14ac:dyDescent="0.25">
      <c r="A119" t="str">
        <f t="shared" si="1"/>
        <v/>
      </c>
      <c r="B119" t="s">
        <v>164</v>
      </c>
      <c r="D119" t="s">
        <v>164</v>
      </c>
      <c r="E119">
        <v>0.57730000000000004</v>
      </c>
      <c r="F119">
        <v>117</v>
      </c>
      <c r="J119" s="423" t="s">
        <v>214</v>
      </c>
      <c r="K119" s="133">
        <v>0.7601</v>
      </c>
      <c r="M119" t="s">
        <v>166</v>
      </c>
      <c r="N119">
        <v>0.49709999999999999</v>
      </c>
    </row>
    <row r="120" spans="1:14" ht="15.75" thickBot="1" x14ac:dyDescent="0.3">
      <c r="A120" t="str">
        <f t="shared" si="1"/>
        <v/>
      </c>
      <c r="B120" t="s">
        <v>165</v>
      </c>
      <c r="D120" t="s">
        <v>165</v>
      </c>
      <c r="E120">
        <v>0.88519999999999999</v>
      </c>
      <c r="F120">
        <v>22</v>
      </c>
      <c r="J120" s="424"/>
      <c r="K120" s="134">
        <v>59</v>
      </c>
      <c r="M120" t="s">
        <v>167</v>
      </c>
      <c r="N120">
        <v>0.68159999999999998</v>
      </c>
    </row>
    <row r="121" spans="1:14" x14ac:dyDescent="0.25">
      <c r="A121" t="str">
        <f t="shared" si="1"/>
        <v/>
      </c>
      <c r="B121" t="s">
        <v>166</v>
      </c>
      <c r="D121" t="s">
        <v>166</v>
      </c>
      <c r="E121">
        <v>0.49709999999999999</v>
      </c>
      <c r="F121">
        <v>150</v>
      </c>
      <c r="J121" s="17" t="s">
        <v>363</v>
      </c>
      <c r="K121" s="135">
        <v>0.75570000000000004</v>
      </c>
      <c r="M121" t="s">
        <v>168</v>
      </c>
      <c r="N121">
        <v>0.55679999999999996</v>
      </c>
    </row>
    <row r="122" spans="1:14" ht="15.75" thickBot="1" x14ac:dyDescent="0.3">
      <c r="A122" t="str">
        <f t="shared" si="1"/>
        <v/>
      </c>
      <c r="B122" t="s">
        <v>167</v>
      </c>
      <c r="D122" t="s">
        <v>167</v>
      </c>
      <c r="E122">
        <v>0.68159999999999998</v>
      </c>
      <c r="F122">
        <v>85</v>
      </c>
      <c r="J122" s="18" t="s">
        <v>416</v>
      </c>
      <c r="K122" s="136">
        <v>60</v>
      </c>
      <c r="M122" t="s">
        <v>169</v>
      </c>
      <c r="N122">
        <v>0.84530000000000005</v>
      </c>
    </row>
    <row r="123" spans="1:14" x14ac:dyDescent="0.25">
      <c r="A123" t="str">
        <f t="shared" si="1"/>
        <v/>
      </c>
      <c r="B123" t="s">
        <v>168</v>
      </c>
      <c r="D123" t="s">
        <v>168</v>
      </c>
      <c r="E123">
        <v>0.55679999999999996</v>
      </c>
      <c r="F123">
        <v>122</v>
      </c>
      <c r="J123" s="17" t="s">
        <v>111</v>
      </c>
      <c r="K123" s="137">
        <v>0.75570000000000004</v>
      </c>
      <c r="M123" t="s">
        <v>391</v>
      </c>
      <c r="N123">
        <v>0.2298</v>
      </c>
    </row>
    <row r="124" spans="1:14" ht="15.75" thickBot="1" x14ac:dyDescent="0.3">
      <c r="A124" t="str">
        <f t="shared" si="1"/>
        <v/>
      </c>
      <c r="B124" t="s">
        <v>169</v>
      </c>
      <c r="D124" t="s">
        <v>169</v>
      </c>
      <c r="E124">
        <v>0.84530000000000005</v>
      </c>
      <c r="F124">
        <v>33</v>
      </c>
      <c r="J124" s="18" t="s">
        <v>434</v>
      </c>
      <c r="K124" s="138">
        <v>61</v>
      </c>
      <c r="M124" t="s">
        <v>170</v>
      </c>
      <c r="N124">
        <v>0.54710000000000003</v>
      </c>
    </row>
    <row r="125" spans="1:14" x14ac:dyDescent="0.25">
      <c r="A125" t="str">
        <f t="shared" si="1"/>
        <v/>
      </c>
      <c r="B125" t="s">
        <v>391</v>
      </c>
      <c r="D125" t="s">
        <v>391</v>
      </c>
      <c r="E125">
        <v>0.2298</v>
      </c>
      <c r="F125">
        <v>257</v>
      </c>
      <c r="J125" s="17" t="s">
        <v>324</v>
      </c>
      <c r="K125" s="139">
        <v>0.75360000000000005</v>
      </c>
      <c r="M125" t="s">
        <v>171</v>
      </c>
      <c r="N125">
        <v>6.3700000000000007E-2</v>
      </c>
    </row>
    <row r="126" spans="1:14" ht="15.75" thickBot="1" x14ac:dyDescent="0.3">
      <c r="A126" t="str">
        <f t="shared" si="1"/>
        <v/>
      </c>
      <c r="B126" t="s">
        <v>170</v>
      </c>
      <c r="D126" t="s">
        <v>170</v>
      </c>
      <c r="E126">
        <v>0.54710000000000003</v>
      </c>
      <c r="F126">
        <v>128</v>
      </c>
      <c r="J126" s="18" t="s">
        <v>433</v>
      </c>
      <c r="K126" s="140">
        <v>62</v>
      </c>
      <c r="M126" t="s">
        <v>172</v>
      </c>
      <c r="N126">
        <v>0.59760000000000002</v>
      </c>
    </row>
    <row r="127" spans="1:14" x14ac:dyDescent="0.25">
      <c r="A127" t="str">
        <f t="shared" si="1"/>
        <v/>
      </c>
      <c r="B127" t="s">
        <v>171</v>
      </c>
      <c r="D127" t="s">
        <v>171</v>
      </c>
      <c r="E127">
        <v>6.3700000000000007E-2</v>
      </c>
      <c r="F127">
        <v>330</v>
      </c>
      <c r="J127" s="17" t="s">
        <v>103</v>
      </c>
      <c r="K127" s="141">
        <v>0.75180000000000002</v>
      </c>
      <c r="M127" t="s">
        <v>173</v>
      </c>
      <c r="N127">
        <v>0.40339999999999998</v>
      </c>
    </row>
    <row r="128" spans="1:14" ht="15.75" thickBot="1" x14ac:dyDescent="0.3">
      <c r="A128" t="str">
        <f t="shared" si="1"/>
        <v/>
      </c>
      <c r="B128" t="s">
        <v>172</v>
      </c>
      <c r="D128" t="s">
        <v>172</v>
      </c>
      <c r="E128">
        <v>0.59760000000000002</v>
      </c>
      <c r="F128">
        <v>112</v>
      </c>
      <c r="J128" s="18" t="s">
        <v>436</v>
      </c>
      <c r="K128" s="142">
        <v>63</v>
      </c>
      <c r="M128" t="s">
        <v>174</v>
      </c>
      <c r="N128">
        <v>0.29370000000000002</v>
      </c>
    </row>
    <row r="129" spans="1:14" x14ac:dyDescent="0.25">
      <c r="A129" t="str">
        <f t="shared" si="1"/>
        <v/>
      </c>
      <c r="B129" t="s">
        <v>173</v>
      </c>
      <c r="D129" t="s">
        <v>173</v>
      </c>
      <c r="E129">
        <v>0.40339999999999998</v>
      </c>
      <c r="F129">
        <v>182</v>
      </c>
      <c r="J129" s="17" t="s">
        <v>225</v>
      </c>
      <c r="K129" s="143">
        <v>0.75080000000000002</v>
      </c>
      <c r="M129" t="s">
        <v>175</v>
      </c>
      <c r="N129">
        <v>0.95220000000000005</v>
      </c>
    </row>
    <row r="130" spans="1:14" ht="15.75" thickBot="1" x14ac:dyDescent="0.3">
      <c r="A130" t="str">
        <f t="shared" si="1"/>
        <v/>
      </c>
      <c r="B130" t="s">
        <v>174</v>
      </c>
      <c r="D130" t="s">
        <v>174</v>
      </c>
      <c r="E130">
        <v>0.29370000000000002</v>
      </c>
      <c r="F130">
        <v>227</v>
      </c>
      <c r="J130" s="18" t="s">
        <v>425</v>
      </c>
      <c r="K130" s="144">
        <v>64</v>
      </c>
      <c r="M130" t="s">
        <v>176</v>
      </c>
      <c r="N130">
        <v>0.89549999999999996</v>
      </c>
    </row>
    <row r="131" spans="1:14" x14ac:dyDescent="0.25">
      <c r="A131" t="str">
        <f t="shared" ref="A131:A194" si="2">IF(B131=D131,"","BAD")</f>
        <v/>
      </c>
      <c r="B131" t="s">
        <v>175</v>
      </c>
      <c r="D131" t="s">
        <v>175</v>
      </c>
      <c r="E131">
        <v>0.95220000000000005</v>
      </c>
      <c r="F131">
        <v>6</v>
      </c>
      <c r="J131" s="17" t="s">
        <v>152</v>
      </c>
      <c r="K131" s="145">
        <v>0.74690000000000001</v>
      </c>
      <c r="M131" t="s">
        <v>177</v>
      </c>
      <c r="N131">
        <v>0.29220000000000002</v>
      </c>
    </row>
    <row r="132" spans="1:14" ht="15.75" thickBot="1" x14ac:dyDescent="0.3">
      <c r="A132" t="str">
        <f t="shared" si="2"/>
        <v/>
      </c>
      <c r="B132" t="s">
        <v>176</v>
      </c>
      <c r="D132" t="s">
        <v>176</v>
      </c>
      <c r="E132">
        <v>0.89549999999999996</v>
      </c>
      <c r="F132">
        <v>19</v>
      </c>
      <c r="J132" s="18" t="s">
        <v>421</v>
      </c>
      <c r="K132" s="146">
        <v>65</v>
      </c>
      <c r="M132" t="s">
        <v>178</v>
      </c>
      <c r="N132">
        <v>0.45689999999999997</v>
      </c>
    </row>
    <row r="133" spans="1:14" x14ac:dyDescent="0.25">
      <c r="A133" t="str">
        <f t="shared" si="2"/>
        <v/>
      </c>
      <c r="B133" t="s">
        <v>177</v>
      </c>
      <c r="D133" t="s">
        <v>177</v>
      </c>
      <c r="E133">
        <v>0.29220000000000002</v>
      </c>
      <c r="F133">
        <v>228</v>
      </c>
      <c r="J133" s="423" t="s">
        <v>368</v>
      </c>
      <c r="K133" s="147">
        <v>0.73609999999999998</v>
      </c>
      <c r="M133" t="s">
        <v>179</v>
      </c>
      <c r="N133">
        <v>0.96899999999999997</v>
      </c>
    </row>
    <row r="134" spans="1:14" ht="15.75" thickBot="1" x14ac:dyDescent="0.3">
      <c r="A134" t="str">
        <f t="shared" si="2"/>
        <v/>
      </c>
      <c r="B134" t="s">
        <v>178</v>
      </c>
      <c r="D134" t="s">
        <v>178</v>
      </c>
      <c r="E134">
        <v>0.45689999999999997</v>
      </c>
      <c r="F134">
        <v>170</v>
      </c>
      <c r="J134" s="424"/>
      <c r="K134" s="148">
        <v>66</v>
      </c>
      <c r="M134" t="s">
        <v>180</v>
      </c>
      <c r="N134">
        <v>0.70040000000000002</v>
      </c>
    </row>
    <row r="135" spans="1:14" x14ac:dyDescent="0.25">
      <c r="A135" t="str">
        <f t="shared" si="2"/>
        <v/>
      </c>
      <c r="B135" t="s">
        <v>179</v>
      </c>
      <c r="D135" t="s">
        <v>179</v>
      </c>
      <c r="E135">
        <v>0.96899999999999997</v>
      </c>
      <c r="F135">
        <v>1</v>
      </c>
      <c r="J135" s="423" t="s">
        <v>265</v>
      </c>
      <c r="K135" s="149">
        <v>0.73509999999999998</v>
      </c>
      <c r="M135" t="s">
        <v>181</v>
      </c>
      <c r="N135">
        <v>0.32340000000000002</v>
      </c>
    </row>
    <row r="136" spans="1:14" ht="15.75" thickBot="1" x14ac:dyDescent="0.3">
      <c r="A136" t="str">
        <f t="shared" si="2"/>
        <v/>
      </c>
      <c r="B136" t="s">
        <v>180</v>
      </c>
      <c r="D136" t="s">
        <v>180</v>
      </c>
      <c r="E136">
        <v>0.70040000000000002</v>
      </c>
      <c r="F136">
        <v>79</v>
      </c>
      <c r="J136" s="424"/>
      <c r="K136" s="150">
        <v>67</v>
      </c>
      <c r="M136" t="s">
        <v>182</v>
      </c>
      <c r="N136">
        <v>0.71240000000000003</v>
      </c>
    </row>
    <row r="137" spans="1:14" x14ac:dyDescent="0.25">
      <c r="A137" t="str">
        <f t="shared" si="2"/>
        <v/>
      </c>
      <c r="B137" t="s">
        <v>181</v>
      </c>
      <c r="D137" t="s">
        <v>181</v>
      </c>
      <c r="E137">
        <v>0.32340000000000002</v>
      </c>
      <c r="F137">
        <v>212</v>
      </c>
      <c r="J137" s="423" t="s">
        <v>342</v>
      </c>
      <c r="K137" s="151">
        <v>0.73219999999999996</v>
      </c>
      <c r="M137" t="s">
        <v>183</v>
      </c>
      <c r="N137">
        <v>0.62729999999999997</v>
      </c>
    </row>
    <row r="138" spans="1:14" ht="15.75" thickBot="1" x14ac:dyDescent="0.3">
      <c r="A138" t="str">
        <f t="shared" si="2"/>
        <v/>
      </c>
      <c r="B138" t="s">
        <v>182</v>
      </c>
      <c r="D138" t="s">
        <v>182</v>
      </c>
      <c r="E138">
        <v>0.71240000000000003</v>
      </c>
      <c r="F138">
        <v>73</v>
      </c>
      <c r="J138" s="424"/>
      <c r="K138" s="152">
        <v>68</v>
      </c>
      <c r="M138" t="s">
        <v>184</v>
      </c>
      <c r="N138">
        <v>0.25430000000000003</v>
      </c>
    </row>
    <row r="139" spans="1:14" x14ac:dyDescent="0.25">
      <c r="A139" t="str">
        <f t="shared" si="2"/>
        <v/>
      </c>
      <c r="B139" t="s">
        <v>183</v>
      </c>
      <c r="D139" t="s">
        <v>183</v>
      </c>
      <c r="E139">
        <v>0.62729999999999997</v>
      </c>
      <c r="F139">
        <v>106</v>
      </c>
      <c r="J139" s="17" t="s">
        <v>383</v>
      </c>
      <c r="K139" s="153">
        <v>0.72470000000000001</v>
      </c>
      <c r="M139" t="s">
        <v>185</v>
      </c>
      <c r="N139">
        <v>0.26550000000000001</v>
      </c>
    </row>
    <row r="140" spans="1:14" ht="15.75" thickBot="1" x14ac:dyDescent="0.3">
      <c r="A140" t="str">
        <f t="shared" si="2"/>
        <v/>
      </c>
      <c r="B140" t="s">
        <v>184</v>
      </c>
      <c r="D140" t="s">
        <v>184</v>
      </c>
      <c r="E140">
        <v>0.25430000000000003</v>
      </c>
      <c r="F140">
        <v>247</v>
      </c>
      <c r="J140" s="18" t="s">
        <v>435</v>
      </c>
      <c r="K140" s="154">
        <v>69</v>
      </c>
      <c r="M140" t="s">
        <v>186</v>
      </c>
      <c r="N140">
        <v>0.53259999999999996</v>
      </c>
    </row>
    <row r="141" spans="1:14" x14ac:dyDescent="0.25">
      <c r="A141" t="str">
        <f t="shared" si="2"/>
        <v/>
      </c>
      <c r="B141" t="s">
        <v>185</v>
      </c>
      <c r="D141" t="s">
        <v>185</v>
      </c>
      <c r="E141">
        <v>0.26550000000000001</v>
      </c>
      <c r="F141">
        <v>239</v>
      </c>
      <c r="J141" s="423" t="s">
        <v>218</v>
      </c>
      <c r="K141" s="155">
        <v>0.72140000000000004</v>
      </c>
      <c r="M141" t="s">
        <v>392</v>
      </c>
      <c r="N141">
        <v>0.31059999999999999</v>
      </c>
    </row>
    <row r="142" spans="1:14" ht="15.75" thickBot="1" x14ac:dyDescent="0.3">
      <c r="A142" t="str">
        <f t="shared" si="2"/>
        <v/>
      </c>
      <c r="B142" t="s">
        <v>392</v>
      </c>
      <c r="D142" t="s">
        <v>392</v>
      </c>
      <c r="E142">
        <v>0.31059999999999999</v>
      </c>
      <c r="F142">
        <v>217</v>
      </c>
      <c r="J142" s="424"/>
      <c r="K142" s="156">
        <v>70</v>
      </c>
      <c r="M142" t="s">
        <v>187</v>
      </c>
      <c r="N142">
        <v>0.77090000000000003</v>
      </c>
    </row>
    <row r="143" spans="1:14" x14ac:dyDescent="0.25">
      <c r="A143" t="str">
        <f t="shared" si="2"/>
        <v/>
      </c>
      <c r="B143" t="s">
        <v>187</v>
      </c>
      <c r="D143" t="s">
        <v>187</v>
      </c>
      <c r="E143">
        <v>0.77090000000000003</v>
      </c>
      <c r="F143">
        <v>56</v>
      </c>
      <c r="J143" s="17" t="s">
        <v>348</v>
      </c>
      <c r="K143" s="157">
        <v>0.71940000000000004</v>
      </c>
      <c r="M143" t="s">
        <v>188</v>
      </c>
      <c r="N143">
        <v>8.6999999999999994E-3</v>
      </c>
    </row>
    <row r="144" spans="1:14" ht="15.75" thickBot="1" x14ac:dyDescent="0.3">
      <c r="A144" t="str">
        <f t="shared" si="2"/>
        <v/>
      </c>
      <c r="B144" t="s">
        <v>188</v>
      </c>
      <c r="D144" t="s">
        <v>188</v>
      </c>
      <c r="E144">
        <v>8.6999999999999994E-3</v>
      </c>
      <c r="F144">
        <v>345</v>
      </c>
      <c r="J144" s="18" t="s">
        <v>428</v>
      </c>
      <c r="K144" s="158">
        <v>71</v>
      </c>
      <c r="M144" t="s">
        <v>393</v>
      </c>
      <c r="N144">
        <v>0.34939999999999999</v>
      </c>
    </row>
    <row r="145" spans="1:14" x14ac:dyDescent="0.25">
      <c r="A145" t="str">
        <f t="shared" si="2"/>
        <v/>
      </c>
      <c r="B145" t="s">
        <v>393</v>
      </c>
      <c r="D145" t="s">
        <v>393</v>
      </c>
      <c r="E145">
        <v>0.34939999999999999</v>
      </c>
      <c r="F145">
        <v>201</v>
      </c>
      <c r="J145" s="423" t="s">
        <v>322</v>
      </c>
      <c r="K145" s="159">
        <v>0.71819999999999995</v>
      </c>
      <c r="M145" t="s">
        <v>189</v>
      </c>
      <c r="N145">
        <v>0.18479999999999999</v>
      </c>
    </row>
    <row r="146" spans="1:14" ht="15.75" thickBot="1" x14ac:dyDescent="0.3">
      <c r="A146" t="str">
        <f t="shared" si="2"/>
        <v/>
      </c>
      <c r="B146" t="s">
        <v>189</v>
      </c>
      <c r="D146" t="s">
        <v>189</v>
      </c>
      <c r="E146">
        <v>0.18479999999999999</v>
      </c>
      <c r="F146">
        <v>282</v>
      </c>
      <c r="J146" s="424"/>
      <c r="K146" s="160">
        <v>72</v>
      </c>
      <c r="M146" t="s">
        <v>190</v>
      </c>
      <c r="N146">
        <v>0.51529999999999998</v>
      </c>
    </row>
    <row r="147" spans="1:14" x14ac:dyDescent="0.25">
      <c r="A147" t="str">
        <f t="shared" si="2"/>
        <v/>
      </c>
      <c r="B147" t="s">
        <v>190</v>
      </c>
      <c r="D147" t="s">
        <v>190</v>
      </c>
      <c r="E147">
        <v>0.51529999999999998</v>
      </c>
      <c r="F147">
        <v>141</v>
      </c>
      <c r="J147" s="17" t="s">
        <v>182</v>
      </c>
      <c r="K147" s="161">
        <v>0.71240000000000003</v>
      </c>
      <c r="M147" t="s">
        <v>191</v>
      </c>
      <c r="N147">
        <v>0.92479999999999996</v>
      </c>
    </row>
    <row r="148" spans="1:14" ht="15.75" thickBot="1" x14ac:dyDescent="0.3">
      <c r="A148" t="str">
        <f t="shared" si="2"/>
        <v/>
      </c>
      <c r="B148" t="s">
        <v>191</v>
      </c>
      <c r="D148" t="s">
        <v>191</v>
      </c>
      <c r="E148">
        <v>0.92479999999999996</v>
      </c>
      <c r="F148">
        <v>11</v>
      </c>
      <c r="J148" s="18" t="s">
        <v>438</v>
      </c>
      <c r="K148" s="162">
        <v>73</v>
      </c>
      <c r="M148" t="s">
        <v>192</v>
      </c>
      <c r="N148">
        <v>0.51380000000000003</v>
      </c>
    </row>
    <row r="149" spans="1:14" x14ac:dyDescent="0.25">
      <c r="A149" t="str">
        <f t="shared" si="2"/>
        <v/>
      </c>
      <c r="B149" t="s">
        <v>192</v>
      </c>
      <c r="D149" t="s">
        <v>192</v>
      </c>
      <c r="E149">
        <v>0.51380000000000003</v>
      </c>
      <c r="F149">
        <v>143</v>
      </c>
      <c r="J149" s="423" t="s">
        <v>100</v>
      </c>
      <c r="K149" s="163">
        <v>0.71199999999999997</v>
      </c>
      <c r="M149" t="s">
        <v>193</v>
      </c>
      <c r="N149">
        <v>0.70520000000000005</v>
      </c>
    </row>
    <row r="150" spans="1:14" ht="15.75" thickBot="1" x14ac:dyDescent="0.3">
      <c r="A150" t="str">
        <f t="shared" si="2"/>
        <v/>
      </c>
      <c r="B150" t="s">
        <v>193</v>
      </c>
      <c r="D150" t="s">
        <v>193</v>
      </c>
      <c r="E150">
        <v>0.70520000000000005</v>
      </c>
      <c r="F150">
        <v>77</v>
      </c>
      <c r="J150" s="424"/>
      <c r="K150" s="164">
        <v>74</v>
      </c>
      <c r="M150" t="s">
        <v>194</v>
      </c>
      <c r="N150">
        <v>0.53779999999999994</v>
      </c>
    </row>
    <row r="151" spans="1:14" x14ac:dyDescent="0.25">
      <c r="A151" t="str">
        <f t="shared" si="2"/>
        <v/>
      </c>
      <c r="B151" t="s">
        <v>194</v>
      </c>
      <c r="D151" t="s">
        <v>194</v>
      </c>
      <c r="E151">
        <v>0.53779999999999994</v>
      </c>
      <c r="F151">
        <v>135</v>
      </c>
      <c r="J151" s="423" t="s">
        <v>340</v>
      </c>
      <c r="K151" s="165">
        <v>0.70830000000000004</v>
      </c>
      <c r="M151" t="s">
        <v>195</v>
      </c>
      <c r="N151">
        <v>0.63549999999999995</v>
      </c>
    </row>
    <row r="152" spans="1:14" ht="15.75" thickBot="1" x14ac:dyDescent="0.3">
      <c r="A152" t="str">
        <f t="shared" si="2"/>
        <v/>
      </c>
      <c r="B152" t="s">
        <v>195</v>
      </c>
      <c r="D152" t="s">
        <v>195</v>
      </c>
      <c r="E152">
        <v>0.63549999999999995</v>
      </c>
      <c r="F152">
        <v>103</v>
      </c>
      <c r="J152" s="424"/>
      <c r="K152" s="166">
        <v>75</v>
      </c>
      <c r="M152" t="s">
        <v>196</v>
      </c>
      <c r="N152">
        <v>7.9799999999999996E-2</v>
      </c>
    </row>
    <row r="153" spans="1:14" ht="15.75" thickBot="1" x14ac:dyDescent="0.3">
      <c r="A153" t="str">
        <f t="shared" si="2"/>
        <v/>
      </c>
      <c r="B153" t="s">
        <v>196</v>
      </c>
      <c r="D153" t="s">
        <v>196</v>
      </c>
      <c r="E153">
        <v>7.9799999999999996E-2</v>
      </c>
      <c r="F153">
        <v>323</v>
      </c>
      <c r="J153" s="15" t="s">
        <v>25</v>
      </c>
      <c r="K153" s="16" t="s">
        <v>399</v>
      </c>
      <c r="M153" t="s">
        <v>197</v>
      </c>
      <c r="N153">
        <v>0.3992</v>
      </c>
    </row>
    <row r="154" spans="1:14" x14ac:dyDescent="0.25">
      <c r="A154" t="str">
        <f t="shared" si="2"/>
        <v/>
      </c>
      <c r="B154" t="s">
        <v>197</v>
      </c>
      <c r="D154" t="s">
        <v>197</v>
      </c>
      <c r="E154">
        <v>0.3992</v>
      </c>
      <c r="F154">
        <v>183</v>
      </c>
      <c r="J154" s="423" t="s">
        <v>273</v>
      </c>
      <c r="K154" s="167">
        <v>0.70750000000000002</v>
      </c>
      <c r="M154" t="s">
        <v>198</v>
      </c>
      <c r="N154">
        <v>0.38240000000000002</v>
      </c>
    </row>
    <row r="155" spans="1:14" ht="15.75" thickBot="1" x14ac:dyDescent="0.3">
      <c r="A155" t="str">
        <f t="shared" si="2"/>
        <v/>
      </c>
      <c r="B155" t="s">
        <v>198</v>
      </c>
      <c r="D155" t="s">
        <v>198</v>
      </c>
      <c r="E155">
        <v>0.38240000000000002</v>
      </c>
      <c r="F155">
        <v>188</v>
      </c>
      <c r="J155" s="424"/>
      <c r="K155" s="168">
        <v>76</v>
      </c>
      <c r="M155" t="s">
        <v>199</v>
      </c>
      <c r="N155">
        <v>0.77580000000000005</v>
      </c>
    </row>
    <row r="156" spans="1:14" x14ac:dyDescent="0.25">
      <c r="A156" t="str">
        <f t="shared" si="2"/>
        <v/>
      </c>
      <c r="B156" t="s">
        <v>199</v>
      </c>
      <c r="D156" t="s">
        <v>199</v>
      </c>
      <c r="E156">
        <v>0.77580000000000005</v>
      </c>
      <c r="F156">
        <v>52</v>
      </c>
      <c r="J156" s="423" t="s">
        <v>193</v>
      </c>
      <c r="K156" s="169">
        <v>0.70520000000000005</v>
      </c>
      <c r="M156" t="s">
        <v>200</v>
      </c>
      <c r="N156">
        <v>0.68730000000000002</v>
      </c>
    </row>
    <row r="157" spans="1:14" ht="15.75" thickBot="1" x14ac:dyDescent="0.3">
      <c r="A157" t="str">
        <f t="shared" si="2"/>
        <v/>
      </c>
      <c r="B157" t="s">
        <v>200</v>
      </c>
      <c r="D157" t="s">
        <v>200</v>
      </c>
      <c r="E157">
        <v>0.68730000000000002</v>
      </c>
      <c r="F157">
        <v>84</v>
      </c>
      <c r="J157" s="424"/>
      <c r="K157" s="170">
        <v>77</v>
      </c>
      <c r="M157" t="s">
        <v>201</v>
      </c>
      <c r="N157">
        <v>0.6724</v>
      </c>
    </row>
    <row r="158" spans="1:14" x14ac:dyDescent="0.25">
      <c r="A158" t="str">
        <f t="shared" si="2"/>
        <v/>
      </c>
      <c r="B158" t="s">
        <v>201</v>
      </c>
      <c r="D158" t="s">
        <v>201</v>
      </c>
      <c r="E158">
        <v>0.6724</v>
      </c>
      <c r="F158">
        <v>87</v>
      </c>
      <c r="J158" s="423" t="s">
        <v>252</v>
      </c>
      <c r="K158" s="171">
        <v>0.70499999999999996</v>
      </c>
      <c r="M158" t="s">
        <v>202</v>
      </c>
      <c r="N158">
        <v>0.13589999999999999</v>
      </c>
    </row>
    <row r="159" spans="1:14" ht="15.75" thickBot="1" x14ac:dyDescent="0.3">
      <c r="A159" t="str">
        <f t="shared" si="2"/>
        <v/>
      </c>
      <c r="B159" t="s">
        <v>202</v>
      </c>
      <c r="D159" t="s">
        <v>202</v>
      </c>
      <c r="E159">
        <v>0.13589999999999999</v>
      </c>
      <c r="F159">
        <v>307</v>
      </c>
      <c r="J159" s="424"/>
      <c r="K159" s="172">
        <v>78</v>
      </c>
      <c r="M159" t="s">
        <v>203</v>
      </c>
      <c r="N159">
        <v>0.64439999999999997</v>
      </c>
    </row>
    <row r="160" spans="1:14" x14ac:dyDescent="0.25">
      <c r="A160" t="str">
        <f t="shared" si="2"/>
        <v/>
      </c>
      <c r="B160" t="s">
        <v>203</v>
      </c>
      <c r="D160" t="s">
        <v>203</v>
      </c>
      <c r="E160">
        <v>0.64439999999999997</v>
      </c>
      <c r="F160">
        <v>96</v>
      </c>
      <c r="J160" s="423" t="s">
        <v>180</v>
      </c>
      <c r="K160" s="173">
        <v>0.70040000000000002</v>
      </c>
      <c r="M160" t="s">
        <v>204</v>
      </c>
      <c r="N160">
        <v>0.4677</v>
      </c>
    </row>
    <row r="161" spans="1:14" ht="15.75" thickBot="1" x14ac:dyDescent="0.3">
      <c r="A161" t="str">
        <f t="shared" si="2"/>
        <v/>
      </c>
      <c r="B161" t="s">
        <v>204</v>
      </c>
      <c r="D161" t="s">
        <v>204</v>
      </c>
      <c r="E161">
        <v>0.4677</v>
      </c>
      <c r="F161">
        <v>163</v>
      </c>
      <c r="J161" s="424"/>
      <c r="K161" s="174">
        <v>79</v>
      </c>
      <c r="M161" t="s">
        <v>205</v>
      </c>
      <c r="N161">
        <v>0.92720000000000002</v>
      </c>
    </row>
    <row r="162" spans="1:14" x14ac:dyDescent="0.25">
      <c r="A162" t="str">
        <f t="shared" si="2"/>
        <v/>
      </c>
      <c r="B162" t="s">
        <v>205</v>
      </c>
      <c r="D162" t="s">
        <v>205</v>
      </c>
      <c r="E162">
        <v>0.92720000000000002</v>
      </c>
      <c r="F162">
        <v>9</v>
      </c>
      <c r="J162" s="423" t="s">
        <v>129</v>
      </c>
      <c r="K162" s="175">
        <v>0.69840000000000002</v>
      </c>
      <c r="M162" t="s">
        <v>206</v>
      </c>
      <c r="N162">
        <v>0.251</v>
      </c>
    </row>
    <row r="163" spans="1:14" ht="15.75" thickBot="1" x14ac:dyDescent="0.3">
      <c r="A163" t="str">
        <f t="shared" si="2"/>
        <v/>
      </c>
      <c r="B163" t="s">
        <v>206</v>
      </c>
      <c r="D163" t="s">
        <v>206</v>
      </c>
      <c r="E163">
        <v>0.251</v>
      </c>
      <c r="F163">
        <v>249</v>
      </c>
      <c r="J163" s="424"/>
      <c r="K163" s="176">
        <v>80</v>
      </c>
      <c r="M163" t="s">
        <v>207</v>
      </c>
      <c r="N163">
        <v>0.83960000000000001</v>
      </c>
    </row>
    <row r="164" spans="1:14" x14ac:dyDescent="0.25">
      <c r="A164" t="str">
        <f t="shared" si="2"/>
        <v/>
      </c>
      <c r="B164" t="s">
        <v>207</v>
      </c>
      <c r="D164" t="s">
        <v>207</v>
      </c>
      <c r="E164">
        <v>0.83960000000000001</v>
      </c>
      <c r="F164">
        <v>34</v>
      </c>
      <c r="J164" s="423" t="s">
        <v>76</v>
      </c>
      <c r="K164" s="177">
        <v>0.69510000000000005</v>
      </c>
      <c r="M164" t="s">
        <v>208</v>
      </c>
      <c r="N164">
        <v>0.41260000000000002</v>
      </c>
    </row>
    <row r="165" spans="1:14" ht="15.75" thickBot="1" x14ac:dyDescent="0.3">
      <c r="A165" t="str">
        <f t="shared" si="2"/>
        <v/>
      </c>
      <c r="B165" t="s">
        <v>208</v>
      </c>
      <c r="D165" t="s">
        <v>208</v>
      </c>
      <c r="E165">
        <v>0.41260000000000002</v>
      </c>
      <c r="F165">
        <v>178</v>
      </c>
      <c r="J165" s="424"/>
      <c r="K165" s="178">
        <v>81</v>
      </c>
      <c r="M165" t="s">
        <v>209</v>
      </c>
      <c r="N165">
        <v>0.88109999999999999</v>
      </c>
    </row>
    <row r="166" spans="1:14" x14ac:dyDescent="0.25">
      <c r="A166" t="str">
        <f t="shared" si="2"/>
        <v/>
      </c>
      <c r="B166" t="s">
        <v>209</v>
      </c>
      <c r="D166" t="s">
        <v>209</v>
      </c>
      <c r="E166">
        <v>0.88109999999999999</v>
      </c>
      <c r="F166">
        <v>24</v>
      </c>
      <c r="J166" s="423" t="s">
        <v>314</v>
      </c>
      <c r="K166" s="179">
        <v>0.69199999999999995</v>
      </c>
      <c r="M166" t="s">
        <v>210</v>
      </c>
      <c r="N166">
        <v>0.95599999999999996</v>
      </c>
    </row>
    <row r="167" spans="1:14" ht="15.75" thickBot="1" x14ac:dyDescent="0.3">
      <c r="A167" t="str">
        <f t="shared" si="2"/>
        <v/>
      </c>
      <c r="B167" t="s">
        <v>210</v>
      </c>
      <c r="D167" t="s">
        <v>210</v>
      </c>
      <c r="E167">
        <v>0.95599999999999996</v>
      </c>
      <c r="F167">
        <v>5</v>
      </c>
      <c r="J167" s="424"/>
      <c r="K167" s="180">
        <v>82</v>
      </c>
      <c r="M167" t="s">
        <v>211</v>
      </c>
      <c r="N167">
        <v>0.63319999999999999</v>
      </c>
    </row>
    <row r="168" spans="1:14" x14ac:dyDescent="0.25">
      <c r="A168" t="str">
        <f t="shared" si="2"/>
        <v/>
      </c>
      <c r="B168" t="s">
        <v>211</v>
      </c>
      <c r="D168" t="s">
        <v>211</v>
      </c>
      <c r="E168">
        <v>0.63319999999999999</v>
      </c>
      <c r="F168">
        <v>105</v>
      </c>
      <c r="J168" s="17" t="s">
        <v>104</v>
      </c>
      <c r="K168" s="181">
        <v>0.68959999999999999</v>
      </c>
      <c r="M168" t="s">
        <v>212</v>
      </c>
      <c r="N168">
        <v>0.378</v>
      </c>
    </row>
    <row r="169" spans="1:14" ht="15.75" thickBot="1" x14ac:dyDescent="0.3">
      <c r="A169" t="str">
        <f t="shared" si="2"/>
        <v/>
      </c>
      <c r="B169" t="s">
        <v>212</v>
      </c>
      <c r="D169" t="s">
        <v>212</v>
      </c>
      <c r="E169">
        <v>0.378</v>
      </c>
      <c r="F169">
        <v>191</v>
      </c>
      <c r="J169" s="18" t="s">
        <v>433</v>
      </c>
      <c r="K169" s="182">
        <v>83</v>
      </c>
      <c r="M169" t="s">
        <v>213</v>
      </c>
      <c r="N169">
        <v>0.77800000000000002</v>
      </c>
    </row>
    <row r="170" spans="1:14" x14ac:dyDescent="0.25">
      <c r="A170" t="str">
        <f t="shared" si="2"/>
        <v/>
      </c>
      <c r="B170" t="s">
        <v>213</v>
      </c>
      <c r="D170" t="s">
        <v>213</v>
      </c>
      <c r="E170">
        <v>0.77800000000000002</v>
      </c>
      <c r="F170">
        <v>51</v>
      </c>
      <c r="J170" s="423" t="s">
        <v>200</v>
      </c>
      <c r="K170" s="183">
        <v>0.68730000000000002</v>
      </c>
      <c r="M170" t="s">
        <v>214</v>
      </c>
      <c r="N170">
        <v>0.7601</v>
      </c>
    </row>
    <row r="171" spans="1:14" ht="15.75" thickBot="1" x14ac:dyDescent="0.3">
      <c r="A171" t="str">
        <f t="shared" si="2"/>
        <v/>
      </c>
      <c r="B171" t="s">
        <v>214</v>
      </c>
      <c r="D171" t="s">
        <v>214</v>
      </c>
      <c r="E171">
        <v>0.7601</v>
      </c>
      <c r="F171">
        <v>59</v>
      </c>
      <c r="J171" s="424"/>
      <c r="K171" s="184">
        <v>84</v>
      </c>
      <c r="M171" t="s">
        <v>215</v>
      </c>
      <c r="N171">
        <v>0.53820000000000001</v>
      </c>
    </row>
    <row r="172" spans="1:14" x14ac:dyDescent="0.25">
      <c r="A172" t="str">
        <f t="shared" si="2"/>
        <v/>
      </c>
      <c r="B172" t="s">
        <v>215</v>
      </c>
      <c r="D172" t="s">
        <v>215</v>
      </c>
      <c r="E172">
        <v>0.53820000000000001</v>
      </c>
      <c r="F172">
        <v>134</v>
      </c>
      <c r="J172" s="17" t="s">
        <v>167</v>
      </c>
      <c r="K172" s="185">
        <v>0.68159999999999998</v>
      </c>
      <c r="M172" t="s">
        <v>216</v>
      </c>
      <c r="N172">
        <v>0.21529999999999999</v>
      </c>
    </row>
    <row r="173" spans="1:14" ht="15.75" thickBot="1" x14ac:dyDescent="0.3">
      <c r="A173" t="str">
        <f t="shared" si="2"/>
        <v/>
      </c>
      <c r="B173" t="s">
        <v>216</v>
      </c>
      <c r="D173" t="s">
        <v>216</v>
      </c>
      <c r="E173">
        <v>0.21529999999999999</v>
      </c>
      <c r="F173">
        <v>266</v>
      </c>
      <c r="J173" s="18" t="s">
        <v>429</v>
      </c>
      <c r="K173" s="186">
        <v>85</v>
      </c>
      <c r="M173" t="s">
        <v>217</v>
      </c>
      <c r="N173">
        <v>0.95899999999999996</v>
      </c>
    </row>
    <row r="174" spans="1:14" x14ac:dyDescent="0.25">
      <c r="A174" t="str">
        <f t="shared" si="2"/>
        <v/>
      </c>
      <c r="B174" t="s">
        <v>217</v>
      </c>
      <c r="D174" t="s">
        <v>217</v>
      </c>
      <c r="E174">
        <v>0.95899999999999996</v>
      </c>
      <c r="F174">
        <v>4</v>
      </c>
      <c r="J174" s="423" t="s">
        <v>112</v>
      </c>
      <c r="K174" s="187">
        <v>0.67679999999999996</v>
      </c>
      <c r="M174" t="s">
        <v>218</v>
      </c>
      <c r="N174">
        <v>0.72140000000000004</v>
      </c>
    </row>
    <row r="175" spans="1:14" ht="15.75" thickBot="1" x14ac:dyDescent="0.3">
      <c r="A175" t="str">
        <f t="shared" si="2"/>
        <v/>
      </c>
      <c r="B175" t="s">
        <v>218</v>
      </c>
      <c r="D175" t="s">
        <v>218</v>
      </c>
      <c r="E175">
        <v>0.72140000000000004</v>
      </c>
      <c r="F175">
        <v>70</v>
      </c>
      <c r="J175" s="424"/>
      <c r="K175" s="188">
        <v>86</v>
      </c>
      <c r="M175" t="s">
        <v>219</v>
      </c>
      <c r="N175">
        <v>0.39340000000000003</v>
      </c>
    </row>
    <row r="176" spans="1:14" x14ac:dyDescent="0.25">
      <c r="A176" t="str">
        <f t="shared" si="2"/>
        <v/>
      </c>
      <c r="B176" t="s">
        <v>219</v>
      </c>
      <c r="D176" t="s">
        <v>219</v>
      </c>
      <c r="E176">
        <v>0.39340000000000003</v>
      </c>
      <c r="F176">
        <v>187</v>
      </c>
      <c r="J176" s="423" t="s">
        <v>201</v>
      </c>
      <c r="K176" s="189">
        <v>0.6724</v>
      </c>
      <c r="M176" t="s">
        <v>220</v>
      </c>
      <c r="N176">
        <v>0.59770000000000001</v>
      </c>
    </row>
    <row r="177" spans="1:14" ht="15.75" thickBot="1" x14ac:dyDescent="0.3">
      <c r="A177" t="str">
        <f t="shared" si="2"/>
        <v/>
      </c>
      <c r="B177" t="s">
        <v>220</v>
      </c>
      <c r="D177" t="s">
        <v>220</v>
      </c>
      <c r="E177">
        <v>0.59770000000000001</v>
      </c>
      <c r="F177">
        <v>111</v>
      </c>
      <c r="J177" s="424"/>
      <c r="K177" s="190">
        <v>87</v>
      </c>
      <c r="M177" t="s">
        <v>221</v>
      </c>
      <c r="N177">
        <v>0.11310000000000001</v>
      </c>
    </row>
    <row r="178" spans="1:14" x14ac:dyDescent="0.25">
      <c r="A178" t="str">
        <f t="shared" si="2"/>
        <v/>
      </c>
      <c r="B178" t="s">
        <v>221</v>
      </c>
      <c r="D178" t="s">
        <v>221</v>
      </c>
      <c r="E178">
        <v>0.11310000000000001</v>
      </c>
      <c r="F178">
        <v>316</v>
      </c>
      <c r="J178" s="423" t="s">
        <v>295</v>
      </c>
      <c r="K178" s="191">
        <v>0.67030000000000001</v>
      </c>
      <c r="M178" t="s">
        <v>222</v>
      </c>
      <c r="N178">
        <v>0.34639999999999999</v>
      </c>
    </row>
    <row r="179" spans="1:14" ht="15.75" thickBot="1" x14ac:dyDescent="0.3">
      <c r="A179" t="str">
        <f t="shared" si="2"/>
        <v/>
      </c>
      <c r="B179" t="s">
        <v>222</v>
      </c>
      <c r="D179" t="s">
        <v>222</v>
      </c>
      <c r="E179">
        <v>0.34639999999999999</v>
      </c>
      <c r="F179">
        <v>202</v>
      </c>
      <c r="J179" s="424"/>
      <c r="K179" s="192">
        <v>88</v>
      </c>
      <c r="M179" t="s">
        <v>223</v>
      </c>
      <c r="N179">
        <v>0.375</v>
      </c>
    </row>
    <row r="180" spans="1:14" x14ac:dyDescent="0.25">
      <c r="A180" t="str">
        <f t="shared" si="2"/>
        <v/>
      </c>
      <c r="B180" t="s">
        <v>223</v>
      </c>
      <c r="D180" t="s">
        <v>223</v>
      </c>
      <c r="E180">
        <v>0.375</v>
      </c>
      <c r="F180">
        <v>192</v>
      </c>
      <c r="J180" s="423" t="s">
        <v>369</v>
      </c>
      <c r="K180" s="193">
        <v>0.6694</v>
      </c>
      <c r="M180" t="s">
        <v>224</v>
      </c>
      <c r="N180">
        <v>0.1231</v>
      </c>
    </row>
    <row r="181" spans="1:14" ht="15.75" thickBot="1" x14ac:dyDescent="0.3">
      <c r="A181" t="str">
        <f t="shared" si="2"/>
        <v/>
      </c>
      <c r="B181" t="s">
        <v>224</v>
      </c>
      <c r="D181" t="s">
        <v>224</v>
      </c>
      <c r="E181">
        <v>0.1231</v>
      </c>
      <c r="F181">
        <v>312</v>
      </c>
      <c r="J181" s="424"/>
      <c r="K181" s="194">
        <v>89</v>
      </c>
      <c r="M181" t="s">
        <v>225</v>
      </c>
      <c r="N181">
        <v>0.75080000000000002</v>
      </c>
    </row>
    <row r="182" spans="1:14" x14ac:dyDescent="0.25">
      <c r="A182" t="str">
        <f t="shared" si="2"/>
        <v/>
      </c>
      <c r="B182" t="s">
        <v>225</v>
      </c>
      <c r="D182" t="s">
        <v>225</v>
      </c>
      <c r="E182">
        <v>0.75080000000000002</v>
      </c>
      <c r="F182">
        <v>64</v>
      </c>
      <c r="J182" s="423" t="s">
        <v>362</v>
      </c>
      <c r="K182" s="195">
        <v>0.66559999999999997</v>
      </c>
      <c r="M182" t="s">
        <v>226</v>
      </c>
      <c r="N182">
        <v>5.5899999999999998E-2</v>
      </c>
    </row>
    <row r="183" spans="1:14" ht="15.75" thickBot="1" x14ac:dyDescent="0.3">
      <c r="A183" t="str">
        <f t="shared" si="2"/>
        <v/>
      </c>
      <c r="B183" t="s">
        <v>226</v>
      </c>
      <c r="D183" t="s">
        <v>226</v>
      </c>
      <c r="E183">
        <v>5.5899999999999998E-2</v>
      </c>
      <c r="F183">
        <v>335</v>
      </c>
      <c r="J183" s="424"/>
      <c r="K183" s="196">
        <v>90</v>
      </c>
      <c r="M183" t="s">
        <v>227</v>
      </c>
      <c r="N183">
        <v>0.30919999999999997</v>
      </c>
    </row>
    <row r="184" spans="1:14" x14ac:dyDescent="0.25">
      <c r="A184" t="str">
        <f t="shared" si="2"/>
        <v/>
      </c>
      <c r="B184" t="s">
        <v>227</v>
      </c>
      <c r="D184" t="s">
        <v>227</v>
      </c>
      <c r="E184">
        <v>0.30919999999999997</v>
      </c>
      <c r="F184">
        <v>218</v>
      </c>
      <c r="J184" s="423" t="s">
        <v>82</v>
      </c>
      <c r="K184" s="197">
        <v>0.66439999999999999</v>
      </c>
      <c r="M184" t="s">
        <v>228</v>
      </c>
      <c r="N184">
        <v>3.4599999999999999E-2</v>
      </c>
    </row>
    <row r="185" spans="1:14" ht="15.75" thickBot="1" x14ac:dyDescent="0.3">
      <c r="A185" t="str">
        <f t="shared" si="2"/>
        <v/>
      </c>
      <c r="B185" t="s">
        <v>228</v>
      </c>
      <c r="D185" t="s">
        <v>228</v>
      </c>
      <c r="E185">
        <v>3.4599999999999999E-2</v>
      </c>
      <c r="F185">
        <v>341</v>
      </c>
      <c r="J185" s="424"/>
      <c r="K185" s="198">
        <v>91</v>
      </c>
      <c r="M185" t="s">
        <v>229</v>
      </c>
      <c r="N185">
        <v>0.5514</v>
      </c>
    </row>
    <row r="186" spans="1:14" x14ac:dyDescent="0.25">
      <c r="A186" t="str">
        <f t="shared" si="2"/>
        <v/>
      </c>
      <c r="B186" t="s">
        <v>229</v>
      </c>
      <c r="D186" t="s">
        <v>229</v>
      </c>
      <c r="E186">
        <v>0.5514</v>
      </c>
      <c r="F186">
        <v>125</v>
      </c>
      <c r="J186" s="423" t="s">
        <v>260</v>
      </c>
      <c r="K186" s="199">
        <v>0.66420000000000001</v>
      </c>
      <c r="M186" t="s">
        <v>230</v>
      </c>
      <c r="N186">
        <v>0.14630000000000001</v>
      </c>
    </row>
    <row r="187" spans="1:14" ht="15.75" thickBot="1" x14ac:dyDescent="0.3">
      <c r="A187" t="str">
        <f t="shared" si="2"/>
        <v/>
      </c>
      <c r="B187" t="s">
        <v>230</v>
      </c>
      <c r="D187" t="s">
        <v>230</v>
      </c>
      <c r="E187">
        <v>0.14630000000000001</v>
      </c>
      <c r="F187">
        <v>302</v>
      </c>
      <c r="J187" s="424"/>
      <c r="K187" s="200">
        <v>92</v>
      </c>
      <c r="M187" t="s">
        <v>231</v>
      </c>
      <c r="N187">
        <v>0.91479999999999995</v>
      </c>
    </row>
    <row r="188" spans="1:14" x14ac:dyDescent="0.25">
      <c r="A188" t="str">
        <f t="shared" si="2"/>
        <v/>
      </c>
      <c r="B188" t="s">
        <v>231</v>
      </c>
      <c r="D188" t="s">
        <v>231</v>
      </c>
      <c r="E188">
        <v>0.91479999999999995</v>
      </c>
      <c r="F188">
        <v>13</v>
      </c>
      <c r="J188" s="17" t="s">
        <v>303</v>
      </c>
      <c r="K188" s="201">
        <v>0.6593</v>
      </c>
      <c r="M188" t="s">
        <v>232</v>
      </c>
      <c r="N188">
        <v>0.80059999999999998</v>
      </c>
    </row>
    <row r="189" spans="1:14" ht="15.75" thickBot="1" x14ac:dyDescent="0.3">
      <c r="A189" t="str">
        <f t="shared" si="2"/>
        <v/>
      </c>
      <c r="B189" t="s">
        <v>232</v>
      </c>
      <c r="D189" t="s">
        <v>232</v>
      </c>
      <c r="E189">
        <v>0.80059999999999998</v>
      </c>
      <c r="F189">
        <v>42</v>
      </c>
      <c r="J189" s="18" t="s">
        <v>423</v>
      </c>
      <c r="K189" s="202">
        <v>93</v>
      </c>
      <c r="M189" t="s">
        <v>233</v>
      </c>
      <c r="N189">
        <v>0.24540000000000001</v>
      </c>
    </row>
    <row r="190" spans="1:14" x14ac:dyDescent="0.25">
      <c r="A190" t="str">
        <f t="shared" si="2"/>
        <v/>
      </c>
      <c r="B190" t="s">
        <v>233</v>
      </c>
      <c r="D190" t="s">
        <v>233</v>
      </c>
      <c r="E190">
        <v>0.24540000000000001</v>
      </c>
      <c r="F190">
        <v>251</v>
      </c>
      <c r="J190" s="423" t="s">
        <v>73</v>
      </c>
      <c r="K190" s="203">
        <v>0.65549999999999997</v>
      </c>
      <c r="M190" t="s">
        <v>234</v>
      </c>
      <c r="N190">
        <v>7.3400000000000007E-2</v>
      </c>
    </row>
    <row r="191" spans="1:14" ht="15.75" thickBot="1" x14ac:dyDescent="0.3">
      <c r="A191" t="str">
        <f t="shared" si="2"/>
        <v/>
      </c>
      <c r="B191" t="s">
        <v>234</v>
      </c>
      <c r="D191" t="s">
        <v>234</v>
      </c>
      <c r="E191">
        <v>7.3400000000000007E-2</v>
      </c>
      <c r="F191">
        <v>324</v>
      </c>
      <c r="J191" s="424"/>
      <c r="K191" s="204">
        <v>94</v>
      </c>
      <c r="M191" t="s">
        <v>235</v>
      </c>
      <c r="N191">
        <v>0.1918</v>
      </c>
    </row>
    <row r="192" spans="1:14" x14ac:dyDescent="0.25">
      <c r="A192" t="str">
        <f t="shared" si="2"/>
        <v/>
      </c>
      <c r="B192" t="s">
        <v>235</v>
      </c>
      <c r="D192" t="s">
        <v>235</v>
      </c>
      <c r="E192">
        <v>0.1918</v>
      </c>
      <c r="F192">
        <v>278</v>
      </c>
      <c r="J192" s="17" t="s">
        <v>251</v>
      </c>
      <c r="K192" s="205">
        <v>0.65139999999999998</v>
      </c>
      <c r="M192" t="s">
        <v>236</v>
      </c>
      <c r="N192">
        <v>0.42630000000000001</v>
      </c>
    </row>
    <row r="193" spans="1:14" ht="15.75" thickBot="1" x14ac:dyDescent="0.3">
      <c r="A193" t="str">
        <f t="shared" si="2"/>
        <v/>
      </c>
      <c r="B193" t="s">
        <v>236</v>
      </c>
      <c r="D193" t="s">
        <v>236</v>
      </c>
      <c r="E193">
        <v>0.42630000000000001</v>
      </c>
      <c r="F193">
        <v>175</v>
      </c>
      <c r="J193" s="18" t="s">
        <v>426</v>
      </c>
      <c r="K193" s="206">
        <v>95</v>
      </c>
      <c r="M193" t="s">
        <v>237</v>
      </c>
      <c r="N193">
        <v>0.94259999999999999</v>
      </c>
    </row>
    <row r="194" spans="1:14" x14ac:dyDescent="0.25">
      <c r="A194" t="str">
        <f t="shared" si="2"/>
        <v/>
      </c>
      <c r="B194" t="s">
        <v>237</v>
      </c>
      <c r="D194" t="s">
        <v>237</v>
      </c>
      <c r="E194">
        <v>0.94259999999999999</v>
      </c>
      <c r="F194">
        <v>8</v>
      </c>
      <c r="J194" s="423" t="s">
        <v>203</v>
      </c>
      <c r="K194" s="207">
        <v>0.64439999999999997</v>
      </c>
      <c r="M194" t="s">
        <v>238</v>
      </c>
      <c r="N194">
        <v>9.2999999999999999E-2</v>
      </c>
    </row>
    <row r="195" spans="1:14" ht="15.75" thickBot="1" x14ac:dyDescent="0.3">
      <c r="A195" t="str">
        <f t="shared" ref="A195:A258" si="3">IF(B195=D195,"","BAD")</f>
        <v/>
      </c>
      <c r="B195" t="s">
        <v>238</v>
      </c>
      <c r="D195" t="s">
        <v>238</v>
      </c>
      <c r="E195">
        <v>9.2999999999999999E-2</v>
      </c>
      <c r="F195">
        <v>320</v>
      </c>
      <c r="J195" s="424"/>
      <c r="K195" s="208">
        <v>96</v>
      </c>
      <c r="M195" t="s">
        <v>239</v>
      </c>
      <c r="N195">
        <v>0.38190000000000002</v>
      </c>
    </row>
    <row r="196" spans="1:14" x14ac:dyDescent="0.25">
      <c r="A196" t="str">
        <f t="shared" si="3"/>
        <v/>
      </c>
      <c r="B196" t="s">
        <v>239</v>
      </c>
      <c r="D196" t="s">
        <v>239</v>
      </c>
      <c r="E196">
        <v>0.38190000000000002</v>
      </c>
      <c r="F196">
        <v>189</v>
      </c>
      <c r="J196" s="423" t="s">
        <v>128</v>
      </c>
      <c r="K196" s="209">
        <v>0.64380000000000004</v>
      </c>
      <c r="M196" t="s">
        <v>394</v>
      </c>
      <c r="N196">
        <v>0.89410000000000001</v>
      </c>
    </row>
    <row r="197" spans="1:14" ht="15.75" thickBot="1" x14ac:dyDescent="0.3">
      <c r="A197" t="str">
        <f t="shared" si="3"/>
        <v/>
      </c>
      <c r="B197" t="s">
        <v>394</v>
      </c>
      <c r="D197" t="s">
        <v>394</v>
      </c>
      <c r="E197">
        <v>0.89410000000000001</v>
      </c>
      <c r="F197">
        <v>21</v>
      </c>
      <c r="J197" s="424"/>
      <c r="K197" s="210">
        <v>97</v>
      </c>
      <c r="M197" t="s">
        <v>240</v>
      </c>
      <c r="N197">
        <v>0.17530000000000001</v>
      </c>
    </row>
    <row r="198" spans="1:14" x14ac:dyDescent="0.25">
      <c r="A198" t="str">
        <f t="shared" si="3"/>
        <v/>
      </c>
      <c r="B198" t="s">
        <v>240</v>
      </c>
      <c r="D198" t="s">
        <v>240</v>
      </c>
      <c r="E198">
        <v>0.17530000000000001</v>
      </c>
      <c r="F198">
        <v>285</v>
      </c>
      <c r="J198" s="423" t="s">
        <v>358</v>
      </c>
      <c r="K198" s="211">
        <v>0.64370000000000005</v>
      </c>
      <c r="M198" t="s">
        <v>241</v>
      </c>
      <c r="N198">
        <v>0.17030000000000001</v>
      </c>
    </row>
    <row r="199" spans="1:14" ht="15.75" thickBot="1" x14ac:dyDescent="0.3">
      <c r="A199" t="str">
        <f t="shared" si="3"/>
        <v/>
      </c>
      <c r="B199" t="s">
        <v>241</v>
      </c>
      <c r="D199" t="s">
        <v>241</v>
      </c>
      <c r="E199">
        <v>0.17030000000000001</v>
      </c>
      <c r="F199">
        <v>288</v>
      </c>
      <c r="J199" s="424"/>
      <c r="K199" s="212">
        <v>98</v>
      </c>
      <c r="M199" t="s">
        <v>242</v>
      </c>
      <c r="N199">
        <v>0.28920000000000001</v>
      </c>
    </row>
    <row r="200" spans="1:14" x14ac:dyDescent="0.25">
      <c r="A200" t="str">
        <f t="shared" si="3"/>
        <v/>
      </c>
      <c r="B200" t="s">
        <v>242</v>
      </c>
      <c r="D200" t="s">
        <v>242</v>
      </c>
      <c r="E200">
        <v>0.28920000000000001</v>
      </c>
      <c r="F200">
        <v>230</v>
      </c>
      <c r="J200" s="423" t="s">
        <v>120</v>
      </c>
      <c r="K200" s="213">
        <v>0.64300000000000002</v>
      </c>
      <c r="M200" t="s">
        <v>243</v>
      </c>
      <c r="N200">
        <v>0.53439999999999999</v>
      </c>
    </row>
    <row r="201" spans="1:14" ht="15.75" thickBot="1" x14ac:dyDescent="0.3">
      <c r="A201" t="str">
        <f t="shared" si="3"/>
        <v/>
      </c>
      <c r="B201" t="s">
        <v>243</v>
      </c>
      <c r="D201" t="s">
        <v>243</v>
      </c>
      <c r="E201">
        <v>0.53439999999999999</v>
      </c>
      <c r="F201">
        <v>136</v>
      </c>
      <c r="J201" s="424"/>
      <c r="K201" s="214">
        <v>99</v>
      </c>
      <c r="M201" t="s">
        <v>244</v>
      </c>
      <c r="N201">
        <v>0.33579999999999999</v>
      </c>
    </row>
    <row r="202" spans="1:14" x14ac:dyDescent="0.25">
      <c r="A202" t="str">
        <f t="shared" si="3"/>
        <v/>
      </c>
      <c r="B202" t="s">
        <v>244</v>
      </c>
      <c r="D202" t="s">
        <v>244</v>
      </c>
      <c r="E202">
        <v>0.33579999999999999</v>
      </c>
      <c r="F202">
        <v>207</v>
      </c>
      <c r="J202" s="17" t="s">
        <v>83</v>
      </c>
      <c r="K202" s="215">
        <v>0.64090000000000003</v>
      </c>
      <c r="M202" t="s">
        <v>245</v>
      </c>
      <c r="N202">
        <v>3.1899999999999998E-2</v>
      </c>
    </row>
    <row r="203" spans="1:14" ht="15.75" thickBot="1" x14ac:dyDescent="0.3">
      <c r="A203" t="str">
        <f t="shared" si="3"/>
        <v/>
      </c>
      <c r="B203" t="s">
        <v>245</v>
      </c>
      <c r="D203" t="s">
        <v>245</v>
      </c>
      <c r="E203">
        <v>3.1899999999999998E-2</v>
      </c>
      <c r="F203">
        <v>343</v>
      </c>
      <c r="J203" s="18" t="s">
        <v>423</v>
      </c>
      <c r="K203" s="216">
        <v>100</v>
      </c>
      <c r="M203" t="s">
        <v>246</v>
      </c>
      <c r="N203">
        <v>0.3584</v>
      </c>
    </row>
    <row r="204" spans="1:14" ht="15.75" thickBot="1" x14ac:dyDescent="0.3">
      <c r="A204" t="str">
        <f t="shared" si="3"/>
        <v/>
      </c>
      <c r="B204" t="s">
        <v>246</v>
      </c>
      <c r="D204" t="s">
        <v>246</v>
      </c>
      <c r="E204">
        <v>0.3584</v>
      </c>
      <c r="F204">
        <v>198</v>
      </c>
      <c r="J204" s="15" t="s">
        <v>25</v>
      </c>
      <c r="K204" s="16" t="s">
        <v>399</v>
      </c>
      <c r="M204" t="s">
        <v>247</v>
      </c>
      <c r="N204">
        <v>0.152</v>
      </c>
    </row>
    <row r="205" spans="1:14" x14ac:dyDescent="0.25">
      <c r="A205" t="str">
        <f t="shared" si="3"/>
        <v/>
      </c>
      <c r="B205" t="s">
        <v>247</v>
      </c>
      <c r="D205" t="s">
        <v>247</v>
      </c>
      <c r="E205">
        <v>0.152</v>
      </c>
      <c r="F205">
        <v>297</v>
      </c>
      <c r="J205" s="423" t="s">
        <v>66</v>
      </c>
      <c r="K205" s="215">
        <v>0.64029999999999998</v>
      </c>
      <c r="M205" t="s">
        <v>248</v>
      </c>
      <c r="N205">
        <v>0.52829999999999999</v>
      </c>
    </row>
    <row r="206" spans="1:14" ht="15.75" thickBot="1" x14ac:dyDescent="0.3">
      <c r="A206" t="str">
        <f t="shared" si="3"/>
        <v/>
      </c>
      <c r="B206" t="s">
        <v>248</v>
      </c>
      <c r="D206" t="s">
        <v>248</v>
      </c>
      <c r="E206">
        <v>0.52829999999999999</v>
      </c>
      <c r="F206">
        <v>138</v>
      </c>
      <c r="J206" s="424"/>
      <c r="K206" s="216">
        <v>101</v>
      </c>
      <c r="M206" t="s">
        <v>249</v>
      </c>
      <c r="N206">
        <v>0.82189999999999996</v>
      </c>
    </row>
    <row r="207" spans="1:14" x14ac:dyDescent="0.25">
      <c r="A207" t="str">
        <f t="shared" si="3"/>
        <v/>
      </c>
      <c r="B207" t="s">
        <v>249</v>
      </c>
      <c r="D207" t="s">
        <v>249</v>
      </c>
      <c r="E207">
        <v>0.82189999999999996</v>
      </c>
      <c r="F207">
        <v>38</v>
      </c>
      <c r="J207" s="423" t="s">
        <v>289</v>
      </c>
      <c r="K207" s="215">
        <v>0.64</v>
      </c>
      <c r="M207" t="s">
        <v>250</v>
      </c>
      <c r="N207">
        <v>0.32169999999999999</v>
      </c>
    </row>
    <row r="208" spans="1:14" ht="15.75" thickBot="1" x14ac:dyDescent="0.3">
      <c r="A208" t="str">
        <f t="shared" si="3"/>
        <v/>
      </c>
      <c r="B208" t="s">
        <v>250</v>
      </c>
      <c r="D208" t="s">
        <v>250</v>
      </c>
      <c r="E208">
        <v>0.32169999999999999</v>
      </c>
      <c r="F208">
        <v>213</v>
      </c>
      <c r="J208" s="424"/>
      <c r="K208" s="216">
        <v>102</v>
      </c>
      <c r="M208" t="s">
        <v>251</v>
      </c>
      <c r="N208">
        <v>0.65139999999999998</v>
      </c>
    </row>
    <row r="209" spans="1:14" x14ac:dyDescent="0.25">
      <c r="A209" t="str">
        <f t="shared" si="3"/>
        <v/>
      </c>
      <c r="B209" t="s">
        <v>251</v>
      </c>
      <c r="D209" t="s">
        <v>251</v>
      </c>
      <c r="E209">
        <v>0.65139999999999998</v>
      </c>
      <c r="F209">
        <v>95</v>
      </c>
      <c r="J209" s="423" t="s">
        <v>195</v>
      </c>
      <c r="K209" s="215">
        <v>0.63549999999999995</v>
      </c>
      <c r="M209" t="s">
        <v>252</v>
      </c>
      <c r="N209">
        <v>0.70499999999999996</v>
      </c>
    </row>
    <row r="210" spans="1:14" ht="15.75" thickBot="1" x14ac:dyDescent="0.3">
      <c r="A210" t="str">
        <f t="shared" si="3"/>
        <v/>
      </c>
      <c r="B210" t="s">
        <v>252</v>
      </c>
      <c r="D210" t="s">
        <v>252</v>
      </c>
      <c r="E210">
        <v>0.70499999999999996</v>
      </c>
      <c r="F210">
        <v>78</v>
      </c>
      <c r="J210" s="424"/>
      <c r="K210" s="216">
        <v>103</v>
      </c>
      <c r="M210" t="s">
        <v>253</v>
      </c>
      <c r="N210">
        <v>0.62580000000000002</v>
      </c>
    </row>
    <row r="211" spans="1:14" x14ac:dyDescent="0.25">
      <c r="A211" t="str">
        <f t="shared" si="3"/>
        <v/>
      </c>
      <c r="B211" t="s">
        <v>253</v>
      </c>
      <c r="D211" t="s">
        <v>253</v>
      </c>
      <c r="E211">
        <v>0.62580000000000002</v>
      </c>
      <c r="F211">
        <v>107</v>
      </c>
      <c r="J211" s="423" t="s">
        <v>277</v>
      </c>
      <c r="K211" s="215">
        <v>0.63470000000000004</v>
      </c>
      <c r="M211" t="s">
        <v>254</v>
      </c>
      <c r="N211">
        <v>0.96660000000000001</v>
      </c>
    </row>
    <row r="212" spans="1:14" ht="15.75" thickBot="1" x14ac:dyDescent="0.3">
      <c r="A212" t="str">
        <f t="shared" si="3"/>
        <v/>
      </c>
      <c r="B212" t="s">
        <v>254</v>
      </c>
      <c r="D212" t="s">
        <v>254</v>
      </c>
      <c r="E212">
        <v>0.96660000000000001</v>
      </c>
      <c r="F212">
        <v>2</v>
      </c>
      <c r="J212" s="424"/>
      <c r="K212" s="216">
        <v>104</v>
      </c>
      <c r="M212" t="s">
        <v>255</v>
      </c>
      <c r="N212">
        <v>0.5403</v>
      </c>
    </row>
    <row r="213" spans="1:14" x14ac:dyDescent="0.25">
      <c r="A213" t="str">
        <f t="shared" si="3"/>
        <v/>
      </c>
      <c r="B213" t="s">
        <v>255</v>
      </c>
      <c r="D213" t="s">
        <v>255</v>
      </c>
      <c r="E213">
        <v>0.5403</v>
      </c>
      <c r="F213">
        <v>132</v>
      </c>
      <c r="J213" s="423" t="s">
        <v>211</v>
      </c>
      <c r="K213" s="215">
        <v>0.63319999999999999</v>
      </c>
      <c r="M213" t="s">
        <v>256</v>
      </c>
      <c r="N213">
        <v>0.5554</v>
      </c>
    </row>
    <row r="214" spans="1:14" ht="15.75" thickBot="1" x14ac:dyDescent="0.3">
      <c r="A214" t="str">
        <f t="shared" si="3"/>
        <v/>
      </c>
      <c r="B214" t="s">
        <v>256</v>
      </c>
      <c r="D214" t="s">
        <v>256</v>
      </c>
      <c r="E214">
        <v>0.5554</v>
      </c>
      <c r="F214">
        <v>123</v>
      </c>
      <c r="J214" s="424"/>
      <c r="K214" s="216">
        <v>105</v>
      </c>
      <c r="M214" t="s">
        <v>257</v>
      </c>
      <c r="N214">
        <v>0.78180000000000005</v>
      </c>
    </row>
    <row r="215" spans="1:14" x14ac:dyDescent="0.25">
      <c r="A215" t="str">
        <f t="shared" si="3"/>
        <v/>
      </c>
      <c r="B215" t="s">
        <v>257</v>
      </c>
      <c r="D215" t="s">
        <v>257</v>
      </c>
      <c r="E215">
        <v>0.78180000000000005</v>
      </c>
      <c r="F215">
        <v>50</v>
      </c>
      <c r="J215" s="17" t="s">
        <v>183</v>
      </c>
      <c r="K215" s="215">
        <v>0.62729999999999997</v>
      </c>
      <c r="M215" t="s">
        <v>258</v>
      </c>
      <c r="N215">
        <v>0.4889</v>
      </c>
    </row>
    <row r="216" spans="1:14" ht="15.75" thickBot="1" x14ac:dyDescent="0.3">
      <c r="A216" t="str">
        <f t="shared" si="3"/>
        <v/>
      </c>
      <c r="B216" t="s">
        <v>258</v>
      </c>
      <c r="D216" t="s">
        <v>258</v>
      </c>
      <c r="E216">
        <v>0.4889</v>
      </c>
      <c r="F216">
        <v>155</v>
      </c>
      <c r="J216" s="18" t="s">
        <v>437</v>
      </c>
      <c r="K216" s="216">
        <v>106</v>
      </c>
      <c r="M216" t="s">
        <v>259</v>
      </c>
      <c r="N216">
        <v>0.78359999999999996</v>
      </c>
    </row>
    <row r="217" spans="1:14" x14ac:dyDescent="0.25">
      <c r="A217" t="str">
        <f t="shared" si="3"/>
        <v/>
      </c>
      <c r="B217" t="s">
        <v>259</v>
      </c>
      <c r="D217" t="s">
        <v>259</v>
      </c>
      <c r="E217">
        <v>0.78359999999999996</v>
      </c>
      <c r="F217">
        <v>49</v>
      </c>
      <c r="J217" s="17" t="s">
        <v>253</v>
      </c>
      <c r="K217" s="215">
        <v>0.62580000000000002</v>
      </c>
      <c r="M217" t="s">
        <v>260</v>
      </c>
      <c r="N217">
        <v>0.66420000000000001</v>
      </c>
    </row>
    <row r="218" spans="1:14" ht="15.75" thickBot="1" x14ac:dyDescent="0.3">
      <c r="A218" t="str">
        <f t="shared" si="3"/>
        <v/>
      </c>
      <c r="B218" t="s">
        <v>260</v>
      </c>
      <c r="D218" t="s">
        <v>260</v>
      </c>
      <c r="E218">
        <v>0.66420000000000001</v>
      </c>
      <c r="F218">
        <v>92</v>
      </c>
      <c r="J218" s="18" t="s">
        <v>432</v>
      </c>
      <c r="K218" s="216">
        <v>107</v>
      </c>
      <c r="M218" t="s">
        <v>261</v>
      </c>
      <c r="N218">
        <v>0.20399999999999999</v>
      </c>
    </row>
    <row r="219" spans="1:14" x14ac:dyDescent="0.25">
      <c r="A219" t="str">
        <f t="shared" si="3"/>
        <v/>
      </c>
      <c r="B219" t="s">
        <v>261</v>
      </c>
      <c r="D219" t="s">
        <v>261</v>
      </c>
      <c r="E219">
        <v>0.20399999999999999</v>
      </c>
      <c r="F219">
        <v>273</v>
      </c>
      <c r="J219" s="423" t="s">
        <v>121</v>
      </c>
      <c r="K219" s="215">
        <v>0.62029999999999996</v>
      </c>
      <c r="M219" t="s">
        <v>262</v>
      </c>
      <c r="N219">
        <v>0.56910000000000005</v>
      </c>
    </row>
    <row r="220" spans="1:14" ht="15.75" thickBot="1" x14ac:dyDescent="0.3">
      <c r="A220" t="str">
        <f t="shared" si="3"/>
        <v/>
      </c>
      <c r="B220" t="s">
        <v>262</v>
      </c>
      <c r="D220" t="s">
        <v>262</v>
      </c>
      <c r="E220">
        <v>0.56910000000000005</v>
      </c>
      <c r="F220">
        <v>119</v>
      </c>
      <c r="J220" s="424"/>
      <c r="K220" s="216">
        <v>108</v>
      </c>
      <c r="M220" t="s">
        <v>263</v>
      </c>
      <c r="N220">
        <v>0.39750000000000002</v>
      </c>
    </row>
    <row r="221" spans="1:14" x14ac:dyDescent="0.25">
      <c r="A221" t="str">
        <f t="shared" si="3"/>
        <v/>
      </c>
      <c r="B221" t="s">
        <v>263</v>
      </c>
      <c r="D221" t="s">
        <v>263</v>
      </c>
      <c r="E221">
        <v>0.39750000000000002</v>
      </c>
      <c r="F221">
        <v>184</v>
      </c>
      <c r="J221" s="423" t="s">
        <v>115</v>
      </c>
      <c r="K221" s="215">
        <v>0.60429999999999995</v>
      </c>
      <c r="M221" t="s">
        <v>264</v>
      </c>
      <c r="N221">
        <v>0.13059999999999999</v>
      </c>
    </row>
    <row r="222" spans="1:14" ht="15.75" thickBot="1" x14ac:dyDescent="0.3">
      <c r="A222" t="str">
        <f t="shared" si="3"/>
        <v/>
      </c>
      <c r="B222" t="s">
        <v>264</v>
      </c>
      <c r="D222" t="s">
        <v>264</v>
      </c>
      <c r="E222">
        <v>0.13059999999999999</v>
      </c>
      <c r="F222">
        <v>308</v>
      </c>
      <c r="J222" s="424"/>
      <c r="K222" s="216">
        <v>109</v>
      </c>
      <c r="M222" t="s">
        <v>265</v>
      </c>
      <c r="N222">
        <v>0.73509999999999998</v>
      </c>
    </row>
    <row r="223" spans="1:14" x14ac:dyDescent="0.25">
      <c r="A223" t="str">
        <f t="shared" si="3"/>
        <v/>
      </c>
      <c r="B223" t="s">
        <v>265</v>
      </c>
      <c r="D223" t="s">
        <v>265</v>
      </c>
      <c r="E223">
        <v>0.73509999999999998</v>
      </c>
      <c r="F223">
        <v>67</v>
      </c>
      <c r="J223" s="423" t="s">
        <v>95</v>
      </c>
      <c r="K223" s="215">
        <v>0.59860000000000002</v>
      </c>
      <c r="M223" t="s">
        <v>266</v>
      </c>
      <c r="N223">
        <v>0.25519999999999998</v>
      </c>
    </row>
    <row r="224" spans="1:14" ht="15.75" thickBot="1" x14ac:dyDescent="0.3">
      <c r="A224" t="str">
        <f t="shared" si="3"/>
        <v/>
      </c>
      <c r="B224" t="s">
        <v>266</v>
      </c>
      <c r="D224" t="s">
        <v>266</v>
      </c>
      <c r="E224">
        <v>0.25519999999999998</v>
      </c>
      <c r="F224">
        <v>244</v>
      </c>
      <c r="J224" s="424"/>
      <c r="K224" s="216">
        <v>110</v>
      </c>
      <c r="M224" t="s">
        <v>267</v>
      </c>
      <c r="N224">
        <v>0.3725</v>
      </c>
    </row>
    <row r="225" spans="1:14" x14ac:dyDescent="0.25">
      <c r="A225" t="str">
        <f t="shared" si="3"/>
        <v/>
      </c>
      <c r="B225" t="s">
        <v>267</v>
      </c>
      <c r="D225" t="s">
        <v>267</v>
      </c>
      <c r="E225">
        <v>0.3725</v>
      </c>
      <c r="F225">
        <v>193</v>
      </c>
      <c r="J225" s="17" t="s">
        <v>220</v>
      </c>
      <c r="K225" s="215">
        <v>0.59770000000000001</v>
      </c>
      <c r="M225" t="s">
        <v>268</v>
      </c>
      <c r="N225">
        <v>4.53E-2</v>
      </c>
    </row>
    <row r="226" spans="1:14" ht="15.75" thickBot="1" x14ac:dyDescent="0.3">
      <c r="A226" t="str">
        <f t="shared" si="3"/>
        <v/>
      </c>
      <c r="B226" t="s">
        <v>268</v>
      </c>
      <c r="D226" t="s">
        <v>268</v>
      </c>
      <c r="E226">
        <v>4.53E-2</v>
      </c>
      <c r="F226">
        <v>337</v>
      </c>
      <c r="J226" s="18" t="s">
        <v>434</v>
      </c>
      <c r="K226" s="216">
        <v>111</v>
      </c>
      <c r="M226" t="s">
        <v>269</v>
      </c>
      <c r="N226">
        <v>0.37019999999999997</v>
      </c>
    </row>
    <row r="227" spans="1:14" x14ac:dyDescent="0.25">
      <c r="A227" t="str">
        <f t="shared" si="3"/>
        <v/>
      </c>
      <c r="B227" t="s">
        <v>269</v>
      </c>
      <c r="D227" t="s">
        <v>269</v>
      </c>
      <c r="E227">
        <v>0.37019999999999997</v>
      </c>
      <c r="F227">
        <v>195</v>
      </c>
      <c r="J227" s="423" t="s">
        <v>172</v>
      </c>
      <c r="K227" s="215">
        <v>0.59760000000000002</v>
      </c>
      <c r="M227" t="s">
        <v>270</v>
      </c>
      <c r="N227">
        <v>0.77329999999999999</v>
      </c>
    </row>
    <row r="228" spans="1:14" ht="15.75" thickBot="1" x14ac:dyDescent="0.3">
      <c r="A228" t="str">
        <f t="shared" si="3"/>
        <v/>
      </c>
      <c r="B228" t="s">
        <v>270</v>
      </c>
      <c r="D228" t="s">
        <v>270</v>
      </c>
      <c r="E228">
        <v>0.77329999999999999</v>
      </c>
      <c r="F228">
        <v>55</v>
      </c>
      <c r="J228" s="424"/>
      <c r="K228" s="216">
        <v>112</v>
      </c>
      <c r="M228" t="s">
        <v>271</v>
      </c>
      <c r="N228">
        <v>0.49109999999999998</v>
      </c>
    </row>
    <row r="229" spans="1:14" x14ac:dyDescent="0.25">
      <c r="A229" t="str">
        <f t="shared" si="3"/>
        <v/>
      </c>
      <c r="B229" t="s">
        <v>271</v>
      </c>
      <c r="D229" t="s">
        <v>271</v>
      </c>
      <c r="E229">
        <v>0.49109999999999998</v>
      </c>
      <c r="F229">
        <v>153</v>
      </c>
      <c r="J229" s="423" t="s">
        <v>382</v>
      </c>
      <c r="K229" s="215">
        <v>0.58930000000000005</v>
      </c>
      <c r="M229" t="s">
        <v>272</v>
      </c>
      <c r="N229">
        <v>0.92120000000000002</v>
      </c>
    </row>
    <row r="230" spans="1:14" ht="15.75" thickBot="1" x14ac:dyDescent="0.3">
      <c r="A230" t="str">
        <f t="shared" si="3"/>
        <v/>
      </c>
      <c r="B230" t="s">
        <v>272</v>
      </c>
      <c r="D230" t="s">
        <v>272</v>
      </c>
      <c r="E230">
        <v>0.92120000000000002</v>
      </c>
      <c r="F230">
        <v>12</v>
      </c>
      <c r="J230" s="424"/>
      <c r="K230" s="216">
        <v>113</v>
      </c>
      <c r="M230" t="s">
        <v>273</v>
      </c>
      <c r="N230">
        <v>0.70750000000000002</v>
      </c>
    </row>
    <row r="231" spans="1:14" x14ac:dyDescent="0.25">
      <c r="A231" t="str">
        <f t="shared" si="3"/>
        <v/>
      </c>
      <c r="B231" t="s">
        <v>273</v>
      </c>
      <c r="D231" t="s">
        <v>273</v>
      </c>
      <c r="E231">
        <v>0.70750000000000002</v>
      </c>
      <c r="F231">
        <v>76</v>
      </c>
      <c r="J231" s="423" t="s">
        <v>370</v>
      </c>
      <c r="K231" s="215">
        <v>0.58069999999999999</v>
      </c>
      <c r="M231" t="s">
        <v>274</v>
      </c>
      <c r="N231">
        <v>0.17519999999999999</v>
      </c>
    </row>
    <row r="232" spans="1:14" ht="15.75" thickBot="1" x14ac:dyDescent="0.3">
      <c r="A232" t="str">
        <f t="shared" si="3"/>
        <v/>
      </c>
      <c r="B232" t="s">
        <v>274</v>
      </c>
      <c r="D232" t="s">
        <v>274</v>
      </c>
      <c r="E232">
        <v>0.17519999999999999</v>
      </c>
      <c r="F232">
        <v>286</v>
      </c>
      <c r="J232" s="424"/>
      <c r="K232" s="216">
        <v>114</v>
      </c>
      <c r="M232" t="s">
        <v>275</v>
      </c>
      <c r="N232">
        <v>0.28789999999999999</v>
      </c>
    </row>
    <row r="233" spans="1:14" x14ac:dyDescent="0.25">
      <c r="A233" t="str">
        <f t="shared" si="3"/>
        <v/>
      </c>
      <c r="B233" t="s">
        <v>275</v>
      </c>
      <c r="D233" t="s">
        <v>275</v>
      </c>
      <c r="E233">
        <v>0.28789999999999999</v>
      </c>
      <c r="F233">
        <v>231</v>
      </c>
      <c r="J233" s="423" t="s">
        <v>395</v>
      </c>
      <c r="K233" s="215">
        <v>0.58050000000000002</v>
      </c>
      <c r="M233" t="s">
        <v>276</v>
      </c>
      <c r="N233">
        <v>0.55089999999999995</v>
      </c>
    </row>
    <row r="234" spans="1:14" ht="15.75" thickBot="1" x14ac:dyDescent="0.3">
      <c r="A234" t="str">
        <f t="shared" si="3"/>
        <v/>
      </c>
      <c r="B234" t="s">
        <v>276</v>
      </c>
      <c r="D234" t="s">
        <v>276</v>
      </c>
      <c r="E234">
        <v>0.55089999999999995</v>
      </c>
      <c r="F234">
        <v>126</v>
      </c>
      <c r="J234" s="424"/>
      <c r="K234" s="216">
        <v>115</v>
      </c>
      <c r="M234" t="s">
        <v>277</v>
      </c>
      <c r="N234">
        <v>0.63470000000000004</v>
      </c>
    </row>
    <row r="235" spans="1:14" x14ac:dyDescent="0.25">
      <c r="A235" t="str">
        <f t="shared" si="3"/>
        <v/>
      </c>
      <c r="B235" t="s">
        <v>277</v>
      </c>
      <c r="D235" t="s">
        <v>277</v>
      </c>
      <c r="E235">
        <v>0.63470000000000004</v>
      </c>
      <c r="F235">
        <v>104</v>
      </c>
      <c r="J235" s="423" t="s">
        <v>81</v>
      </c>
      <c r="K235" s="215">
        <v>0.5786</v>
      </c>
      <c r="M235" t="s">
        <v>278</v>
      </c>
      <c r="N235">
        <v>0.2059</v>
      </c>
    </row>
    <row r="236" spans="1:14" ht="15.75" thickBot="1" x14ac:dyDescent="0.3">
      <c r="A236" t="str">
        <f t="shared" si="3"/>
        <v/>
      </c>
      <c r="B236" t="s">
        <v>278</v>
      </c>
      <c r="D236" t="s">
        <v>278</v>
      </c>
      <c r="E236">
        <v>0.2059</v>
      </c>
      <c r="F236">
        <v>269</v>
      </c>
      <c r="J236" s="424"/>
      <c r="K236" s="216">
        <v>116</v>
      </c>
      <c r="M236" t="s">
        <v>279</v>
      </c>
      <c r="N236">
        <v>0.40649999999999997</v>
      </c>
    </row>
    <row r="237" spans="1:14" x14ac:dyDescent="0.25">
      <c r="A237" t="str">
        <f t="shared" si="3"/>
        <v/>
      </c>
      <c r="B237" t="s">
        <v>279</v>
      </c>
      <c r="D237" t="s">
        <v>279</v>
      </c>
      <c r="E237">
        <v>0.40649999999999997</v>
      </c>
      <c r="F237">
        <v>179</v>
      </c>
      <c r="J237" s="423" t="s">
        <v>164</v>
      </c>
      <c r="K237" s="215">
        <v>0.57730000000000004</v>
      </c>
      <c r="M237" t="s">
        <v>280</v>
      </c>
      <c r="N237">
        <v>0.4894</v>
      </c>
    </row>
    <row r="238" spans="1:14" ht="15.75" thickBot="1" x14ac:dyDescent="0.3">
      <c r="A238" t="str">
        <f t="shared" si="3"/>
        <v/>
      </c>
      <c r="B238" t="s">
        <v>280</v>
      </c>
      <c r="D238" t="s">
        <v>280</v>
      </c>
      <c r="E238">
        <v>0.4894</v>
      </c>
      <c r="F238">
        <v>154</v>
      </c>
      <c r="J238" s="424"/>
      <c r="K238" s="216">
        <v>117</v>
      </c>
      <c r="M238" t="s">
        <v>281</v>
      </c>
      <c r="N238">
        <v>0.3972</v>
      </c>
    </row>
    <row r="239" spans="1:14" x14ac:dyDescent="0.25">
      <c r="A239" t="str">
        <f t="shared" si="3"/>
        <v/>
      </c>
      <c r="B239" t="s">
        <v>281</v>
      </c>
      <c r="D239" t="s">
        <v>281</v>
      </c>
      <c r="E239">
        <v>0.3972</v>
      </c>
      <c r="F239">
        <v>185</v>
      </c>
      <c r="J239" s="423" t="s">
        <v>144</v>
      </c>
      <c r="K239" s="215">
        <v>0.57550000000000001</v>
      </c>
      <c r="M239" t="s">
        <v>282</v>
      </c>
      <c r="N239">
        <v>0.43590000000000001</v>
      </c>
    </row>
    <row r="240" spans="1:14" ht="15.75" thickBot="1" x14ac:dyDescent="0.3">
      <c r="A240" t="str">
        <f t="shared" si="3"/>
        <v/>
      </c>
      <c r="B240" t="s">
        <v>282</v>
      </c>
      <c r="D240" t="s">
        <v>282</v>
      </c>
      <c r="E240">
        <v>0.43590000000000001</v>
      </c>
      <c r="F240">
        <v>174</v>
      </c>
      <c r="J240" s="424"/>
      <c r="K240" s="216">
        <v>118</v>
      </c>
      <c r="M240" t="s">
        <v>283</v>
      </c>
      <c r="N240">
        <v>0.84840000000000004</v>
      </c>
    </row>
    <row r="241" spans="1:14" x14ac:dyDescent="0.25">
      <c r="A241" t="str">
        <f t="shared" si="3"/>
        <v/>
      </c>
      <c r="B241" t="s">
        <v>283</v>
      </c>
      <c r="D241" t="s">
        <v>283</v>
      </c>
      <c r="E241">
        <v>0.84840000000000004</v>
      </c>
      <c r="F241">
        <v>32</v>
      </c>
      <c r="J241" s="423" t="s">
        <v>262</v>
      </c>
      <c r="K241" s="215">
        <v>0.56910000000000005</v>
      </c>
      <c r="M241" t="s">
        <v>284</v>
      </c>
      <c r="N241">
        <v>0.89649999999999996</v>
      </c>
    </row>
    <row r="242" spans="1:14" ht="15.75" thickBot="1" x14ac:dyDescent="0.3">
      <c r="A242" t="str">
        <f t="shared" si="3"/>
        <v/>
      </c>
      <c r="B242" t="s">
        <v>284</v>
      </c>
      <c r="D242" t="s">
        <v>284</v>
      </c>
      <c r="E242">
        <v>0.89649999999999996</v>
      </c>
      <c r="F242">
        <v>18</v>
      </c>
      <c r="J242" s="424"/>
      <c r="K242" s="216">
        <v>119</v>
      </c>
      <c r="M242" t="s">
        <v>285</v>
      </c>
      <c r="N242">
        <v>0.76959999999999995</v>
      </c>
    </row>
    <row r="243" spans="1:14" x14ac:dyDescent="0.25">
      <c r="A243" t="str">
        <f t="shared" si="3"/>
        <v/>
      </c>
      <c r="B243" t="s">
        <v>285</v>
      </c>
      <c r="D243" t="s">
        <v>285</v>
      </c>
      <c r="E243">
        <v>0.76959999999999995</v>
      </c>
      <c r="F243">
        <v>57</v>
      </c>
      <c r="J243" s="423" t="s">
        <v>341</v>
      </c>
      <c r="K243" s="215">
        <v>0.56879999999999997</v>
      </c>
      <c r="M243" t="s">
        <v>286</v>
      </c>
      <c r="N243">
        <v>0.14630000000000001</v>
      </c>
    </row>
    <row r="244" spans="1:14" ht="15.75" thickBot="1" x14ac:dyDescent="0.3">
      <c r="A244" t="str">
        <f t="shared" si="3"/>
        <v/>
      </c>
      <c r="B244" t="s">
        <v>286</v>
      </c>
      <c r="D244" t="s">
        <v>286</v>
      </c>
      <c r="E244">
        <v>0.14630000000000001</v>
      </c>
      <c r="F244">
        <v>303</v>
      </c>
      <c r="J244" s="424"/>
      <c r="K244" s="216">
        <v>120</v>
      </c>
      <c r="M244" t="s">
        <v>287</v>
      </c>
      <c r="N244">
        <v>0.31480000000000002</v>
      </c>
    </row>
    <row r="245" spans="1:14" x14ac:dyDescent="0.25">
      <c r="A245" t="str">
        <f t="shared" si="3"/>
        <v/>
      </c>
      <c r="B245" t="s">
        <v>287</v>
      </c>
      <c r="D245" t="s">
        <v>287</v>
      </c>
      <c r="E245">
        <v>0.31480000000000002</v>
      </c>
      <c r="F245">
        <v>215</v>
      </c>
      <c r="J245" s="423" t="s">
        <v>52</v>
      </c>
      <c r="K245" s="215">
        <v>0.56299999999999994</v>
      </c>
      <c r="M245" t="s">
        <v>288</v>
      </c>
      <c r="N245">
        <v>0.20430000000000001</v>
      </c>
    </row>
    <row r="246" spans="1:14" ht="15.75" thickBot="1" x14ac:dyDescent="0.3">
      <c r="A246" t="str">
        <f t="shared" si="3"/>
        <v/>
      </c>
      <c r="B246" t="s">
        <v>288</v>
      </c>
      <c r="D246" t="s">
        <v>288</v>
      </c>
      <c r="E246">
        <v>0.20430000000000001</v>
      </c>
      <c r="F246">
        <v>272</v>
      </c>
      <c r="J246" s="424"/>
      <c r="K246" s="216">
        <v>121</v>
      </c>
      <c r="M246" t="s">
        <v>289</v>
      </c>
      <c r="N246">
        <v>0.64</v>
      </c>
    </row>
    <row r="247" spans="1:14" x14ac:dyDescent="0.25">
      <c r="A247" t="str">
        <f t="shared" si="3"/>
        <v/>
      </c>
      <c r="B247" t="s">
        <v>289</v>
      </c>
      <c r="D247" t="s">
        <v>289</v>
      </c>
      <c r="E247">
        <v>0.64</v>
      </c>
      <c r="F247">
        <v>102</v>
      </c>
      <c r="J247" s="423" t="s">
        <v>168</v>
      </c>
      <c r="K247" s="215">
        <v>0.55679999999999996</v>
      </c>
      <c r="M247" t="s">
        <v>290</v>
      </c>
      <c r="N247">
        <v>0.77459999999999996</v>
      </c>
    </row>
    <row r="248" spans="1:14" ht="15.75" thickBot="1" x14ac:dyDescent="0.3">
      <c r="A248" t="str">
        <f t="shared" si="3"/>
        <v/>
      </c>
      <c r="B248" t="s">
        <v>290</v>
      </c>
      <c r="D248" t="s">
        <v>290</v>
      </c>
      <c r="E248">
        <v>0.77459999999999996</v>
      </c>
      <c r="F248">
        <v>53</v>
      </c>
      <c r="J248" s="424"/>
      <c r="K248" s="216">
        <v>122</v>
      </c>
      <c r="M248" t="s">
        <v>291</v>
      </c>
      <c r="N248">
        <v>0.79779999999999995</v>
      </c>
    </row>
    <row r="249" spans="1:14" x14ac:dyDescent="0.25">
      <c r="A249" t="str">
        <f t="shared" si="3"/>
        <v/>
      </c>
      <c r="B249" t="s">
        <v>291</v>
      </c>
      <c r="D249" t="s">
        <v>291</v>
      </c>
      <c r="E249">
        <v>0.79779999999999995</v>
      </c>
      <c r="F249">
        <v>43</v>
      </c>
      <c r="J249" s="423" t="s">
        <v>256</v>
      </c>
      <c r="K249" s="215">
        <v>0.5554</v>
      </c>
      <c r="M249" t="s">
        <v>292</v>
      </c>
      <c r="N249">
        <v>0.22689999999999999</v>
      </c>
    </row>
    <row r="250" spans="1:14" ht="15.75" thickBot="1" x14ac:dyDescent="0.3">
      <c r="A250" t="str">
        <f t="shared" si="3"/>
        <v/>
      </c>
      <c r="B250" t="s">
        <v>292</v>
      </c>
      <c r="D250" t="s">
        <v>292</v>
      </c>
      <c r="E250">
        <v>0.22689999999999999</v>
      </c>
      <c r="F250">
        <v>258</v>
      </c>
      <c r="J250" s="424"/>
      <c r="K250" s="216">
        <v>123</v>
      </c>
      <c r="M250" t="s">
        <v>293</v>
      </c>
      <c r="N250">
        <v>0.2969</v>
      </c>
    </row>
    <row r="251" spans="1:14" x14ac:dyDescent="0.25">
      <c r="A251" t="str">
        <f t="shared" si="3"/>
        <v/>
      </c>
      <c r="B251" t="s">
        <v>293</v>
      </c>
      <c r="D251" t="s">
        <v>293</v>
      </c>
      <c r="E251">
        <v>0.2969</v>
      </c>
      <c r="F251">
        <v>225</v>
      </c>
      <c r="J251" s="423" t="s">
        <v>162</v>
      </c>
      <c r="K251" s="215">
        <v>0.55459999999999998</v>
      </c>
      <c r="M251" t="s">
        <v>395</v>
      </c>
      <c r="N251">
        <v>0.58050000000000002</v>
      </c>
    </row>
    <row r="252" spans="1:14" ht="15.75" thickBot="1" x14ac:dyDescent="0.3">
      <c r="A252" t="str">
        <f t="shared" si="3"/>
        <v/>
      </c>
      <c r="B252" t="s">
        <v>395</v>
      </c>
      <c r="D252" t="s">
        <v>395</v>
      </c>
      <c r="E252">
        <v>0.58050000000000002</v>
      </c>
      <c r="F252">
        <v>115</v>
      </c>
      <c r="J252" s="424"/>
      <c r="K252" s="216">
        <v>124</v>
      </c>
      <c r="M252" t="s">
        <v>294</v>
      </c>
      <c r="N252">
        <v>0.31950000000000001</v>
      </c>
    </row>
    <row r="253" spans="1:14" x14ac:dyDescent="0.25">
      <c r="A253" t="str">
        <f t="shared" si="3"/>
        <v/>
      </c>
      <c r="B253" t="s">
        <v>294</v>
      </c>
      <c r="D253" t="s">
        <v>294</v>
      </c>
      <c r="E253">
        <v>0.31950000000000001</v>
      </c>
      <c r="F253">
        <v>214</v>
      </c>
      <c r="J253" s="423" t="s">
        <v>229</v>
      </c>
      <c r="K253" s="215">
        <v>0.5514</v>
      </c>
      <c r="M253" t="s">
        <v>295</v>
      </c>
      <c r="N253">
        <v>0.67030000000000001</v>
      </c>
    </row>
    <row r="254" spans="1:14" ht="15.75" thickBot="1" x14ac:dyDescent="0.3">
      <c r="A254" t="str">
        <f t="shared" si="3"/>
        <v/>
      </c>
      <c r="B254" t="s">
        <v>295</v>
      </c>
      <c r="D254" t="s">
        <v>295</v>
      </c>
      <c r="E254">
        <v>0.67030000000000001</v>
      </c>
      <c r="F254">
        <v>88</v>
      </c>
      <c r="J254" s="424"/>
      <c r="K254" s="216">
        <v>125</v>
      </c>
      <c r="M254" t="s">
        <v>296</v>
      </c>
      <c r="N254">
        <v>0.30099999999999999</v>
      </c>
    </row>
    <row r="255" spans="1:14" ht="15.75" thickBot="1" x14ac:dyDescent="0.3">
      <c r="A255" t="str">
        <f t="shared" si="3"/>
        <v/>
      </c>
      <c r="B255" t="s">
        <v>296</v>
      </c>
      <c r="D255" t="s">
        <v>296</v>
      </c>
      <c r="E255">
        <v>0.30099999999999999</v>
      </c>
      <c r="F255">
        <v>221</v>
      </c>
      <c r="J255" s="15" t="s">
        <v>25</v>
      </c>
      <c r="K255" s="16" t="s">
        <v>399</v>
      </c>
      <c r="M255" t="s">
        <v>297</v>
      </c>
      <c r="N255">
        <v>0.20480000000000001</v>
      </c>
    </row>
    <row r="256" spans="1:14" x14ac:dyDescent="0.25">
      <c r="A256" t="str">
        <f t="shared" si="3"/>
        <v/>
      </c>
      <c r="B256" t="s">
        <v>297</v>
      </c>
      <c r="D256" t="s">
        <v>297</v>
      </c>
      <c r="E256">
        <v>0.20480000000000001</v>
      </c>
      <c r="F256">
        <v>271</v>
      </c>
      <c r="J256" s="423" t="s">
        <v>276</v>
      </c>
      <c r="K256" s="215">
        <v>0.55089999999999995</v>
      </c>
      <c r="M256" t="s">
        <v>298</v>
      </c>
      <c r="N256">
        <v>0.22140000000000001</v>
      </c>
    </row>
    <row r="257" spans="1:14" ht="15.75" thickBot="1" x14ac:dyDescent="0.3">
      <c r="A257" t="str">
        <f t="shared" si="3"/>
        <v/>
      </c>
      <c r="B257" t="s">
        <v>298</v>
      </c>
      <c r="D257" t="s">
        <v>298</v>
      </c>
      <c r="E257">
        <v>0.22140000000000001</v>
      </c>
      <c r="F257">
        <v>263</v>
      </c>
      <c r="J257" s="424"/>
      <c r="K257" s="216">
        <v>126</v>
      </c>
      <c r="M257" t="s">
        <v>299</v>
      </c>
      <c r="N257">
        <v>0.3246</v>
      </c>
    </row>
    <row r="258" spans="1:14" x14ac:dyDescent="0.25">
      <c r="A258" t="str">
        <f t="shared" si="3"/>
        <v/>
      </c>
      <c r="B258" t="s">
        <v>299</v>
      </c>
      <c r="D258" t="s">
        <v>299</v>
      </c>
      <c r="E258">
        <v>0.3246</v>
      </c>
      <c r="F258">
        <v>211</v>
      </c>
      <c r="J258" s="17" t="s">
        <v>374</v>
      </c>
      <c r="K258" s="215">
        <v>0.54879999999999995</v>
      </c>
      <c r="M258" t="s">
        <v>300</v>
      </c>
      <c r="N258">
        <v>0.54239999999999999</v>
      </c>
    </row>
    <row r="259" spans="1:14" ht="15.75" thickBot="1" x14ac:dyDescent="0.3">
      <c r="A259" t="str">
        <f t="shared" ref="A259:A322" si="4">IF(B259=D259,"","BAD")</f>
        <v/>
      </c>
      <c r="B259" t="s">
        <v>300</v>
      </c>
      <c r="D259" t="s">
        <v>300</v>
      </c>
      <c r="E259">
        <v>0.54239999999999999</v>
      </c>
      <c r="F259">
        <v>130</v>
      </c>
      <c r="J259" s="18" t="s">
        <v>440</v>
      </c>
      <c r="K259" s="216">
        <v>127</v>
      </c>
      <c r="M259" t="s">
        <v>301</v>
      </c>
      <c r="N259">
        <v>3.1600000000000003E-2</v>
      </c>
    </row>
    <row r="260" spans="1:14" x14ac:dyDescent="0.25">
      <c r="A260" t="str">
        <f t="shared" si="4"/>
        <v/>
      </c>
      <c r="B260" t="s">
        <v>301</v>
      </c>
      <c r="D260" t="s">
        <v>301</v>
      </c>
      <c r="E260">
        <v>3.1600000000000003E-2</v>
      </c>
      <c r="F260">
        <v>344</v>
      </c>
      <c r="J260" s="423" t="s">
        <v>170</v>
      </c>
      <c r="K260" s="215">
        <v>0.54710000000000003</v>
      </c>
      <c r="M260" t="s">
        <v>302</v>
      </c>
      <c r="N260">
        <v>5.9700000000000003E-2</v>
      </c>
    </row>
    <row r="261" spans="1:14" ht="15.75" thickBot="1" x14ac:dyDescent="0.3">
      <c r="A261" t="str">
        <f t="shared" si="4"/>
        <v/>
      </c>
      <c r="B261" t="s">
        <v>302</v>
      </c>
      <c r="D261" t="s">
        <v>302</v>
      </c>
      <c r="E261">
        <v>5.9700000000000003E-2</v>
      </c>
      <c r="F261">
        <v>334</v>
      </c>
      <c r="J261" s="424"/>
      <c r="K261" s="216">
        <v>128</v>
      </c>
      <c r="M261" t="s">
        <v>303</v>
      </c>
      <c r="N261">
        <v>0.6593</v>
      </c>
    </row>
    <row r="262" spans="1:14" x14ac:dyDescent="0.25">
      <c r="A262" t="str">
        <f t="shared" si="4"/>
        <v/>
      </c>
      <c r="B262" t="s">
        <v>303</v>
      </c>
      <c r="D262" t="s">
        <v>303</v>
      </c>
      <c r="E262">
        <v>0.6593</v>
      </c>
      <c r="F262">
        <v>93</v>
      </c>
      <c r="J262" s="423" t="s">
        <v>351</v>
      </c>
      <c r="K262" s="215">
        <v>0.54290000000000005</v>
      </c>
      <c r="M262" t="s">
        <v>304</v>
      </c>
      <c r="N262">
        <v>0.88160000000000005</v>
      </c>
    </row>
    <row r="263" spans="1:14" ht="15.75" thickBot="1" x14ac:dyDescent="0.3">
      <c r="A263" t="str">
        <f t="shared" si="4"/>
        <v/>
      </c>
      <c r="B263" t="s">
        <v>304</v>
      </c>
      <c r="D263" t="s">
        <v>304</v>
      </c>
      <c r="E263">
        <v>0.88160000000000005</v>
      </c>
      <c r="F263">
        <v>23</v>
      </c>
      <c r="J263" s="424"/>
      <c r="K263" s="216">
        <v>129</v>
      </c>
      <c r="M263" t="s">
        <v>305</v>
      </c>
      <c r="N263">
        <v>0.37169999999999997</v>
      </c>
    </row>
    <row r="264" spans="1:14" x14ac:dyDescent="0.25">
      <c r="A264" t="str">
        <f t="shared" si="4"/>
        <v/>
      </c>
      <c r="B264" t="s">
        <v>305</v>
      </c>
      <c r="D264" t="s">
        <v>305</v>
      </c>
      <c r="E264">
        <v>0.37169999999999997</v>
      </c>
      <c r="F264">
        <v>194</v>
      </c>
      <c r="J264" s="423" t="s">
        <v>300</v>
      </c>
      <c r="K264" s="215">
        <v>0.54239999999999999</v>
      </c>
      <c r="M264" t="s">
        <v>306</v>
      </c>
      <c r="N264">
        <v>0.2631</v>
      </c>
    </row>
    <row r="265" spans="1:14" ht="15.75" thickBot="1" x14ac:dyDescent="0.3">
      <c r="A265" t="str">
        <f t="shared" si="4"/>
        <v/>
      </c>
      <c r="B265" t="s">
        <v>306</v>
      </c>
      <c r="D265" t="s">
        <v>306</v>
      </c>
      <c r="E265">
        <v>0.2631</v>
      </c>
      <c r="F265">
        <v>240</v>
      </c>
      <c r="J265" s="424"/>
      <c r="K265" s="216">
        <v>130</v>
      </c>
      <c r="M265" t="s">
        <v>307</v>
      </c>
      <c r="N265">
        <v>6.1699999999999998E-2</v>
      </c>
    </row>
    <row r="266" spans="1:14" x14ac:dyDescent="0.25">
      <c r="A266" t="str">
        <f t="shared" si="4"/>
        <v/>
      </c>
      <c r="B266" t="s">
        <v>307</v>
      </c>
      <c r="D266" t="s">
        <v>307</v>
      </c>
      <c r="E266">
        <v>6.1699999999999998E-2</v>
      </c>
      <c r="F266">
        <v>333</v>
      </c>
      <c r="J266" s="423" t="s">
        <v>336</v>
      </c>
      <c r="K266" s="215">
        <v>0.54139999999999999</v>
      </c>
      <c r="M266" t="s">
        <v>308</v>
      </c>
      <c r="N266">
        <v>0.2369</v>
      </c>
    </row>
    <row r="267" spans="1:14" ht="15.75" thickBot="1" x14ac:dyDescent="0.3">
      <c r="A267" t="str">
        <f t="shared" si="4"/>
        <v/>
      </c>
      <c r="B267" t="s">
        <v>308</v>
      </c>
      <c r="D267" t="s">
        <v>308</v>
      </c>
      <c r="E267">
        <v>0.2369</v>
      </c>
      <c r="F267">
        <v>254</v>
      </c>
      <c r="J267" s="424"/>
      <c r="K267" s="216">
        <v>131</v>
      </c>
      <c r="M267" t="s">
        <v>309</v>
      </c>
      <c r="N267">
        <v>0.51319999999999999</v>
      </c>
    </row>
    <row r="268" spans="1:14" x14ac:dyDescent="0.25">
      <c r="A268" t="str">
        <f t="shared" si="4"/>
        <v/>
      </c>
      <c r="B268" t="s">
        <v>309</v>
      </c>
      <c r="D268" t="s">
        <v>309</v>
      </c>
      <c r="E268">
        <v>0.51319999999999999</v>
      </c>
      <c r="F268">
        <v>144</v>
      </c>
      <c r="J268" s="423" t="s">
        <v>255</v>
      </c>
      <c r="K268" s="215">
        <v>0.5403</v>
      </c>
      <c r="M268" t="s">
        <v>310</v>
      </c>
      <c r="N268">
        <v>0.2762</v>
      </c>
    </row>
    <row r="269" spans="1:14" ht="15.75" thickBot="1" x14ac:dyDescent="0.3">
      <c r="A269" t="str">
        <f t="shared" si="4"/>
        <v/>
      </c>
      <c r="B269" t="s">
        <v>310</v>
      </c>
      <c r="D269" t="s">
        <v>310</v>
      </c>
      <c r="E269">
        <v>0.2762</v>
      </c>
      <c r="F269">
        <v>236</v>
      </c>
      <c r="J269" s="424"/>
      <c r="K269" s="216">
        <v>132</v>
      </c>
      <c r="M269" t="s">
        <v>311</v>
      </c>
      <c r="N269">
        <v>0.86209999999999998</v>
      </c>
    </row>
    <row r="270" spans="1:14" x14ac:dyDescent="0.25">
      <c r="A270" t="str">
        <f t="shared" si="4"/>
        <v/>
      </c>
      <c r="B270" t="s">
        <v>311</v>
      </c>
      <c r="D270" t="s">
        <v>311</v>
      </c>
      <c r="E270">
        <v>0.86209999999999998</v>
      </c>
      <c r="F270">
        <v>29</v>
      </c>
      <c r="J270" s="423" t="s">
        <v>113</v>
      </c>
      <c r="K270" s="215">
        <v>0.53939999999999999</v>
      </c>
      <c r="M270" t="s">
        <v>396</v>
      </c>
      <c r="N270">
        <v>0.46820000000000001</v>
      </c>
    </row>
    <row r="271" spans="1:14" ht="15.75" thickBot="1" x14ac:dyDescent="0.3">
      <c r="A271" t="str">
        <f t="shared" si="4"/>
        <v/>
      </c>
      <c r="B271" t="s">
        <v>396</v>
      </c>
      <c r="D271" t="s">
        <v>396</v>
      </c>
      <c r="E271">
        <v>0.46820000000000001</v>
      </c>
      <c r="F271">
        <v>162</v>
      </c>
      <c r="J271" s="424"/>
      <c r="K271" s="216">
        <v>133</v>
      </c>
      <c r="M271" t="s">
        <v>397</v>
      </c>
      <c r="N271">
        <v>6.7699999999999996E-2</v>
      </c>
    </row>
    <row r="272" spans="1:14" x14ac:dyDescent="0.25">
      <c r="A272" t="str">
        <f t="shared" si="4"/>
        <v/>
      </c>
      <c r="B272" t="s">
        <v>397</v>
      </c>
      <c r="D272" t="s">
        <v>397</v>
      </c>
      <c r="E272">
        <v>6.7699999999999996E-2</v>
      </c>
      <c r="F272">
        <v>328</v>
      </c>
      <c r="J272" s="423" t="s">
        <v>215</v>
      </c>
      <c r="K272" s="215">
        <v>0.53820000000000001</v>
      </c>
      <c r="M272" t="s">
        <v>312</v>
      </c>
      <c r="N272">
        <v>0.49469999999999997</v>
      </c>
    </row>
    <row r="273" spans="1:14" ht="15.75" thickBot="1" x14ac:dyDescent="0.3">
      <c r="A273" t="str">
        <f t="shared" si="4"/>
        <v/>
      </c>
      <c r="B273" t="s">
        <v>312</v>
      </c>
      <c r="D273" t="s">
        <v>312</v>
      </c>
      <c r="E273">
        <v>0.49469999999999997</v>
      </c>
      <c r="F273">
        <v>152</v>
      </c>
      <c r="J273" s="424"/>
      <c r="K273" s="216">
        <v>134</v>
      </c>
      <c r="M273" t="s">
        <v>313</v>
      </c>
      <c r="N273">
        <v>0.86050000000000004</v>
      </c>
    </row>
    <row r="274" spans="1:14" x14ac:dyDescent="0.25">
      <c r="A274" t="str">
        <f t="shared" si="4"/>
        <v/>
      </c>
      <c r="B274" t="s">
        <v>313</v>
      </c>
      <c r="D274" t="s">
        <v>313</v>
      </c>
      <c r="E274">
        <v>0.86050000000000004</v>
      </c>
      <c r="F274">
        <v>30</v>
      </c>
      <c r="J274" s="17" t="s">
        <v>194</v>
      </c>
      <c r="K274" s="215">
        <v>0.53779999999999994</v>
      </c>
      <c r="M274" t="s">
        <v>314</v>
      </c>
      <c r="N274">
        <v>0.69199999999999995</v>
      </c>
    </row>
    <row r="275" spans="1:14" ht="15.75" thickBot="1" x14ac:dyDescent="0.3">
      <c r="A275" t="str">
        <f t="shared" si="4"/>
        <v/>
      </c>
      <c r="B275" t="s">
        <v>314</v>
      </c>
      <c r="D275" t="s">
        <v>314</v>
      </c>
      <c r="E275">
        <v>0.69199999999999995</v>
      </c>
      <c r="F275">
        <v>82</v>
      </c>
      <c r="J275" s="18" t="s">
        <v>439</v>
      </c>
      <c r="K275" s="216">
        <v>135</v>
      </c>
      <c r="M275" t="s">
        <v>315</v>
      </c>
      <c r="N275">
        <v>0.35239999999999999</v>
      </c>
    </row>
    <row r="276" spans="1:14" x14ac:dyDescent="0.25">
      <c r="A276" t="str">
        <f t="shared" si="4"/>
        <v/>
      </c>
      <c r="B276" t="s">
        <v>315</v>
      </c>
      <c r="D276" t="s">
        <v>315</v>
      </c>
      <c r="E276">
        <v>0.35239999999999999</v>
      </c>
      <c r="F276">
        <v>200</v>
      </c>
      <c r="J276" s="423" t="s">
        <v>243</v>
      </c>
      <c r="K276" s="215">
        <v>0.53439999999999999</v>
      </c>
      <c r="M276" t="s">
        <v>316</v>
      </c>
      <c r="N276">
        <v>0.49690000000000001</v>
      </c>
    </row>
    <row r="277" spans="1:14" ht="15.75" thickBot="1" x14ac:dyDescent="0.3">
      <c r="A277" t="str">
        <f t="shared" si="4"/>
        <v/>
      </c>
      <c r="B277" t="s">
        <v>316</v>
      </c>
      <c r="D277" t="s">
        <v>316</v>
      </c>
      <c r="E277">
        <v>0.49690000000000001</v>
      </c>
      <c r="F277">
        <v>151</v>
      </c>
      <c r="J277" s="424"/>
      <c r="K277" s="216">
        <v>136</v>
      </c>
      <c r="M277" t="s">
        <v>317</v>
      </c>
      <c r="N277">
        <v>0.91159999999999997</v>
      </c>
    </row>
    <row r="278" spans="1:14" x14ac:dyDescent="0.25">
      <c r="A278" t="str">
        <f t="shared" si="4"/>
        <v/>
      </c>
      <c r="B278" t="s">
        <v>317</v>
      </c>
      <c r="D278" t="s">
        <v>317</v>
      </c>
      <c r="E278">
        <v>0.91159999999999997</v>
      </c>
      <c r="F278">
        <v>16</v>
      </c>
      <c r="J278" s="423" t="s">
        <v>186</v>
      </c>
      <c r="K278" s="215">
        <v>0.53259999999999996</v>
      </c>
      <c r="M278" t="s">
        <v>318</v>
      </c>
      <c r="N278">
        <v>0.37930000000000003</v>
      </c>
    </row>
    <row r="279" spans="1:14" ht="15.75" thickBot="1" x14ac:dyDescent="0.3">
      <c r="A279" t="str">
        <f t="shared" si="4"/>
        <v/>
      </c>
      <c r="B279" t="s">
        <v>318</v>
      </c>
      <c r="D279" t="s">
        <v>318</v>
      </c>
      <c r="E279">
        <v>0.37930000000000003</v>
      </c>
      <c r="F279">
        <v>190</v>
      </c>
      <c r="J279" s="424"/>
      <c r="K279" s="216">
        <v>137</v>
      </c>
      <c r="M279" t="s">
        <v>319</v>
      </c>
      <c r="N279">
        <v>0.87270000000000003</v>
      </c>
    </row>
    <row r="280" spans="1:14" x14ac:dyDescent="0.25">
      <c r="A280" t="str">
        <f t="shared" si="4"/>
        <v/>
      </c>
      <c r="B280" t="s">
        <v>319</v>
      </c>
      <c r="D280" t="s">
        <v>319</v>
      </c>
      <c r="E280">
        <v>0.87270000000000003</v>
      </c>
      <c r="F280">
        <v>27</v>
      </c>
      <c r="J280" s="423" t="s">
        <v>248</v>
      </c>
      <c r="K280" s="215">
        <v>0.52829999999999999</v>
      </c>
      <c r="M280" t="s">
        <v>320</v>
      </c>
      <c r="N280">
        <v>0.78920000000000001</v>
      </c>
    </row>
    <row r="281" spans="1:14" ht="15.75" thickBot="1" x14ac:dyDescent="0.3">
      <c r="A281" t="str">
        <f t="shared" si="4"/>
        <v/>
      </c>
      <c r="B281" t="s">
        <v>320</v>
      </c>
      <c r="D281" t="s">
        <v>320</v>
      </c>
      <c r="E281">
        <v>0.78920000000000001</v>
      </c>
      <c r="F281">
        <v>47</v>
      </c>
      <c r="J281" s="424"/>
      <c r="K281" s="216">
        <v>138</v>
      </c>
      <c r="M281" t="s">
        <v>321</v>
      </c>
      <c r="N281">
        <v>3.3599999999999998E-2</v>
      </c>
    </row>
    <row r="282" spans="1:14" x14ac:dyDescent="0.25">
      <c r="A282" t="str">
        <f t="shared" si="4"/>
        <v/>
      </c>
      <c r="B282" t="s">
        <v>321</v>
      </c>
      <c r="D282" t="s">
        <v>321</v>
      </c>
      <c r="E282">
        <v>3.3599999999999998E-2</v>
      </c>
      <c r="F282">
        <v>342</v>
      </c>
      <c r="J282" s="423" t="s">
        <v>325</v>
      </c>
      <c r="K282" s="215">
        <v>0.52190000000000003</v>
      </c>
      <c r="M282" t="s">
        <v>322</v>
      </c>
      <c r="N282">
        <v>0.71819999999999995</v>
      </c>
    </row>
    <row r="283" spans="1:14" ht="15.75" thickBot="1" x14ac:dyDescent="0.3">
      <c r="A283" t="str">
        <f t="shared" si="4"/>
        <v/>
      </c>
      <c r="B283" t="s">
        <v>322</v>
      </c>
      <c r="D283" t="s">
        <v>322</v>
      </c>
      <c r="E283">
        <v>0.71819999999999995</v>
      </c>
      <c r="F283">
        <v>72</v>
      </c>
      <c r="J283" s="424"/>
      <c r="K283" s="216">
        <v>139</v>
      </c>
      <c r="M283" t="s">
        <v>323</v>
      </c>
      <c r="N283">
        <v>0.50390000000000001</v>
      </c>
    </row>
    <row r="284" spans="1:14" x14ac:dyDescent="0.25">
      <c r="A284" t="str">
        <f t="shared" si="4"/>
        <v/>
      </c>
      <c r="B284" t="s">
        <v>323</v>
      </c>
      <c r="D284" t="s">
        <v>323</v>
      </c>
      <c r="E284">
        <v>0.50390000000000001</v>
      </c>
      <c r="F284">
        <v>148</v>
      </c>
      <c r="J284" s="423" t="s">
        <v>160</v>
      </c>
      <c r="K284" s="215">
        <v>0.51729999999999998</v>
      </c>
      <c r="M284" t="s">
        <v>324</v>
      </c>
      <c r="N284">
        <v>0.75360000000000005</v>
      </c>
    </row>
    <row r="285" spans="1:14" ht="15.75" thickBot="1" x14ac:dyDescent="0.3">
      <c r="A285" t="str">
        <f t="shared" si="4"/>
        <v/>
      </c>
      <c r="B285" t="s">
        <v>324</v>
      </c>
      <c r="D285" t="s">
        <v>324</v>
      </c>
      <c r="E285">
        <v>0.75360000000000005</v>
      </c>
      <c r="F285">
        <v>62</v>
      </c>
      <c r="J285" s="424"/>
      <c r="K285" s="216">
        <v>140</v>
      </c>
      <c r="M285" t="s">
        <v>325</v>
      </c>
      <c r="N285">
        <v>0.52190000000000003</v>
      </c>
    </row>
    <row r="286" spans="1:14" x14ac:dyDescent="0.25">
      <c r="A286" t="str">
        <f t="shared" si="4"/>
        <v/>
      </c>
      <c r="B286" t="s">
        <v>325</v>
      </c>
      <c r="D286" t="s">
        <v>325</v>
      </c>
      <c r="E286">
        <v>0.52190000000000003</v>
      </c>
      <c r="F286">
        <v>139</v>
      </c>
      <c r="J286" s="423" t="s">
        <v>190</v>
      </c>
      <c r="K286" s="215">
        <v>0.51529999999999998</v>
      </c>
      <c r="M286" t="s">
        <v>326</v>
      </c>
      <c r="N286">
        <v>8.1600000000000006E-2</v>
      </c>
    </row>
    <row r="287" spans="1:14" ht="15.75" thickBot="1" x14ac:dyDescent="0.3">
      <c r="A287" t="str">
        <f t="shared" si="4"/>
        <v/>
      </c>
      <c r="B287" t="s">
        <v>326</v>
      </c>
      <c r="D287" t="s">
        <v>326</v>
      </c>
      <c r="E287">
        <v>8.1600000000000006E-2</v>
      </c>
      <c r="F287">
        <v>322</v>
      </c>
      <c r="J287" s="424"/>
      <c r="K287" s="216">
        <v>141</v>
      </c>
      <c r="M287" t="s">
        <v>327</v>
      </c>
      <c r="N287">
        <v>0.16569999999999999</v>
      </c>
    </row>
    <row r="288" spans="1:14" x14ac:dyDescent="0.25">
      <c r="A288" t="str">
        <f t="shared" si="4"/>
        <v/>
      </c>
      <c r="B288" t="s">
        <v>398</v>
      </c>
      <c r="D288" t="s">
        <v>398</v>
      </c>
      <c r="E288">
        <v>6.2799999999999995E-2</v>
      </c>
      <c r="F288">
        <v>331</v>
      </c>
      <c r="J288" s="17" t="s">
        <v>361</v>
      </c>
      <c r="K288" s="215">
        <v>0.51429999999999998</v>
      </c>
      <c r="M288" t="s">
        <v>328</v>
      </c>
      <c r="N288">
        <v>0.19109999999999999</v>
      </c>
    </row>
    <row r="289" spans="1:14" ht="15.75" thickBot="1" x14ac:dyDescent="0.3">
      <c r="A289" t="str">
        <f t="shared" si="4"/>
        <v/>
      </c>
      <c r="B289" t="s">
        <v>327</v>
      </c>
      <c r="D289" t="s">
        <v>327</v>
      </c>
      <c r="E289">
        <v>0.16569999999999999</v>
      </c>
      <c r="F289">
        <v>290</v>
      </c>
      <c r="J289" s="18" t="s">
        <v>440</v>
      </c>
      <c r="K289" s="216">
        <v>142</v>
      </c>
      <c r="M289" t="s">
        <v>329</v>
      </c>
      <c r="N289">
        <v>0.18870000000000001</v>
      </c>
    </row>
    <row r="290" spans="1:14" x14ac:dyDescent="0.25">
      <c r="A290" t="str">
        <f t="shared" si="4"/>
        <v/>
      </c>
      <c r="B290" t="s">
        <v>328</v>
      </c>
      <c r="D290" t="s">
        <v>328</v>
      </c>
      <c r="E290">
        <v>0.19109999999999999</v>
      </c>
      <c r="F290">
        <v>279</v>
      </c>
      <c r="J290" s="423" t="s">
        <v>192</v>
      </c>
      <c r="K290" s="215">
        <v>0.51380000000000003</v>
      </c>
      <c r="M290" t="s">
        <v>330</v>
      </c>
      <c r="N290">
        <v>0.1149</v>
      </c>
    </row>
    <row r="291" spans="1:14" ht="15.75" thickBot="1" x14ac:dyDescent="0.3">
      <c r="A291" t="str">
        <f t="shared" si="4"/>
        <v/>
      </c>
      <c r="B291" t="s">
        <v>329</v>
      </c>
      <c r="D291" t="s">
        <v>329</v>
      </c>
      <c r="E291">
        <v>0.18870000000000001</v>
      </c>
      <c r="F291">
        <v>280</v>
      </c>
      <c r="J291" s="424"/>
      <c r="K291" s="216">
        <v>143</v>
      </c>
      <c r="M291" t="s">
        <v>331</v>
      </c>
      <c r="N291">
        <v>0.46</v>
      </c>
    </row>
    <row r="292" spans="1:14" x14ac:dyDescent="0.25">
      <c r="A292" t="str">
        <f t="shared" si="4"/>
        <v/>
      </c>
      <c r="B292" t="s">
        <v>330</v>
      </c>
      <c r="D292" t="s">
        <v>330</v>
      </c>
      <c r="E292">
        <v>0.1149</v>
      </c>
      <c r="F292">
        <v>315</v>
      </c>
      <c r="J292" s="17" t="s">
        <v>309</v>
      </c>
      <c r="K292" s="215">
        <v>0.51319999999999999</v>
      </c>
      <c r="M292" t="s">
        <v>332</v>
      </c>
      <c r="N292">
        <v>6.9500000000000006E-2</v>
      </c>
    </row>
    <row r="293" spans="1:14" ht="15.75" thickBot="1" x14ac:dyDescent="0.3">
      <c r="A293" t="str">
        <f t="shared" si="4"/>
        <v/>
      </c>
      <c r="B293" t="s">
        <v>331</v>
      </c>
      <c r="D293" t="s">
        <v>331</v>
      </c>
      <c r="E293">
        <v>0.46</v>
      </c>
      <c r="F293">
        <v>168</v>
      </c>
      <c r="J293" s="18" t="s">
        <v>415</v>
      </c>
      <c r="K293" s="216">
        <v>144</v>
      </c>
      <c r="M293" t="s">
        <v>333</v>
      </c>
      <c r="N293">
        <v>0.1991</v>
      </c>
    </row>
    <row r="294" spans="1:14" x14ac:dyDescent="0.25">
      <c r="A294" t="str">
        <f t="shared" si="4"/>
        <v/>
      </c>
      <c r="B294" t="s">
        <v>332</v>
      </c>
      <c r="D294" t="s">
        <v>332</v>
      </c>
      <c r="E294">
        <v>6.9500000000000006E-2</v>
      </c>
      <c r="F294">
        <v>326</v>
      </c>
      <c r="J294" s="423" t="s">
        <v>80</v>
      </c>
      <c r="K294" s="215">
        <v>0.51300000000000001</v>
      </c>
      <c r="M294" t="s">
        <v>334</v>
      </c>
      <c r="N294">
        <v>0.14399999999999999</v>
      </c>
    </row>
    <row r="295" spans="1:14" ht="15.75" thickBot="1" x14ac:dyDescent="0.3">
      <c r="A295" t="str">
        <f t="shared" si="4"/>
        <v/>
      </c>
      <c r="B295" t="s">
        <v>333</v>
      </c>
      <c r="D295" t="s">
        <v>333</v>
      </c>
      <c r="E295">
        <v>0.1991</v>
      </c>
      <c r="F295">
        <v>276</v>
      </c>
      <c r="J295" s="424"/>
      <c r="K295" s="216">
        <v>145</v>
      </c>
      <c r="M295" t="s">
        <v>335</v>
      </c>
      <c r="N295">
        <v>0.51090000000000002</v>
      </c>
    </row>
    <row r="296" spans="1:14" x14ac:dyDescent="0.25">
      <c r="A296" t="str">
        <f t="shared" si="4"/>
        <v/>
      </c>
      <c r="B296" t="s">
        <v>334</v>
      </c>
      <c r="D296" t="s">
        <v>334</v>
      </c>
      <c r="E296">
        <v>0.14399999999999999</v>
      </c>
      <c r="F296">
        <v>305</v>
      </c>
      <c r="J296" s="423" t="s">
        <v>335</v>
      </c>
      <c r="K296" s="215">
        <v>0.51090000000000002</v>
      </c>
      <c r="M296" t="s">
        <v>336</v>
      </c>
      <c r="N296">
        <v>0.54139999999999999</v>
      </c>
    </row>
    <row r="297" spans="1:14" ht="15.75" thickBot="1" x14ac:dyDescent="0.3">
      <c r="A297" t="str">
        <f t="shared" si="4"/>
        <v/>
      </c>
      <c r="B297" t="s">
        <v>335</v>
      </c>
      <c r="D297" t="s">
        <v>335</v>
      </c>
      <c r="E297">
        <v>0.51090000000000002</v>
      </c>
      <c r="F297">
        <v>146</v>
      </c>
      <c r="J297" s="424"/>
      <c r="K297" s="216">
        <v>146</v>
      </c>
      <c r="M297" t="s">
        <v>337</v>
      </c>
      <c r="N297">
        <v>7.0400000000000004E-2</v>
      </c>
    </row>
    <row r="298" spans="1:14" x14ac:dyDescent="0.25">
      <c r="A298" t="str">
        <f t="shared" si="4"/>
        <v/>
      </c>
      <c r="B298" t="s">
        <v>336</v>
      </c>
      <c r="D298" t="s">
        <v>336</v>
      </c>
      <c r="E298">
        <v>0.54139999999999999</v>
      </c>
      <c r="F298">
        <v>131</v>
      </c>
      <c r="J298" s="423" t="s">
        <v>372</v>
      </c>
      <c r="K298" s="215">
        <v>0.50790000000000002</v>
      </c>
      <c r="M298" t="s">
        <v>338</v>
      </c>
      <c r="N298">
        <v>0.35349999999999998</v>
      </c>
    </row>
    <row r="299" spans="1:14" ht="15.75" thickBot="1" x14ac:dyDescent="0.3">
      <c r="A299" t="str">
        <f t="shared" si="4"/>
        <v/>
      </c>
      <c r="B299" t="s">
        <v>337</v>
      </c>
      <c r="D299" t="s">
        <v>337</v>
      </c>
      <c r="E299">
        <v>7.0400000000000004E-2</v>
      </c>
      <c r="F299">
        <v>325</v>
      </c>
      <c r="J299" s="424"/>
      <c r="K299" s="216">
        <v>147</v>
      </c>
      <c r="M299" t="s">
        <v>339</v>
      </c>
      <c r="N299">
        <v>0.2581</v>
      </c>
    </row>
    <row r="300" spans="1:14" x14ac:dyDescent="0.25">
      <c r="A300" t="str">
        <f t="shared" si="4"/>
        <v/>
      </c>
      <c r="B300" t="s">
        <v>338</v>
      </c>
      <c r="D300" t="s">
        <v>338</v>
      </c>
      <c r="E300">
        <v>0.35349999999999998</v>
      </c>
      <c r="F300">
        <v>199</v>
      </c>
      <c r="J300" s="423" t="s">
        <v>323</v>
      </c>
      <c r="K300" s="215">
        <v>0.50390000000000001</v>
      </c>
      <c r="M300" t="s">
        <v>340</v>
      </c>
      <c r="N300">
        <v>0.70830000000000004</v>
      </c>
    </row>
    <row r="301" spans="1:14" ht="15.75" thickBot="1" x14ac:dyDescent="0.3">
      <c r="A301" t="str">
        <f t="shared" si="4"/>
        <v/>
      </c>
      <c r="B301" t="s">
        <v>339</v>
      </c>
      <c r="D301" t="s">
        <v>339</v>
      </c>
      <c r="E301">
        <v>0.2581</v>
      </c>
      <c r="F301">
        <v>242</v>
      </c>
      <c r="J301" s="424"/>
      <c r="K301" s="216">
        <v>148</v>
      </c>
      <c r="M301" t="s">
        <v>341</v>
      </c>
      <c r="N301">
        <v>0.56879999999999997</v>
      </c>
    </row>
    <row r="302" spans="1:14" x14ac:dyDescent="0.25">
      <c r="A302" t="str">
        <f t="shared" si="4"/>
        <v/>
      </c>
      <c r="B302" t="s">
        <v>340</v>
      </c>
      <c r="D302" t="s">
        <v>340</v>
      </c>
      <c r="E302">
        <v>0.70830000000000004</v>
      </c>
      <c r="F302">
        <v>75</v>
      </c>
      <c r="J302" s="423" t="s">
        <v>75</v>
      </c>
      <c r="K302" s="215">
        <v>0.50129999999999997</v>
      </c>
      <c r="M302" t="s">
        <v>342</v>
      </c>
      <c r="N302">
        <v>0.73219999999999996</v>
      </c>
    </row>
    <row r="303" spans="1:14" ht="15.75" thickBot="1" x14ac:dyDescent="0.3">
      <c r="A303" t="str">
        <f t="shared" si="4"/>
        <v/>
      </c>
      <c r="B303" t="s">
        <v>341</v>
      </c>
      <c r="D303" t="s">
        <v>341</v>
      </c>
      <c r="E303">
        <v>0.56879999999999997</v>
      </c>
      <c r="F303">
        <v>120</v>
      </c>
      <c r="J303" s="424"/>
      <c r="K303" s="216">
        <v>149</v>
      </c>
      <c r="M303" t="s">
        <v>343</v>
      </c>
      <c r="N303">
        <v>9.64E-2</v>
      </c>
    </row>
    <row r="304" spans="1:14" x14ac:dyDescent="0.25">
      <c r="A304" t="str">
        <f t="shared" si="4"/>
        <v/>
      </c>
      <c r="B304" t="s">
        <v>342</v>
      </c>
      <c r="D304" t="s">
        <v>342</v>
      </c>
      <c r="E304">
        <v>0.73219999999999996</v>
      </c>
      <c r="F304">
        <v>68</v>
      </c>
      <c r="J304" s="423" t="s">
        <v>166</v>
      </c>
      <c r="K304" s="215">
        <v>0.49709999999999999</v>
      </c>
      <c r="M304" t="s">
        <v>344</v>
      </c>
      <c r="N304">
        <v>0.12889999999999999</v>
      </c>
    </row>
    <row r="305" spans="1:14" ht="15.75" thickBot="1" x14ac:dyDescent="0.3">
      <c r="A305" t="str">
        <f t="shared" si="4"/>
        <v/>
      </c>
      <c r="B305" t="s">
        <v>343</v>
      </c>
      <c r="D305" t="s">
        <v>343</v>
      </c>
      <c r="E305">
        <v>9.64E-2</v>
      </c>
      <c r="F305">
        <v>318</v>
      </c>
      <c r="J305" s="424"/>
      <c r="K305" s="216">
        <v>150</v>
      </c>
      <c r="M305" t="s">
        <v>345</v>
      </c>
      <c r="N305">
        <v>0.37</v>
      </c>
    </row>
    <row r="306" spans="1:14" ht="15.75" thickBot="1" x14ac:dyDescent="0.3">
      <c r="A306" t="str">
        <f t="shared" si="4"/>
        <v/>
      </c>
      <c r="B306" t="s">
        <v>344</v>
      </c>
      <c r="D306" t="s">
        <v>344</v>
      </c>
      <c r="E306">
        <v>0.12889999999999999</v>
      </c>
      <c r="F306">
        <v>310</v>
      </c>
      <c r="J306" s="15" t="s">
        <v>25</v>
      </c>
      <c r="K306" s="16" t="s">
        <v>399</v>
      </c>
      <c r="M306" t="s">
        <v>346</v>
      </c>
      <c r="N306">
        <v>0.21540000000000001</v>
      </c>
    </row>
    <row r="307" spans="1:14" x14ac:dyDescent="0.25">
      <c r="A307" t="str">
        <f t="shared" si="4"/>
        <v/>
      </c>
      <c r="B307" t="s">
        <v>345</v>
      </c>
      <c r="D307" t="s">
        <v>345</v>
      </c>
      <c r="E307">
        <v>0.37</v>
      </c>
      <c r="F307">
        <v>196</v>
      </c>
      <c r="J307" s="423" t="s">
        <v>316</v>
      </c>
      <c r="K307" s="215">
        <v>0.49690000000000001</v>
      </c>
      <c r="M307" t="s">
        <v>347</v>
      </c>
      <c r="N307">
        <v>0.1923</v>
      </c>
    </row>
    <row r="308" spans="1:14" ht="15.75" thickBot="1" x14ac:dyDescent="0.3">
      <c r="A308" t="str">
        <f t="shared" si="4"/>
        <v/>
      </c>
      <c r="B308" t="s">
        <v>346</v>
      </c>
      <c r="D308" t="s">
        <v>346</v>
      </c>
      <c r="E308">
        <v>0.21540000000000001</v>
      </c>
      <c r="F308">
        <v>265</v>
      </c>
      <c r="J308" s="424"/>
      <c r="K308" s="216">
        <v>151</v>
      </c>
      <c r="M308" t="s">
        <v>348</v>
      </c>
      <c r="N308">
        <v>0.71940000000000004</v>
      </c>
    </row>
    <row r="309" spans="1:14" x14ac:dyDescent="0.25">
      <c r="A309" t="str">
        <f t="shared" si="4"/>
        <v/>
      </c>
      <c r="B309" t="s">
        <v>347</v>
      </c>
      <c r="D309" t="s">
        <v>347</v>
      </c>
      <c r="E309">
        <v>0.1923</v>
      </c>
      <c r="F309">
        <v>277</v>
      </c>
      <c r="J309" s="423" t="s">
        <v>312</v>
      </c>
      <c r="K309" s="215">
        <v>0.49469999999999997</v>
      </c>
      <c r="M309" t="s">
        <v>349</v>
      </c>
      <c r="N309">
        <v>0.24829999999999999</v>
      </c>
    </row>
    <row r="310" spans="1:14" ht="15.75" thickBot="1" x14ac:dyDescent="0.3">
      <c r="A310" t="str">
        <f t="shared" si="4"/>
        <v/>
      </c>
      <c r="B310" t="s">
        <v>348</v>
      </c>
      <c r="D310" t="s">
        <v>348</v>
      </c>
      <c r="E310">
        <v>0.71940000000000004</v>
      </c>
      <c r="F310">
        <v>71</v>
      </c>
      <c r="J310" s="424"/>
      <c r="K310" s="216">
        <v>152</v>
      </c>
      <c r="M310" t="s">
        <v>350</v>
      </c>
      <c r="N310">
        <v>0.36559999999999998</v>
      </c>
    </row>
    <row r="311" spans="1:14" x14ac:dyDescent="0.25">
      <c r="A311" t="str">
        <f t="shared" si="4"/>
        <v/>
      </c>
      <c r="B311" t="s">
        <v>349</v>
      </c>
      <c r="D311" t="s">
        <v>349</v>
      </c>
      <c r="E311">
        <v>0.24829999999999999</v>
      </c>
      <c r="F311">
        <v>250</v>
      </c>
      <c r="J311" s="423" t="s">
        <v>271</v>
      </c>
      <c r="K311" s="215">
        <v>0.49109999999999998</v>
      </c>
      <c r="M311" t="s">
        <v>351</v>
      </c>
      <c r="N311">
        <v>0.54290000000000005</v>
      </c>
    </row>
    <row r="312" spans="1:14" ht="15.75" thickBot="1" x14ac:dyDescent="0.3">
      <c r="A312" t="str">
        <f t="shared" si="4"/>
        <v/>
      </c>
      <c r="B312" t="s">
        <v>350</v>
      </c>
      <c r="D312" t="s">
        <v>350</v>
      </c>
      <c r="E312">
        <v>0.36559999999999998</v>
      </c>
      <c r="F312">
        <v>197</v>
      </c>
      <c r="J312" s="424"/>
      <c r="K312" s="216">
        <v>153</v>
      </c>
      <c r="M312" t="s">
        <v>352</v>
      </c>
      <c r="N312">
        <v>6.2799999999999995E-2</v>
      </c>
    </row>
    <row r="313" spans="1:14" x14ac:dyDescent="0.25">
      <c r="A313" t="str">
        <f t="shared" si="4"/>
        <v/>
      </c>
      <c r="B313" t="s">
        <v>351</v>
      </c>
      <c r="D313" t="s">
        <v>351</v>
      </c>
      <c r="E313">
        <v>0.54290000000000005</v>
      </c>
      <c r="F313">
        <v>129</v>
      </c>
      <c r="J313" s="423" t="s">
        <v>280</v>
      </c>
      <c r="K313" s="215">
        <v>0.4894</v>
      </c>
      <c r="M313" t="s">
        <v>353</v>
      </c>
      <c r="N313">
        <v>0.22270000000000001</v>
      </c>
    </row>
    <row r="314" spans="1:14" ht="15.75" thickBot="1" x14ac:dyDescent="0.3">
      <c r="A314" t="str">
        <f t="shared" si="4"/>
        <v/>
      </c>
      <c r="B314" t="s">
        <v>353</v>
      </c>
      <c r="D314" t="s">
        <v>353</v>
      </c>
      <c r="E314">
        <v>0.22270000000000001</v>
      </c>
      <c r="F314">
        <v>262</v>
      </c>
      <c r="J314" s="424"/>
      <c r="K314" s="216">
        <v>154</v>
      </c>
      <c r="M314" t="s">
        <v>354</v>
      </c>
      <c r="N314">
        <v>0.46029999999999999</v>
      </c>
    </row>
    <row r="315" spans="1:14" x14ac:dyDescent="0.25">
      <c r="A315" t="str">
        <f t="shared" si="4"/>
        <v/>
      </c>
      <c r="B315" t="s">
        <v>354</v>
      </c>
      <c r="D315" t="s">
        <v>354</v>
      </c>
      <c r="E315">
        <v>0.46029999999999999</v>
      </c>
      <c r="F315">
        <v>167</v>
      </c>
      <c r="J315" s="423" t="s">
        <v>258</v>
      </c>
      <c r="K315" s="215">
        <v>0.4889</v>
      </c>
      <c r="M315" t="s">
        <v>355</v>
      </c>
      <c r="N315">
        <v>0.21929999999999999</v>
      </c>
    </row>
    <row r="316" spans="1:14" ht="15.75" thickBot="1" x14ac:dyDescent="0.3">
      <c r="A316" t="str">
        <f t="shared" si="4"/>
        <v/>
      </c>
      <c r="B316" t="s">
        <v>355</v>
      </c>
      <c r="D316" t="s">
        <v>355</v>
      </c>
      <c r="E316">
        <v>0.21929999999999999</v>
      </c>
      <c r="F316">
        <v>264</v>
      </c>
      <c r="J316" s="424"/>
      <c r="K316" s="216">
        <v>155</v>
      </c>
      <c r="M316" t="s">
        <v>356</v>
      </c>
      <c r="N316">
        <v>0.43719999999999998</v>
      </c>
    </row>
    <row r="317" spans="1:14" x14ac:dyDescent="0.25">
      <c r="A317" t="str">
        <f t="shared" si="4"/>
        <v/>
      </c>
      <c r="B317" t="s">
        <v>356</v>
      </c>
      <c r="D317" t="s">
        <v>356</v>
      </c>
      <c r="E317">
        <v>0.43719999999999998</v>
      </c>
      <c r="F317">
        <v>173</v>
      </c>
      <c r="J317" s="423" t="s">
        <v>135</v>
      </c>
      <c r="K317" s="215">
        <v>0.48509999999999998</v>
      </c>
      <c r="M317" t="s">
        <v>357</v>
      </c>
      <c r="N317">
        <v>0.34520000000000001</v>
      </c>
    </row>
    <row r="318" spans="1:14" ht="15.75" thickBot="1" x14ac:dyDescent="0.3">
      <c r="A318" t="str">
        <f t="shared" si="4"/>
        <v/>
      </c>
      <c r="B318" t="s">
        <v>357</v>
      </c>
      <c r="D318" t="s">
        <v>357</v>
      </c>
      <c r="E318">
        <v>0.34520000000000001</v>
      </c>
      <c r="F318">
        <v>204</v>
      </c>
      <c r="J318" s="424"/>
      <c r="K318" s="216">
        <v>156</v>
      </c>
      <c r="M318" t="s">
        <v>358</v>
      </c>
      <c r="N318">
        <v>0.64370000000000005</v>
      </c>
    </row>
    <row r="319" spans="1:14" x14ac:dyDescent="0.25">
      <c r="A319" t="str">
        <f t="shared" si="4"/>
        <v/>
      </c>
      <c r="B319" t="s">
        <v>358</v>
      </c>
      <c r="D319" t="s">
        <v>358</v>
      </c>
      <c r="E319">
        <v>0.64370000000000005</v>
      </c>
      <c r="F319">
        <v>98</v>
      </c>
      <c r="J319" s="423" t="s">
        <v>122</v>
      </c>
      <c r="K319" s="215">
        <v>0.48349999999999999</v>
      </c>
      <c r="M319" t="s">
        <v>359</v>
      </c>
      <c r="N319">
        <v>0.9254</v>
      </c>
    </row>
    <row r="320" spans="1:14" ht="15.75" thickBot="1" x14ac:dyDescent="0.3">
      <c r="A320" t="str">
        <f t="shared" si="4"/>
        <v/>
      </c>
      <c r="B320" t="s">
        <v>359</v>
      </c>
      <c r="D320" t="s">
        <v>359</v>
      </c>
      <c r="E320">
        <v>0.9254</v>
      </c>
      <c r="F320">
        <v>10</v>
      </c>
      <c r="J320" s="424"/>
      <c r="K320" s="216">
        <v>157</v>
      </c>
      <c r="M320" t="s">
        <v>360</v>
      </c>
      <c r="N320">
        <v>0.83679999999999999</v>
      </c>
    </row>
    <row r="321" spans="1:14" x14ac:dyDescent="0.25">
      <c r="A321" t="str">
        <f t="shared" si="4"/>
        <v/>
      </c>
      <c r="B321" t="s">
        <v>360</v>
      </c>
      <c r="D321" t="s">
        <v>360</v>
      </c>
      <c r="E321">
        <v>0.83679999999999999</v>
      </c>
      <c r="F321">
        <v>35</v>
      </c>
      <c r="J321" s="423" t="s">
        <v>156</v>
      </c>
      <c r="K321" s="215">
        <v>0.48259999999999997</v>
      </c>
      <c r="M321" t="s">
        <v>361</v>
      </c>
      <c r="N321">
        <v>0.51429999999999998</v>
      </c>
    </row>
    <row r="322" spans="1:14" ht="15.75" thickBot="1" x14ac:dyDescent="0.3">
      <c r="A322" t="str">
        <f t="shared" si="4"/>
        <v/>
      </c>
      <c r="B322" t="s">
        <v>361</v>
      </c>
      <c r="D322" t="s">
        <v>361</v>
      </c>
      <c r="E322">
        <v>0.51429999999999998</v>
      </c>
      <c r="F322">
        <v>142</v>
      </c>
      <c r="J322" s="424"/>
      <c r="K322" s="216">
        <v>158</v>
      </c>
      <c r="M322" t="s">
        <v>362</v>
      </c>
      <c r="N322">
        <v>0.66559999999999997</v>
      </c>
    </row>
    <row r="323" spans="1:14" x14ac:dyDescent="0.25">
      <c r="A323" t="str">
        <f t="shared" ref="A323:A346" si="5">IF(B323=D323,"","BAD")</f>
        <v/>
      </c>
      <c r="B323" t="s">
        <v>362</v>
      </c>
      <c r="D323" t="s">
        <v>362</v>
      </c>
      <c r="E323">
        <v>0.66559999999999997</v>
      </c>
      <c r="F323">
        <v>90</v>
      </c>
      <c r="J323" s="423" t="s">
        <v>117</v>
      </c>
      <c r="K323" s="215">
        <v>0.4793</v>
      </c>
      <c r="M323" t="s">
        <v>363</v>
      </c>
      <c r="N323">
        <v>0.75570000000000004</v>
      </c>
    </row>
    <row r="324" spans="1:14" ht="15.75" thickBot="1" x14ac:dyDescent="0.3">
      <c r="A324" t="str">
        <f t="shared" si="5"/>
        <v/>
      </c>
      <c r="B324" t="s">
        <v>363</v>
      </c>
      <c r="D324" t="s">
        <v>363</v>
      </c>
      <c r="E324">
        <v>0.75570000000000004</v>
      </c>
      <c r="F324">
        <v>61</v>
      </c>
      <c r="J324" s="424"/>
      <c r="K324" s="216">
        <v>159</v>
      </c>
      <c r="M324" t="s">
        <v>364</v>
      </c>
      <c r="N324">
        <v>0.76359999999999995</v>
      </c>
    </row>
    <row r="325" spans="1:14" x14ac:dyDescent="0.25">
      <c r="A325" t="str">
        <f t="shared" si="5"/>
        <v/>
      </c>
      <c r="B325" t="s">
        <v>364</v>
      </c>
      <c r="D325" t="s">
        <v>364</v>
      </c>
      <c r="E325">
        <v>0.76359999999999995</v>
      </c>
      <c r="F325">
        <v>58</v>
      </c>
      <c r="J325" s="423" t="s">
        <v>142</v>
      </c>
      <c r="K325" s="215">
        <v>0.47889999999999999</v>
      </c>
      <c r="M325" t="s">
        <v>365</v>
      </c>
      <c r="N325">
        <v>0.30890000000000001</v>
      </c>
    </row>
    <row r="326" spans="1:14" ht="15.75" thickBot="1" x14ac:dyDescent="0.3">
      <c r="A326" t="str">
        <f t="shared" si="5"/>
        <v/>
      </c>
      <c r="B326" t="s">
        <v>365</v>
      </c>
      <c r="D326" t="s">
        <v>365</v>
      </c>
      <c r="E326">
        <v>0.30890000000000001</v>
      </c>
      <c r="F326">
        <v>219</v>
      </c>
      <c r="J326" s="424"/>
      <c r="K326" s="216">
        <v>160</v>
      </c>
      <c r="M326" t="s">
        <v>366</v>
      </c>
      <c r="N326">
        <v>0.32540000000000002</v>
      </c>
    </row>
    <row r="327" spans="1:14" x14ac:dyDescent="0.25">
      <c r="A327" t="str">
        <f t="shared" si="5"/>
        <v/>
      </c>
      <c r="B327" t="s">
        <v>366</v>
      </c>
      <c r="D327" t="s">
        <v>366</v>
      </c>
      <c r="E327">
        <v>0.32540000000000002</v>
      </c>
      <c r="F327">
        <v>210</v>
      </c>
      <c r="J327" s="423" t="s">
        <v>56</v>
      </c>
      <c r="K327" s="215">
        <v>0.46920000000000001</v>
      </c>
      <c r="M327" t="s">
        <v>367</v>
      </c>
      <c r="N327">
        <v>0.30659999999999998</v>
      </c>
    </row>
    <row r="328" spans="1:14" ht="15.75" thickBot="1" x14ac:dyDescent="0.3">
      <c r="A328" t="str">
        <f t="shared" si="5"/>
        <v/>
      </c>
      <c r="B328" t="s">
        <v>367</v>
      </c>
      <c r="D328" t="s">
        <v>367</v>
      </c>
      <c r="E328">
        <v>0.30659999999999998</v>
      </c>
      <c r="F328">
        <v>220</v>
      </c>
      <c r="J328" s="424"/>
      <c r="K328" s="216">
        <v>161</v>
      </c>
      <c r="M328" t="s">
        <v>368</v>
      </c>
      <c r="N328">
        <v>0.73609999999999998</v>
      </c>
    </row>
    <row r="329" spans="1:14" x14ac:dyDescent="0.25">
      <c r="A329" t="str">
        <f t="shared" si="5"/>
        <v/>
      </c>
      <c r="B329" t="s">
        <v>368</v>
      </c>
      <c r="D329" t="s">
        <v>368</v>
      </c>
      <c r="E329">
        <v>0.73609999999999998</v>
      </c>
      <c r="F329">
        <v>66</v>
      </c>
      <c r="J329" s="423" t="s">
        <v>396</v>
      </c>
      <c r="K329" s="215">
        <v>0.46820000000000001</v>
      </c>
      <c r="M329" t="s">
        <v>369</v>
      </c>
      <c r="N329">
        <v>0.6694</v>
      </c>
    </row>
    <row r="330" spans="1:14" ht="15.75" thickBot="1" x14ac:dyDescent="0.3">
      <c r="A330" t="str">
        <f t="shared" si="5"/>
        <v/>
      </c>
      <c r="B330" t="s">
        <v>369</v>
      </c>
      <c r="D330" t="s">
        <v>369</v>
      </c>
      <c r="E330">
        <v>0.6694</v>
      </c>
      <c r="F330">
        <v>89</v>
      </c>
      <c r="J330" s="424"/>
      <c r="K330" s="216">
        <v>162</v>
      </c>
      <c r="M330" t="s">
        <v>370</v>
      </c>
      <c r="N330">
        <v>0.58069999999999999</v>
      </c>
    </row>
    <row r="331" spans="1:14" x14ac:dyDescent="0.25">
      <c r="A331" t="str">
        <f t="shared" si="5"/>
        <v/>
      </c>
      <c r="B331" t="s">
        <v>370</v>
      </c>
      <c r="D331" t="s">
        <v>370</v>
      </c>
      <c r="E331">
        <v>0.58069999999999999</v>
      </c>
      <c r="F331">
        <v>114</v>
      </c>
      <c r="J331" s="423" t="s">
        <v>204</v>
      </c>
      <c r="K331" s="215">
        <v>0.4677</v>
      </c>
      <c r="M331" t="s">
        <v>371</v>
      </c>
      <c r="N331">
        <v>0.79159999999999997</v>
      </c>
    </row>
    <row r="332" spans="1:14" ht="15.75" thickBot="1" x14ac:dyDescent="0.3">
      <c r="A332" t="str">
        <f t="shared" si="5"/>
        <v/>
      </c>
      <c r="B332" t="s">
        <v>371</v>
      </c>
      <c r="D332" t="s">
        <v>371</v>
      </c>
      <c r="E332">
        <v>0.79159999999999997</v>
      </c>
      <c r="F332">
        <v>45</v>
      </c>
      <c r="J332" s="424"/>
      <c r="K332" s="216">
        <v>163</v>
      </c>
      <c r="M332" t="s">
        <v>372</v>
      </c>
      <c r="N332">
        <v>0.50790000000000002</v>
      </c>
    </row>
    <row r="333" spans="1:14" x14ac:dyDescent="0.25">
      <c r="A333" t="str">
        <f t="shared" si="5"/>
        <v/>
      </c>
      <c r="B333" t="s">
        <v>372</v>
      </c>
      <c r="D333" t="s">
        <v>372</v>
      </c>
      <c r="E333">
        <v>0.50790000000000002</v>
      </c>
      <c r="F333">
        <v>147</v>
      </c>
      <c r="J333" s="423" t="s">
        <v>385</v>
      </c>
      <c r="K333" s="215">
        <v>0.46610000000000001</v>
      </c>
      <c r="M333" t="s">
        <v>373</v>
      </c>
      <c r="N333">
        <v>0.44729999999999998</v>
      </c>
    </row>
    <row r="334" spans="1:14" ht="15.75" thickBot="1" x14ac:dyDescent="0.3">
      <c r="A334" t="str">
        <f t="shared" si="5"/>
        <v/>
      </c>
      <c r="B334" t="s">
        <v>373</v>
      </c>
      <c r="D334" t="s">
        <v>373</v>
      </c>
      <c r="E334">
        <v>0.44729999999999998</v>
      </c>
      <c r="F334">
        <v>172</v>
      </c>
      <c r="J334" s="424"/>
      <c r="K334" s="216">
        <v>164</v>
      </c>
      <c r="M334" t="s">
        <v>374</v>
      </c>
      <c r="N334">
        <v>0.54879999999999995</v>
      </c>
    </row>
    <row r="335" spans="1:14" x14ac:dyDescent="0.25">
      <c r="A335" t="str">
        <f t="shared" si="5"/>
        <v/>
      </c>
      <c r="B335" t="s">
        <v>374</v>
      </c>
      <c r="D335" t="s">
        <v>374</v>
      </c>
      <c r="E335">
        <v>0.54879999999999995</v>
      </c>
      <c r="F335">
        <v>127</v>
      </c>
      <c r="J335" s="423" t="s">
        <v>375</v>
      </c>
      <c r="K335" s="215">
        <v>0.46600000000000003</v>
      </c>
      <c r="M335" t="s">
        <v>375</v>
      </c>
      <c r="N335">
        <v>0.46600000000000003</v>
      </c>
    </row>
    <row r="336" spans="1:14" ht="15.75" thickBot="1" x14ac:dyDescent="0.3">
      <c r="A336" t="str">
        <f t="shared" si="5"/>
        <v/>
      </c>
      <c r="B336" t="s">
        <v>375</v>
      </c>
      <c r="D336" t="s">
        <v>375</v>
      </c>
      <c r="E336">
        <v>0.46600000000000003</v>
      </c>
      <c r="F336">
        <v>165</v>
      </c>
      <c r="J336" s="424"/>
      <c r="K336" s="216">
        <v>165</v>
      </c>
      <c r="M336" t="s">
        <v>376</v>
      </c>
      <c r="N336">
        <v>0.96479999999999999</v>
      </c>
    </row>
    <row r="337" spans="1:14" x14ac:dyDescent="0.25">
      <c r="A337" t="str">
        <f t="shared" si="5"/>
        <v/>
      </c>
      <c r="B337" t="s">
        <v>376</v>
      </c>
      <c r="D337" t="s">
        <v>376</v>
      </c>
      <c r="E337">
        <v>0.96479999999999999</v>
      </c>
      <c r="F337">
        <v>3</v>
      </c>
      <c r="J337" s="423" t="s">
        <v>116</v>
      </c>
      <c r="K337" s="215">
        <v>0.46289999999999998</v>
      </c>
      <c r="M337" t="s">
        <v>377</v>
      </c>
      <c r="N337">
        <v>0.22359999999999999</v>
      </c>
    </row>
    <row r="338" spans="1:14" ht="15.75" thickBot="1" x14ac:dyDescent="0.3">
      <c r="A338" t="str">
        <f t="shared" si="5"/>
        <v/>
      </c>
      <c r="B338" t="s">
        <v>377</v>
      </c>
      <c r="D338" t="s">
        <v>377</v>
      </c>
      <c r="E338">
        <v>0.22359999999999999</v>
      </c>
      <c r="F338">
        <v>260</v>
      </c>
      <c r="J338" s="424"/>
      <c r="K338" s="216">
        <v>166</v>
      </c>
      <c r="M338" t="s">
        <v>378</v>
      </c>
      <c r="N338">
        <v>0.26669999999999999</v>
      </c>
    </row>
    <row r="339" spans="1:14" x14ac:dyDescent="0.25">
      <c r="A339" t="str">
        <f t="shared" si="5"/>
        <v/>
      </c>
      <c r="B339" t="s">
        <v>378</v>
      </c>
      <c r="D339" t="s">
        <v>378</v>
      </c>
      <c r="E339">
        <v>0.26669999999999999</v>
      </c>
      <c r="F339">
        <v>238</v>
      </c>
      <c r="J339" s="423" t="s">
        <v>354</v>
      </c>
      <c r="K339" s="215">
        <v>0.46029999999999999</v>
      </c>
      <c r="M339" t="s">
        <v>379</v>
      </c>
      <c r="N339">
        <v>0.87880000000000003</v>
      </c>
    </row>
    <row r="340" spans="1:14" ht="15.75" thickBot="1" x14ac:dyDescent="0.3">
      <c r="A340" t="str">
        <f t="shared" si="5"/>
        <v/>
      </c>
      <c r="B340" t="s">
        <v>379</v>
      </c>
      <c r="D340" t="s">
        <v>379</v>
      </c>
      <c r="E340">
        <v>0.87880000000000003</v>
      </c>
      <c r="F340">
        <v>25</v>
      </c>
      <c r="J340" s="424"/>
      <c r="K340" s="216">
        <v>167</v>
      </c>
      <c r="M340" t="s">
        <v>380</v>
      </c>
      <c r="N340">
        <v>0.13009999999999999</v>
      </c>
    </row>
    <row r="341" spans="1:14" x14ac:dyDescent="0.25">
      <c r="A341" t="str">
        <f t="shared" si="5"/>
        <v/>
      </c>
      <c r="B341" t="s">
        <v>380</v>
      </c>
      <c r="D341" t="s">
        <v>380</v>
      </c>
      <c r="E341">
        <v>0.13009999999999999</v>
      </c>
      <c r="F341">
        <v>309</v>
      </c>
      <c r="J341" s="423" t="s">
        <v>331</v>
      </c>
      <c r="K341" s="215">
        <v>0.46</v>
      </c>
      <c r="M341" t="s">
        <v>381</v>
      </c>
      <c r="N341">
        <v>0.31290000000000001</v>
      </c>
    </row>
    <row r="342" spans="1:14" ht="15.75" thickBot="1" x14ac:dyDescent="0.3">
      <c r="A342" t="str">
        <f t="shared" si="5"/>
        <v/>
      </c>
      <c r="B342" t="s">
        <v>381</v>
      </c>
      <c r="D342" t="s">
        <v>381</v>
      </c>
      <c r="E342">
        <v>0.31290000000000001</v>
      </c>
      <c r="F342">
        <v>216</v>
      </c>
      <c r="J342" s="424"/>
      <c r="K342" s="216">
        <v>168</v>
      </c>
      <c r="M342" t="s">
        <v>382</v>
      </c>
      <c r="N342">
        <v>0.58930000000000005</v>
      </c>
    </row>
    <row r="343" spans="1:14" x14ac:dyDescent="0.25">
      <c r="A343" t="str">
        <f t="shared" si="5"/>
        <v/>
      </c>
      <c r="B343" t="s">
        <v>382</v>
      </c>
      <c r="D343" t="s">
        <v>382</v>
      </c>
      <c r="E343">
        <v>0.58930000000000005</v>
      </c>
      <c r="F343">
        <v>113</v>
      </c>
      <c r="J343" s="423" t="s">
        <v>141</v>
      </c>
      <c r="K343" s="215">
        <v>0.45929999999999999</v>
      </c>
      <c r="M343" t="s">
        <v>383</v>
      </c>
      <c r="N343">
        <v>0.72470000000000001</v>
      </c>
    </row>
    <row r="344" spans="1:14" ht="15.75" thickBot="1" x14ac:dyDescent="0.3">
      <c r="A344" t="str">
        <f t="shared" si="5"/>
        <v/>
      </c>
      <c r="B344" t="s">
        <v>383</v>
      </c>
      <c r="D344" t="s">
        <v>383</v>
      </c>
      <c r="E344">
        <v>0.72470000000000001</v>
      </c>
      <c r="F344">
        <v>69</v>
      </c>
      <c r="J344" s="424"/>
      <c r="K344" s="216">
        <v>169</v>
      </c>
      <c r="M344" t="s">
        <v>384</v>
      </c>
      <c r="N344">
        <v>0.3256</v>
      </c>
    </row>
    <row r="345" spans="1:14" x14ac:dyDescent="0.25">
      <c r="A345" t="str">
        <f t="shared" si="5"/>
        <v/>
      </c>
      <c r="B345" t="s">
        <v>384</v>
      </c>
      <c r="D345" t="s">
        <v>384</v>
      </c>
      <c r="E345">
        <v>0.3256</v>
      </c>
      <c r="F345">
        <v>209</v>
      </c>
      <c r="J345" s="423" t="s">
        <v>178</v>
      </c>
      <c r="K345" s="215">
        <v>0.45689999999999997</v>
      </c>
      <c r="M345" t="s">
        <v>385</v>
      </c>
      <c r="N345">
        <v>0.46610000000000001</v>
      </c>
    </row>
    <row r="346" spans="1:14" ht="15.75" thickBot="1" x14ac:dyDescent="0.3">
      <c r="A346" t="str">
        <f t="shared" si="5"/>
        <v/>
      </c>
      <c r="B346" t="s">
        <v>385</v>
      </c>
      <c r="D346" t="s">
        <v>385</v>
      </c>
      <c r="E346">
        <v>0.46610000000000001</v>
      </c>
      <c r="F346">
        <v>164</v>
      </c>
      <c r="J346" s="424"/>
      <c r="K346" s="216">
        <v>170</v>
      </c>
      <c r="N346">
        <v>28</v>
      </c>
    </row>
    <row r="347" spans="1:14" x14ac:dyDescent="0.25">
      <c r="J347" s="423" t="s">
        <v>64</v>
      </c>
      <c r="K347" s="215">
        <v>0.44869999999999999</v>
      </c>
      <c r="N347">
        <v>30</v>
      </c>
    </row>
    <row r="348" spans="1:14" ht="15.75" thickBot="1" x14ac:dyDescent="0.3">
      <c r="J348" s="424"/>
      <c r="K348" s="216">
        <v>171</v>
      </c>
      <c r="N348">
        <v>31</v>
      </c>
    </row>
    <row r="349" spans="1:14" x14ac:dyDescent="0.25">
      <c r="J349" s="423" t="s">
        <v>373</v>
      </c>
      <c r="K349" s="215">
        <v>0.44729999999999998</v>
      </c>
      <c r="N349">
        <v>32</v>
      </c>
    </row>
    <row r="350" spans="1:14" ht="15.75" thickBot="1" x14ac:dyDescent="0.3">
      <c r="J350" s="424"/>
      <c r="K350" s="216">
        <v>172</v>
      </c>
      <c r="N350">
        <v>34</v>
      </c>
    </row>
    <row r="351" spans="1:14" x14ac:dyDescent="0.25">
      <c r="J351" s="423" t="s">
        <v>356</v>
      </c>
      <c r="K351" s="215">
        <v>0.43719999999999998</v>
      </c>
      <c r="N351">
        <v>38</v>
      </c>
    </row>
    <row r="352" spans="1:14" ht="15.75" thickBot="1" x14ac:dyDescent="0.3">
      <c r="J352" s="424"/>
      <c r="K352" s="216">
        <v>173</v>
      </c>
      <c r="N352">
        <v>40</v>
      </c>
    </row>
    <row r="353" spans="10:14" x14ac:dyDescent="0.25">
      <c r="J353" s="423" t="s">
        <v>282</v>
      </c>
      <c r="K353" s="215">
        <v>0.43590000000000001</v>
      </c>
      <c r="N353">
        <v>43</v>
      </c>
    </row>
    <row r="354" spans="10:14" ht="15.75" thickBot="1" x14ac:dyDescent="0.3">
      <c r="J354" s="424"/>
      <c r="K354" s="216">
        <v>174</v>
      </c>
      <c r="N354">
        <v>47</v>
      </c>
    </row>
    <row r="355" spans="10:14" x14ac:dyDescent="0.25">
      <c r="J355" s="17" t="s">
        <v>236</v>
      </c>
      <c r="K355" s="215">
        <v>0.42630000000000001</v>
      </c>
      <c r="N355">
        <v>48</v>
      </c>
    </row>
    <row r="356" spans="10:14" ht="15.75" thickBot="1" x14ac:dyDescent="0.3">
      <c r="J356" s="18" t="s">
        <v>437</v>
      </c>
      <c r="K356" s="216">
        <v>175</v>
      </c>
      <c r="N356">
        <v>49</v>
      </c>
    </row>
    <row r="357" spans="10:14" ht="15.75" thickBot="1" x14ac:dyDescent="0.3">
      <c r="J357" s="15" t="s">
        <v>25</v>
      </c>
      <c r="K357" s="16" t="s">
        <v>399</v>
      </c>
      <c r="N357">
        <v>50</v>
      </c>
    </row>
    <row r="358" spans="10:14" x14ac:dyDescent="0.25">
      <c r="J358" s="423" t="s">
        <v>131</v>
      </c>
      <c r="K358" s="215">
        <v>0.4219</v>
      </c>
      <c r="N358">
        <v>51</v>
      </c>
    </row>
    <row r="359" spans="10:14" ht="15.75" thickBot="1" x14ac:dyDescent="0.3">
      <c r="J359" s="424"/>
      <c r="K359" s="216">
        <v>176</v>
      </c>
      <c r="N359">
        <v>55</v>
      </c>
    </row>
    <row r="360" spans="10:14" x14ac:dyDescent="0.25">
      <c r="J360" s="423" t="s">
        <v>154</v>
      </c>
      <c r="K360" s="215">
        <v>0.41689999999999999</v>
      </c>
      <c r="N360">
        <v>58</v>
      </c>
    </row>
    <row r="361" spans="10:14" ht="15.75" thickBot="1" x14ac:dyDescent="0.3">
      <c r="J361" s="424"/>
      <c r="K361" s="216">
        <v>177</v>
      </c>
      <c r="N361">
        <v>59</v>
      </c>
    </row>
    <row r="362" spans="10:14" x14ac:dyDescent="0.25">
      <c r="J362" s="423" t="s">
        <v>208</v>
      </c>
      <c r="K362" s="215">
        <v>0.41260000000000002</v>
      </c>
      <c r="N362">
        <v>66</v>
      </c>
    </row>
    <row r="363" spans="10:14" ht="15.75" thickBot="1" x14ac:dyDescent="0.3">
      <c r="J363" s="424"/>
      <c r="K363" s="216">
        <v>178</v>
      </c>
      <c r="N363">
        <v>67</v>
      </c>
    </row>
    <row r="364" spans="10:14" x14ac:dyDescent="0.25">
      <c r="J364" s="423" t="s">
        <v>279</v>
      </c>
      <c r="K364" s="215">
        <v>0.40649999999999997</v>
      </c>
      <c r="N364">
        <v>68</v>
      </c>
    </row>
    <row r="365" spans="10:14" ht="15.75" thickBot="1" x14ac:dyDescent="0.3">
      <c r="J365" s="424"/>
      <c r="K365" s="216">
        <v>179</v>
      </c>
      <c r="N365">
        <v>70</v>
      </c>
    </row>
    <row r="366" spans="10:14" x14ac:dyDescent="0.25">
      <c r="J366" s="423" t="s">
        <v>147</v>
      </c>
      <c r="K366" s="215">
        <v>0.40479999999999999</v>
      </c>
      <c r="N366">
        <v>72</v>
      </c>
    </row>
    <row r="367" spans="10:14" ht="15.75" thickBot="1" x14ac:dyDescent="0.3">
      <c r="J367" s="424"/>
      <c r="K367" s="216">
        <v>180</v>
      </c>
      <c r="N367">
        <v>74</v>
      </c>
    </row>
    <row r="368" spans="10:14" x14ac:dyDescent="0.25">
      <c r="J368" s="423" t="s">
        <v>58</v>
      </c>
      <c r="K368" s="215">
        <v>0.40450000000000003</v>
      </c>
      <c r="N368">
        <v>75</v>
      </c>
    </row>
    <row r="369" spans="10:14" ht="15.75" thickBot="1" x14ac:dyDescent="0.3">
      <c r="J369" s="424"/>
      <c r="K369" s="216">
        <v>181</v>
      </c>
      <c r="N369">
        <v>76</v>
      </c>
    </row>
    <row r="370" spans="10:14" x14ac:dyDescent="0.25">
      <c r="J370" s="423" t="s">
        <v>173</v>
      </c>
      <c r="K370" s="215">
        <v>0.40339999999999998</v>
      </c>
      <c r="N370">
        <v>77</v>
      </c>
    </row>
    <row r="371" spans="10:14" ht="15.75" thickBot="1" x14ac:dyDescent="0.3">
      <c r="J371" s="424"/>
      <c r="K371" s="216">
        <v>182</v>
      </c>
      <c r="N371">
        <v>78</v>
      </c>
    </row>
    <row r="372" spans="10:14" x14ac:dyDescent="0.25">
      <c r="J372" s="423" t="s">
        <v>197</v>
      </c>
      <c r="K372" s="215">
        <v>0.3992</v>
      </c>
      <c r="N372">
        <v>79</v>
      </c>
    </row>
    <row r="373" spans="10:14" ht="15.75" thickBot="1" x14ac:dyDescent="0.3">
      <c r="J373" s="424"/>
      <c r="K373" s="216">
        <v>183</v>
      </c>
      <c r="N373">
        <v>80</v>
      </c>
    </row>
    <row r="374" spans="10:14" x14ac:dyDescent="0.25">
      <c r="J374" s="423" t="s">
        <v>263</v>
      </c>
      <c r="K374" s="215">
        <v>0.39750000000000002</v>
      </c>
      <c r="N374">
        <v>81</v>
      </c>
    </row>
    <row r="375" spans="10:14" ht="15.75" thickBot="1" x14ac:dyDescent="0.3">
      <c r="J375" s="424"/>
      <c r="K375" s="216">
        <v>184</v>
      </c>
      <c r="N375">
        <v>82</v>
      </c>
    </row>
    <row r="376" spans="10:14" x14ac:dyDescent="0.25">
      <c r="J376" s="423" t="s">
        <v>281</v>
      </c>
      <c r="K376" s="215">
        <v>0.3972</v>
      </c>
      <c r="N376">
        <v>84</v>
      </c>
    </row>
    <row r="377" spans="10:14" ht="15.75" thickBot="1" x14ac:dyDescent="0.3">
      <c r="J377" s="424"/>
      <c r="K377" s="216">
        <v>185</v>
      </c>
      <c r="N377">
        <v>86</v>
      </c>
    </row>
    <row r="378" spans="10:14" x14ac:dyDescent="0.25">
      <c r="J378" s="423" t="s">
        <v>150</v>
      </c>
      <c r="K378" s="215">
        <v>0.39510000000000001</v>
      </c>
      <c r="N378">
        <v>87</v>
      </c>
    </row>
    <row r="379" spans="10:14" ht="15.75" thickBot="1" x14ac:dyDescent="0.3">
      <c r="J379" s="424"/>
      <c r="K379" s="216">
        <v>186</v>
      </c>
      <c r="N379">
        <v>88</v>
      </c>
    </row>
    <row r="380" spans="10:14" x14ac:dyDescent="0.25">
      <c r="J380" s="423" t="s">
        <v>219</v>
      </c>
      <c r="K380" s="215">
        <v>0.39340000000000003</v>
      </c>
      <c r="N380">
        <v>89</v>
      </c>
    </row>
    <row r="381" spans="10:14" ht="15.75" thickBot="1" x14ac:dyDescent="0.3">
      <c r="J381" s="424"/>
      <c r="K381" s="216">
        <v>187</v>
      </c>
      <c r="N381">
        <v>90</v>
      </c>
    </row>
    <row r="382" spans="10:14" x14ac:dyDescent="0.25">
      <c r="J382" s="423" t="s">
        <v>198</v>
      </c>
      <c r="K382" s="215">
        <v>0.38240000000000002</v>
      </c>
      <c r="N382">
        <v>91</v>
      </c>
    </row>
    <row r="383" spans="10:14" ht="15.75" thickBot="1" x14ac:dyDescent="0.3">
      <c r="J383" s="424"/>
      <c r="K383" s="216">
        <v>188</v>
      </c>
      <c r="N383">
        <v>92</v>
      </c>
    </row>
    <row r="384" spans="10:14" x14ac:dyDescent="0.25">
      <c r="J384" s="423" t="s">
        <v>239</v>
      </c>
      <c r="K384" s="215">
        <v>0.38190000000000002</v>
      </c>
      <c r="N384">
        <v>94</v>
      </c>
    </row>
    <row r="385" spans="10:14" ht="15.75" thickBot="1" x14ac:dyDescent="0.3">
      <c r="J385" s="424"/>
      <c r="K385" s="216">
        <v>189</v>
      </c>
      <c r="N385">
        <v>96</v>
      </c>
    </row>
    <row r="386" spans="10:14" x14ac:dyDescent="0.25">
      <c r="J386" s="423" t="s">
        <v>318</v>
      </c>
      <c r="K386" s="215">
        <v>0.37930000000000003</v>
      </c>
      <c r="N386">
        <v>97</v>
      </c>
    </row>
    <row r="387" spans="10:14" ht="15.75" thickBot="1" x14ac:dyDescent="0.3">
      <c r="J387" s="424"/>
      <c r="K387" s="216">
        <v>190</v>
      </c>
      <c r="N387">
        <v>98</v>
      </c>
    </row>
    <row r="388" spans="10:14" x14ac:dyDescent="0.25">
      <c r="J388" s="423" t="s">
        <v>212</v>
      </c>
      <c r="K388" s="215">
        <v>0.378</v>
      </c>
      <c r="N388">
        <v>99</v>
      </c>
    </row>
    <row r="389" spans="10:14" ht="15.75" thickBot="1" x14ac:dyDescent="0.3">
      <c r="J389" s="424"/>
      <c r="K389" s="216">
        <v>191</v>
      </c>
      <c r="N389">
        <v>101</v>
      </c>
    </row>
    <row r="390" spans="10:14" x14ac:dyDescent="0.25">
      <c r="J390" s="423" t="s">
        <v>223</v>
      </c>
      <c r="K390" s="215">
        <v>0.375</v>
      </c>
      <c r="N390">
        <v>102</v>
      </c>
    </row>
    <row r="391" spans="10:14" ht="15.75" thickBot="1" x14ac:dyDescent="0.3">
      <c r="J391" s="424"/>
      <c r="K391" s="216">
        <v>192</v>
      </c>
      <c r="N391">
        <v>103</v>
      </c>
    </row>
    <row r="392" spans="10:14" x14ac:dyDescent="0.25">
      <c r="J392" s="423" t="s">
        <v>267</v>
      </c>
      <c r="K392" s="215">
        <v>0.3725</v>
      </c>
      <c r="N392">
        <v>104</v>
      </c>
    </row>
    <row r="393" spans="10:14" ht="15.75" thickBot="1" x14ac:dyDescent="0.3">
      <c r="J393" s="424"/>
      <c r="K393" s="216">
        <v>193</v>
      </c>
      <c r="N393">
        <v>105</v>
      </c>
    </row>
    <row r="394" spans="10:14" x14ac:dyDescent="0.25">
      <c r="J394" s="423" t="s">
        <v>305</v>
      </c>
      <c r="K394" s="215">
        <v>0.37169999999999997</v>
      </c>
      <c r="N394">
        <v>108</v>
      </c>
    </row>
    <row r="395" spans="10:14" ht="15.75" thickBot="1" x14ac:dyDescent="0.3">
      <c r="J395" s="424"/>
      <c r="K395" s="216">
        <v>194</v>
      </c>
      <c r="N395">
        <v>109</v>
      </c>
    </row>
    <row r="396" spans="10:14" x14ac:dyDescent="0.25">
      <c r="J396" s="423" t="s">
        <v>269</v>
      </c>
      <c r="K396" s="215">
        <v>0.37019999999999997</v>
      </c>
      <c r="N396">
        <v>110</v>
      </c>
    </row>
    <row r="397" spans="10:14" ht="15.75" thickBot="1" x14ac:dyDescent="0.3">
      <c r="J397" s="424"/>
      <c r="K397" s="216">
        <v>195</v>
      </c>
      <c r="N397">
        <v>112</v>
      </c>
    </row>
    <row r="398" spans="10:14" x14ac:dyDescent="0.25">
      <c r="J398" s="17" t="s">
        <v>345</v>
      </c>
      <c r="K398" s="215">
        <v>0.37</v>
      </c>
      <c r="N398">
        <v>113</v>
      </c>
    </row>
    <row r="399" spans="10:14" ht="15.75" thickBot="1" x14ac:dyDescent="0.3">
      <c r="J399" s="18" t="s">
        <v>440</v>
      </c>
      <c r="K399" s="216">
        <v>196</v>
      </c>
      <c r="N399">
        <v>114</v>
      </c>
    </row>
    <row r="400" spans="10:14" x14ac:dyDescent="0.25">
      <c r="J400" s="423" t="s">
        <v>350</v>
      </c>
      <c r="K400" s="215">
        <v>0.36559999999999998</v>
      </c>
      <c r="N400">
        <v>115</v>
      </c>
    </row>
    <row r="401" spans="10:14" ht="15.75" thickBot="1" x14ac:dyDescent="0.3">
      <c r="J401" s="424"/>
      <c r="K401" s="216">
        <v>197</v>
      </c>
      <c r="N401">
        <v>116</v>
      </c>
    </row>
    <row r="402" spans="10:14" x14ac:dyDescent="0.25">
      <c r="J402" s="423" t="s">
        <v>246</v>
      </c>
      <c r="K402" s="215">
        <v>0.3584</v>
      </c>
      <c r="N402">
        <v>117</v>
      </c>
    </row>
    <row r="403" spans="10:14" ht="15.75" thickBot="1" x14ac:dyDescent="0.3">
      <c r="J403" s="424"/>
      <c r="K403" s="216">
        <v>198</v>
      </c>
      <c r="N403">
        <v>118</v>
      </c>
    </row>
    <row r="404" spans="10:14" x14ac:dyDescent="0.25">
      <c r="J404" s="423" t="s">
        <v>338</v>
      </c>
      <c r="K404" s="215">
        <v>0.35349999999999998</v>
      </c>
      <c r="N404">
        <v>119</v>
      </c>
    </row>
    <row r="405" spans="10:14" ht="15.75" thickBot="1" x14ac:dyDescent="0.3">
      <c r="J405" s="424"/>
      <c r="K405" s="216">
        <v>199</v>
      </c>
      <c r="N405">
        <v>120</v>
      </c>
    </row>
    <row r="406" spans="10:14" x14ac:dyDescent="0.25">
      <c r="J406" s="423" t="s">
        <v>315</v>
      </c>
      <c r="K406" s="215">
        <v>0.35239999999999999</v>
      </c>
      <c r="N406">
        <v>121</v>
      </c>
    </row>
    <row r="407" spans="10:14" ht="15.75" thickBot="1" x14ac:dyDescent="0.3">
      <c r="J407" s="424"/>
      <c r="K407" s="216">
        <v>200</v>
      </c>
      <c r="N407">
        <v>122</v>
      </c>
    </row>
    <row r="408" spans="10:14" ht="15.75" thickBot="1" x14ac:dyDescent="0.3">
      <c r="J408" s="15" t="s">
        <v>25</v>
      </c>
      <c r="K408" s="16" t="s">
        <v>399</v>
      </c>
      <c r="N408">
        <v>123</v>
      </c>
    </row>
    <row r="409" spans="10:14" x14ac:dyDescent="0.25">
      <c r="J409" s="423" t="s">
        <v>393</v>
      </c>
      <c r="K409" s="215">
        <v>0.34939999999999999</v>
      </c>
      <c r="N409">
        <v>124</v>
      </c>
    </row>
    <row r="410" spans="10:14" ht="15.75" thickBot="1" x14ac:dyDescent="0.3">
      <c r="J410" s="424"/>
      <c r="K410" s="216">
        <v>201</v>
      </c>
      <c r="N410">
        <v>125</v>
      </c>
    </row>
    <row r="411" spans="10:14" x14ac:dyDescent="0.25">
      <c r="J411" s="423" t="s">
        <v>222</v>
      </c>
      <c r="K411" s="215">
        <v>0.34639999999999999</v>
      </c>
      <c r="N411">
        <v>126</v>
      </c>
    </row>
    <row r="412" spans="10:14" ht="15.75" thickBot="1" x14ac:dyDescent="0.3">
      <c r="J412" s="424"/>
      <c r="K412" s="216">
        <v>202</v>
      </c>
      <c r="N412">
        <v>128</v>
      </c>
    </row>
    <row r="413" spans="10:14" x14ac:dyDescent="0.25">
      <c r="J413" s="423" t="s">
        <v>51</v>
      </c>
      <c r="K413" s="215">
        <v>0.34589999999999999</v>
      </c>
      <c r="N413">
        <v>129</v>
      </c>
    </row>
    <row r="414" spans="10:14" ht="15.75" thickBot="1" x14ac:dyDescent="0.3">
      <c r="J414" s="424"/>
      <c r="K414" s="216">
        <v>203</v>
      </c>
      <c r="N414">
        <v>130</v>
      </c>
    </row>
    <row r="415" spans="10:14" x14ac:dyDescent="0.25">
      <c r="J415" s="423" t="s">
        <v>357</v>
      </c>
      <c r="K415" s="215">
        <v>0.34520000000000001</v>
      </c>
      <c r="N415">
        <v>131</v>
      </c>
    </row>
    <row r="416" spans="10:14" ht="15.75" thickBot="1" x14ac:dyDescent="0.3">
      <c r="J416" s="424"/>
      <c r="K416" s="216">
        <v>204</v>
      </c>
      <c r="N416">
        <v>132</v>
      </c>
    </row>
    <row r="417" spans="10:14" x14ac:dyDescent="0.25">
      <c r="J417" s="423" t="s">
        <v>387</v>
      </c>
      <c r="K417" s="215">
        <v>0.3392</v>
      </c>
      <c r="N417">
        <v>133</v>
      </c>
    </row>
    <row r="418" spans="10:14" ht="15.75" thickBot="1" x14ac:dyDescent="0.3">
      <c r="J418" s="424"/>
      <c r="K418" s="216">
        <v>205</v>
      </c>
      <c r="N418">
        <v>134</v>
      </c>
    </row>
    <row r="419" spans="10:14" x14ac:dyDescent="0.25">
      <c r="J419" s="423" t="s">
        <v>151</v>
      </c>
      <c r="K419" s="215">
        <v>0.33689999999999998</v>
      </c>
      <c r="N419">
        <v>136</v>
      </c>
    </row>
    <row r="420" spans="10:14" ht="15.75" thickBot="1" x14ac:dyDescent="0.3">
      <c r="J420" s="424"/>
      <c r="K420" s="216">
        <v>206</v>
      </c>
      <c r="N420">
        <v>137</v>
      </c>
    </row>
    <row r="421" spans="10:14" x14ac:dyDescent="0.25">
      <c r="J421" s="423" t="s">
        <v>244</v>
      </c>
      <c r="K421" s="215">
        <v>0.33579999999999999</v>
      </c>
      <c r="N421">
        <v>138</v>
      </c>
    </row>
    <row r="422" spans="10:14" ht="15.75" thickBot="1" x14ac:dyDescent="0.3">
      <c r="J422" s="424"/>
      <c r="K422" s="216">
        <v>207</v>
      </c>
      <c r="N422">
        <v>139</v>
      </c>
    </row>
    <row r="423" spans="10:14" x14ac:dyDescent="0.25">
      <c r="J423" s="423" t="s">
        <v>126</v>
      </c>
      <c r="K423" s="215">
        <v>0.3261</v>
      </c>
      <c r="N423">
        <v>140</v>
      </c>
    </row>
    <row r="424" spans="10:14" ht="15.75" thickBot="1" x14ac:dyDescent="0.3">
      <c r="J424" s="424"/>
      <c r="K424" s="216">
        <v>208</v>
      </c>
      <c r="N424">
        <v>141</v>
      </c>
    </row>
    <row r="425" spans="10:14" x14ac:dyDescent="0.25">
      <c r="J425" s="423" t="s">
        <v>384</v>
      </c>
      <c r="K425" s="215">
        <v>0.3256</v>
      </c>
      <c r="N425">
        <v>143</v>
      </c>
    </row>
    <row r="426" spans="10:14" ht="15.75" thickBot="1" x14ac:dyDescent="0.3">
      <c r="J426" s="424"/>
      <c r="K426" s="216">
        <v>209</v>
      </c>
      <c r="N426">
        <v>145</v>
      </c>
    </row>
    <row r="427" spans="10:14" x14ac:dyDescent="0.25">
      <c r="J427" s="423" t="s">
        <v>366</v>
      </c>
      <c r="K427" s="215">
        <v>0.32540000000000002</v>
      </c>
      <c r="N427">
        <v>146</v>
      </c>
    </row>
    <row r="428" spans="10:14" ht="15.75" thickBot="1" x14ac:dyDescent="0.3">
      <c r="J428" s="424"/>
      <c r="K428" s="216">
        <v>210</v>
      </c>
      <c r="N428">
        <v>147</v>
      </c>
    </row>
    <row r="429" spans="10:14" x14ac:dyDescent="0.25">
      <c r="J429" s="423" t="s">
        <v>299</v>
      </c>
      <c r="K429" s="215">
        <v>0.3246</v>
      </c>
      <c r="N429">
        <v>148</v>
      </c>
    </row>
    <row r="430" spans="10:14" ht="15.75" thickBot="1" x14ac:dyDescent="0.3">
      <c r="J430" s="424"/>
      <c r="K430" s="216">
        <v>211</v>
      </c>
      <c r="N430">
        <v>149</v>
      </c>
    </row>
    <row r="431" spans="10:14" x14ac:dyDescent="0.25">
      <c r="J431" s="423" t="s">
        <v>181</v>
      </c>
      <c r="K431" s="215">
        <v>0.32340000000000002</v>
      </c>
      <c r="N431">
        <v>150</v>
      </c>
    </row>
    <row r="432" spans="10:14" ht="15.75" thickBot="1" x14ac:dyDescent="0.3">
      <c r="J432" s="424"/>
      <c r="K432" s="216">
        <v>212</v>
      </c>
      <c r="N432">
        <v>151</v>
      </c>
    </row>
    <row r="433" spans="10:14" x14ac:dyDescent="0.25">
      <c r="J433" s="423" t="s">
        <v>250</v>
      </c>
      <c r="K433" s="215">
        <v>0.32169999999999999</v>
      </c>
      <c r="N433">
        <v>152</v>
      </c>
    </row>
    <row r="434" spans="10:14" ht="15.75" thickBot="1" x14ac:dyDescent="0.3">
      <c r="J434" s="424"/>
      <c r="K434" s="216">
        <v>213</v>
      </c>
      <c r="N434">
        <v>153</v>
      </c>
    </row>
    <row r="435" spans="10:14" x14ac:dyDescent="0.25">
      <c r="J435" s="423" t="s">
        <v>294</v>
      </c>
      <c r="K435" s="215">
        <v>0.31950000000000001</v>
      </c>
      <c r="N435">
        <v>154</v>
      </c>
    </row>
    <row r="436" spans="10:14" ht="15.75" thickBot="1" x14ac:dyDescent="0.3">
      <c r="J436" s="424"/>
      <c r="K436" s="216">
        <v>214</v>
      </c>
      <c r="N436">
        <v>155</v>
      </c>
    </row>
    <row r="437" spans="10:14" x14ac:dyDescent="0.25">
      <c r="J437" s="423" t="s">
        <v>287</v>
      </c>
      <c r="K437" s="215">
        <v>0.31480000000000002</v>
      </c>
      <c r="N437">
        <v>156</v>
      </c>
    </row>
    <row r="438" spans="10:14" ht="15.75" thickBot="1" x14ac:dyDescent="0.3">
      <c r="J438" s="424"/>
      <c r="K438" s="216">
        <v>215</v>
      </c>
      <c r="N438">
        <v>157</v>
      </c>
    </row>
    <row r="439" spans="10:14" x14ac:dyDescent="0.25">
      <c r="J439" s="423" t="s">
        <v>381</v>
      </c>
      <c r="K439" s="215">
        <v>0.31290000000000001</v>
      </c>
      <c r="N439">
        <v>158</v>
      </c>
    </row>
    <row r="440" spans="10:14" ht="15.75" thickBot="1" x14ac:dyDescent="0.3">
      <c r="J440" s="424"/>
      <c r="K440" s="216">
        <v>216</v>
      </c>
      <c r="N440">
        <v>159</v>
      </c>
    </row>
    <row r="441" spans="10:14" x14ac:dyDescent="0.25">
      <c r="J441" s="17" t="s">
        <v>392</v>
      </c>
      <c r="K441" s="215">
        <v>0.31059999999999999</v>
      </c>
      <c r="N441">
        <v>160</v>
      </c>
    </row>
    <row r="442" spans="10:14" ht="15.75" thickBot="1" x14ac:dyDescent="0.3">
      <c r="J442" s="18" t="s">
        <v>440</v>
      </c>
      <c r="K442" s="216">
        <v>217</v>
      </c>
      <c r="N442">
        <v>161</v>
      </c>
    </row>
    <row r="443" spans="10:14" x14ac:dyDescent="0.25">
      <c r="J443" s="423" t="s">
        <v>227</v>
      </c>
      <c r="K443" s="215">
        <v>0.30919999999999997</v>
      </c>
      <c r="N443">
        <v>162</v>
      </c>
    </row>
    <row r="444" spans="10:14" ht="15.75" thickBot="1" x14ac:dyDescent="0.3">
      <c r="J444" s="424"/>
      <c r="K444" s="216">
        <v>218</v>
      </c>
      <c r="N444">
        <v>163</v>
      </c>
    </row>
    <row r="445" spans="10:14" x14ac:dyDescent="0.25">
      <c r="J445" s="423" t="s">
        <v>365</v>
      </c>
      <c r="K445" s="215">
        <v>0.30890000000000001</v>
      </c>
      <c r="N445">
        <v>164</v>
      </c>
    </row>
    <row r="446" spans="10:14" ht="15.75" thickBot="1" x14ac:dyDescent="0.3">
      <c r="J446" s="424"/>
      <c r="K446" s="216">
        <v>219</v>
      </c>
      <c r="N446">
        <v>165</v>
      </c>
    </row>
    <row r="447" spans="10:14" x14ac:dyDescent="0.25">
      <c r="J447" s="423" t="s">
        <v>367</v>
      </c>
      <c r="K447" s="215">
        <v>0.30659999999999998</v>
      </c>
      <c r="N447">
        <v>166</v>
      </c>
    </row>
    <row r="448" spans="10:14" ht="15.75" thickBot="1" x14ac:dyDescent="0.3">
      <c r="J448" s="424"/>
      <c r="K448" s="216">
        <v>220</v>
      </c>
      <c r="N448">
        <v>167</v>
      </c>
    </row>
    <row r="449" spans="10:14" x14ac:dyDescent="0.25">
      <c r="J449" s="423" t="s">
        <v>296</v>
      </c>
      <c r="K449" s="215">
        <v>0.30099999999999999</v>
      </c>
      <c r="N449">
        <v>168</v>
      </c>
    </row>
    <row r="450" spans="10:14" ht="15.75" thickBot="1" x14ac:dyDescent="0.3">
      <c r="J450" s="424"/>
      <c r="K450" s="216">
        <v>221</v>
      </c>
      <c r="N450">
        <v>169</v>
      </c>
    </row>
    <row r="451" spans="10:14" x14ac:dyDescent="0.25">
      <c r="J451" s="423" t="s">
        <v>87</v>
      </c>
      <c r="K451" s="215">
        <v>0.3009</v>
      </c>
      <c r="N451">
        <v>170</v>
      </c>
    </row>
    <row r="452" spans="10:14" ht="15.75" thickBot="1" x14ac:dyDescent="0.3">
      <c r="J452" s="424"/>
      <c r="K452" s="216">
        <v>222</v>
      </c>
      <c r="N452">
        <v>171</v>
      </c>
    </row>
    <row r="453" spans="10:14" x14ac:dyDescent="0.25">
      <c r="J453" s="423" t="s">
        <v>114</v>
      </c>
      <c r="K453" s="215">
        <v>0.2989</v>
      </c>
      <c r="N453">
        <v>172</v>
      </c>
    </row>
    <row r="454" spans="10:14" ht="15.75" thickBot="1" x14ac:dyDescent="0.3">
      <c r="J454" s="424"/>
      <c r="K454" s="216">
        <v>223</v>
      </c>
      <c r="N454">
        <v>173</v>
      </c>
    </row>
    <row r="455" spans="10:14" x14ac:dyDescent="0.25">
      <c r="J455" s="423" t="s">
        <v>105</v>
      </c>
      <c r="K455" s="215">
        <v>0.29699999999999999</v>
      </c>
      <c r="N455">
        <v>174</v>
      </c>
    </row>
    <row r="456" spans="10:14" ht="15.75" thickBot="1" x14ac:dyDescent="0.3">
      <c r="J456" s="424"/>
      <c r="K456" s="216">
        <v>224</v>
      </c>
      <c r="N456">
        <v>176</v>
      </c>
    </row>
    <row r="457" spans="10:14" x14ac:dyDescent="0.25">
      <c r="J457" s="423" t="s">
        <v>293</v>
      </c>
      <c r="K457" s="215">
        <v>0.2969</v>
      </c>
      <c r="N457">
        <v>177</v>
      </c>
    </row>
    <row r="458" spans="10:14" ht="15.75" thickBot="1" x14ac:dyDescent="0.3">
      <c r="J458" s="424"/>
      <c r="K458" s="216">
        <v>225</v>
      </c>
      <c r="N458">
        <v>178</v>
      </c>
    </row>
    <row r="459" spans="10:14" ht="15.75" thickBot="1" x14ac:dyDescent="0.3">
      <c r="J459" s="15" t="s">
        <v>25</v>
      </c>
      <c r="K459" s="16" t="s">
        <v>399</v>
      </c>
      <c r="N459">
        <v>179</v>
      </c>
    </row>
    <row r="460" spans="10:14" x14ac:dyDescent="0.25">
      <c r="J460" s="423" t="s">
        <v>71</v>
      </c>
      <c r="K460" s="215">
        <v>0.29509999999999997</v>
      </c>
      <c r="N460">
        <v>180</v>
      </c>
    </row>
    <row r="461" spans="10:14" ht="15.75" thickBot="1" x14ac:dyDescent="0.3">
      <c r="J461" s="424"/>
      <c r="K461" s="216">
        <v>226</v>
      </c>
      <c r="N461">
        <v>181</v>
      </c>
    </row>
    <row r="462" spans="10:14" x14ac:dyDescent="0.25">
      <c r="J462" s="423" t="s">
        <v>174</v>
      </c>
      <c r="K462" s="215">
        <v>0.29370000000000002</v>
      </c>
      <c r="N462">
        <v>182</v>
      </c>
    </row>
    <row r="463" spans="10:14" ht="15.75" thickBot="1" x14ac:dyDescent="0.3">
      <c r="J463" s="424"/>
      <c r="K463" s="216">
        <v>227</v>
      </c>
      <c r="N463">
        <v>183</v>
      </c>
    </row>
    <row r="464" spans="10:14" x14ac:dyDescent="0.25">
      <c r="J464" s="423" t="s">
        <v>177</v>
      </c>
      <c r="K464" s="215">
        <v>0.29220000000000002</v>
      </c>
      <c r="N464">
        <v>184</v>
      </c>
    </row>
    <row r="465" spans="10:14" ht="15.75" thickBot="1" x14ac:dyDescent="0.3">
      <c r="J465" s="424"/>
      <c r="K465" s="216">
        <v>228</v>
      </c>
      <c r="N465">
        <v>185</v>
      </c>
    </row>
    <row r="466" spans="10:14" x14ac:dyDescent="0.25">
      <c r="J466" s="423" t="s">
        <v>389</v>
      </c>
      <c r="K466" s="215">
        <v>0.28999999999999998</v>
      </c>
      <c r="N466">
        <v>186</v>
      </c>
    </row>
    <row r="467" spans="10:14" ht="15.75" thickBot="1" x14ac:dyDescent="0.3">
      <c r="J467" s="424"/>
      <c r="K467" s="216">
        <v>229</v>
      </c>
      <c r="N467">
        <v>187</v>
      </c>
    </row>
    <row r="468" spans="10:14" x14ac:dyDescent="0.25">
      <c r="J468" s="423" t="s">
        <v>242</v>
      </c>
      <c r="K468" s="215">
        <v>0.28920000000000001</v>
      </c>
      <c r="N468">
        <v>188</v>
      </c>
    </row>
    <row r="469" spans="10:14" ht="15.75" thickBot="1" x14ac:dyDescent="0.3">
      <c r="J469" s="424"/>
      <c r="K469" s="216">
        <v>230</v>
      </c>
      <c r="N469">
        <v>189</v>
      </c>
    </row>
    <row r="470" spans="10:14" x14ac:dyDescent="0.25">
      <c r="J470" s="423" t="s">
        <v>275</v>
      </c>
      <c r="K470" s="215">
        <v>0.28789999999999999</v>
      </c>
      <c r="N470">
        <v>190</v>
      </c>
    </row>
    <row r="471" spans="10:14" ht="15.75" thickBot="1" x14ac:dyDescent="0.3">
      <c r="J471" s="424"/>
      <c r="K471" s="216">
        <v>231</v>
      </c>
      <c r="N471">
        <v>191</v>
      </c>
    </row>
    <row r="472" spans="10:14" x14ac:dyDescent="0.25">
      <c r="J472" s="423" t="s">
        <v>157</v>
      </c>
      <c r="K472" s="215">
        <v>0.28499999999999998</v>
      </c>
      <c r="N472">
        <v>192</v>
      </c>
    </row>
    <row r="473" spans="10:14" ht="15.75" thickBot="1" x14ac:dyDescent="0.3">
      <c r="J473" s="424"/>
      <c r="K473" s="216">
        <v>232</v>
      </c>
      <c r="N473">
        <v>193</v>
      </c>
    </row>
    <row r="474" spans="10:14" x14ac:dyDescent="0.25">
      <c r="J474" s="423" t="s">
        <v>138</v>
      </c>
      <c r="K474" s="215">
        <v>0.28239999999999998</v>
      </c>
      <c r="N474">
        <v>194</v>
      </c>
    </row>
    <row r="475" spans="10:14" ht="15.75" thickBot="1" x14ac:dyDescent="0.3">
      <c r="J475" s="424"/>
      <c r="K475" s="216">
        <v>233</v>
      </c>
      <c r="N475">
        <v>195</v>
      </c>
    </row>
    <row r="476" spans="10:14" x14ac:dyDescent="0.25">
      <c r="J476" s="423" t="s">
        <v>108</v>
      </c>
      <c r="K476" s="215">
        <v>0.28010000000000002</v>
      </c>
      <c r="N476">
        <v>197</v>
      </c>
    </row>
    <row r="477" spans="10:14" ht="15.75" thickBot="1" x14ac:dyDescent="0.3">
      <c r="J477" s="424"/>
      <c r="K477" s="216">
        <v>234</v>
      </c>
      <c r="N477">
        <v>198</v>
      </c>
    </row>
    <row r="478" spans="10:14" x14ac:dyDescent="0.25">
      <c r="J478" s="423" t="s">
        <v>85</v>
      </c>
      <c r="K478" s="215">
        <v>0.28000000000000003</v>
      </c>
      <c r="N478">
        <v>199</v>
      </c>
    </row>
    <row r="479" spans="10:14" ht="15.75" thickBot="1" x14ac:dyDescent="0.3">
      <c r="J479" s="424"/>
      <c r="K479" s="216">
        <v>235</v>
      </c>
      <c r="N479">
        <v>200</v>
      </c>
    </row>
    <row r="480" spans="10:14" x14ac:dyDescent="0.25">
      <c r="J480" s="423" t="s">
        <v>310</v>
      </c>
      <c r="K480" s="215">
        <v>0.2762</v>
      </c>
      <c r="N480">
        <v>201</v>
      </c>
    </row>
    <row r="481" spans="10:14" ht="15.75" thickBot="1" x14ac:dyDescent="0.3">
      <c r="J481" s="424"/>
      <c r="K481" s="216">
        <v>236</v>
      </c>
      <c r="N481">
        <v>202</v>
      </c>
    </row>
    <row r="482" spans="10:14" x14ac:dyDescent="0.25">
      <c r="J482" s="423" t="s">
        <v>110</v>
      </c>
      <c r="K482" s="215">
        <v>0.27589999999999998</v>
      </c>
      <c r="N482">
        <v>203</v>
      </c>
    </row>
    <row r="483" spans="10:14" ht="15.75" thickBot="1" x14ac:dyDescent="0.3">
      <c r="J483" s="424"/>
      <c r="K483" s="216">
        <v>237</v>
      </c>
      <c r="N483">
        <v>204</v>
      </c>
    </row>
    <row r="484" spans="10:14" x14ac:dyDescent="0.25">
      <c r="J484" s="423" t="s">
        <v>378</v>
      </c>
      <c r="K484" s="215">
        <v>0.26669999999999999</v>
      </c>
      <c r="N484">
        <v>205</v>
      </c>
    </row>
    <row r="485" spans="10:14" ht="15.75" thickBot="1" x14ac:dyDescent="0.3">
      <c r="J485" s="424"/>
      <c r="K485" s="216">
        <v>238</v>
      </c>
      <c r="N485">
        <v>206</v>
      </c>
    </row>
    <row r="486" spans="10:14" x14ac:dyDescent="0.25">
      <c r="J486" s="423" t="s">
        <v>185</v>
      </c>
      <c r="K486" s="215">
        <v>0.26550000000000001</v>
      </c>
      <c r="N486">
        <v>207</v>
      </c>
    </row>
    <row r="487" spans="10:14" ht="15.75" thickBot="1" x14ac:dyDescent="0.3">
      <c r="J487" s="424"/>
      <c r="K487" s="216">
        <v>239</v>
      </c>
      <c r="N487">
        <v>208</v>
      </c>
    </row>
    <row r="488" spans="10:14" x14ac:dyDescent="0.25">
      <c r="J488" s="423" t="s">
        <v>306</v>
      </c>
      <c r="K488" s="215">
        <v>0.2631</v>
      </c>
      <c r="N488">
        <v>209</v>
      </c>
    </row>
    <row r="489" spans="10:14" ht="15.75" thickBot="1" x14ac:dyDescent="0.3">
      <c r="J489" s="424"/>
      <c r="K489" s="216">
        <v>240</v>
      </c>
      <c r="N489">
        <v>210</v>
      </c>
    </row>
    <row r="490" spans="10:14" x14ac:dyDescent="0.25">
      <c r="J490" s="423" t="s">
        <v>86</v>
      </c>
      <c r="K490" s="215">
        <v>0.26269999999999999</v>
      </c>
      <c r="N490">
        <v>211</v>
      </c>
    </row>
    <row r="491" spans="10:14" ht="15.75" thickBot="1" x14ac:dyDescent="0.3">
      <c r="J491" s="424"/>
      <c r="K491" s="216">
        <v>241</v>
      </c>
      <c r="N491">
        <v>212</v>
      </c>
    </row>
    <row r="492" spans="10:14" x14ac:dyDescent="0.25">
      <c r="J492" s="423" t="s">
        <v>339</v>
      </c>
      <c r="K492" s="215">
        <v>0.2581</v>
      </c>
      <c r="N492">
        <v>213</v>
      </c>
    </row>
    <row r="493" spans="10:14" ht="15.75" thickBot="1" x14ac:dyDescent="0.3">
      <c r="J493" s="424"/>
      <c r="K493" s="216">
        <v>242</v>
      </c>
      <c r="N493">
        <v>214</v>
      </c>
    </row>
    <row r="494" spans="10:14" x14ac:dyDescent="0.25">
      <c r="J494" s="423" t="s">
        <v>62</v>
      </c>
      <c r="K494" s="215">
        <v>0.25590000000000002</v>
      </c>
      <c r="N494">
        <v>215</v>
      </c>
    </row>
    <row r="495" spans="10:14" ht="15.75" thickBot="1" x14ac:dyDescent="0.3">
      <c r="J495" s="424"/>
      <c r="K495" s="216">
        <v>243</v>
      </c>
      <c r="N495">
        <v>216</v>
      </c>
    </row>
    <row r="496" spans="10:14" x14ac:dyDescent="0.25">
      <c r="J496" s="423" t="s">
        <v>266</v>
      </c>
      <c r="K496" s="215">
        <v>0.25519999999999998</v>
      </c>
      <c r="N496">
        <v>218</v>
      </c>
    </row>
    <row r="497" spans="10:14" ht="15.75" thickBot="1" x14ac:dyDescent="0.3">
      <c r="J497" s="424"/>
      <c r="K497" s="216">
        <v>244</v>
      </c>
      <c r="N497">
        <v>219</v>
      </c>
    </row>
    <row r="498" spans="10:14" x14ac:dyDescent="0.25">
      <c r="J498" s="423" t="s">
        <v>102</v>
      </c>
      <c r="K498" s="215">
        <v>0.255</v>
      </c>
      <c r="N498">
        <v>220</v>
      </c>
    </row>
    <row r="499" spans="10:14" ht="15.75" thickBot="1" x14ac:dyDescent="0.3">
      <c r="J499" s="424"/>
      <c r="K499" s="216">
        <v>245</v>
      </c>
      <c r="N499">
        <v>221</v>
      </c>
    </row>
    <row r="500" spans="10:14" x14ac:dyDescent="0.25">
      <c r="J500" s="423" t="s">
        <v>74</v>
      </c>
      <c r="K500" s="215">
        <v>0.25480000000000003</v>
      </c>
      <c r="N500">
        <v>222</v>
      </c>
    </row>
    <row r="501" spans="10:14" ht="15.75" thickBot="1" x14ac:dyDescent="0.3">
      <c r="J501" s="424"/>
      <c r="K501" s="216">
        <v>246</v>
      </c>
      <c r="N501">
        <v>223</v>
      </c>
    </row>
    <row r="502" spans="10:14" x14ac:dyDescent="0.25">
      <c r="J502" s="423" t="s">
        <v>184</v>
      </c>
      <c r="K502" s="217">
        <v>0.25430000000000003</v>
      </c>
      <c r="N502">
        <v>224</v>
      </c>
    </row>
    <row r="503" spans="10:14" ht="15.75" thickBot="1" x14ac:dyDescent="0.3">
      <c r="J503" s="424"/>
      <c r="K503" s="218">
        <v>247</v>
      </c>
      <c r="N503">
        <v>225</v>
      </c>
    </row>
    <row r="504" spans="10:14" x14ac:dyDescent="0.25">
      <c r="J504" s="423" t="s">
        <v>153</v>
      </c>
      <c r="K504" s="219">
        <v>0.25240000000000001</v>
      </c>
      <c r="N504">
        <v>226</v>
      </c>
    </row>
    <row r="505" spans="10:14" ht="15.75" thickBot="1" x14ac:dyDescent="0.3">
      <c r="J505" s="424"/>
      <c r="K505" s="220">
        <v>248</v>
      </c>
      <c r="N505">
        <v>227</v>
      </c>
    </row>
    <row r="506" spans="10:14" x14ac:dyDescent="0.25">
      <c r="J506" s="423" t="s">
        <v>206</v>
      </c>
      <c r="K506" s="221">
        <v>0.251</v>
      </c>
      <c r="N506">
        <v>228</v>
      </c>
    </row>
    <row r="507" spans="10:14" ht="15.75" thickBot="1" x14ac:dyDescent="0.3">
      <c r="J507" s="424"/>
      <c r="K507" s="222">
        <v>249</v>
      </c>
      <c r="N507">
        <v>229</v>
      </c>
    </row>
    <row r="508" spans="10:14" x14ac:dyDescent="0.25">
      <c r="J508" s="423" t="s">
        <v>349</v>
      </c>
      <c r="K508" s="223">
        <v>0.24829999999999999</v>
      </c>
      <c r="N508">
        <v>230</v>
      </c>
    </row>
    <row r="509" spans="10:14" ht="15.75" thickBot="1" x14ac:dyDescent="0.3">
      <c r="J509" s="424"/>
      <c r="K509" s="224">
        <v>250</v>
      </c>
      <c r="N509">
        <v>231</v>
      </c>
    </row>
    <row r="510" spans="10:14" ht="15.75" thickBot="1" x14ac:dyDescent="0.3">
      <c r="J510" s="15" t="s">
        <v>25</v>
      </c>
      <c r="K510" s="16" t="s">
        <v>399</v>
      </c>
      <c r="N510">
        <v>232</v>
      </c>
    </row>
    <row r="511" spans="10:14" x14ac:dyDescent="0.25">
      <c r="J511" s="423" t="s">
        <v>233</v>
      </c>
      <c r="K511" s="225">
        <v>0.24540000000000001</v>
      </c>
      <c r="N511">
        <v>233</v>
      </c>
    </row>
    <row r="512" spans="10:14" ht="15.75" thickBot="1" x14ac:dyDescent="0.3">
      <c r="J512" s="424"/>
      <c r="K512" s="226">
        <v>251</v>
      </c>
      <c r="N512">
        <v>234</v>
      </c>
    </row>
    <row r="513" spans="10:14" x14ac:dyDescent="0.25">
      <c r="J513" s="423" t="s">
        <v>67</v>
      </c>
      <c r="K513" s="227">
        <v>0.2447</v>
      </c>
      <c r="N513">
        <v>235</v>
      </c>
    </row>
    <row r="514" spans="10:14" ht="15.75" thickBot="1" x14ac:dyDescent="0.3">
      <c r="J514" s="424"/>
      <c r="K514" s="228">
        <v>252</v>
      </c>
      <c r="N514">
        <v>236</v>
      </c>
    </row>
    <row r="515" spans="10:14" x14ac:dyDescent="0.25">
      <c r="J515" s="423" t="s">
        <v>134</v>
      </c>
      <c r="K515" s="229">
        <v>0.2432</v>
      </c>
      <c r="N515">
        <v>237</v>
      </c>
    </row>
    <row r="516" spans="10:14" ht="15.75" thickBot="1" x14ac:dyDescent="0.3">
      <c r="J516" s="424"/>
      <c r="K516" s="230">
        <v>253</v>
      </c>
      <c r="N516">
        <v>238</v>
      </c>
    </row>
    <row r="517" spans="10:14" x14ac:dyDescent="0.25">
      <c r="J517" s="423" t="s">
        <v>308</v>
      </c>
      <c r="K517" s="229">
        <v>0.2369</v>
      </c>
      <c r="N517">
        <v>239</v>
      </c>
    </row>
    <row r="518" spans="10:14" ht="15.75" thickBot="1" x14ac:dyDescent="0.3">
      <c r="J518" s="424"/>
      <c r="K518" s="230">
        <v>254</v>
      </c>
      <c r="N518">
        <v>240</v>
      </c>
    </row>
    <row r="519" spans="10:14" x14ac:dyDescent="0.25">
      <c r="J519" s="423" t="s">
        <v>145</v>
      </c>
      <c r="K519" s="231">
        <v>0.2364</v>
      </c>
      <c r="N519">
        <v>241</v>
      </c>
    </row>
    <row r="520" spans="10:14" ht="15.75" thickBot="1" x14ac:dyDescent="0.3">
      <c r="J520" s="424"/>
      <c r="K520" s="232">
        <v>255</v>
      </c>
      <c r="N520">
        <v>242</v>
      </c>
    </row>
    <row r="521" spans="10:14" x14ac:dyDescent="0.25">
      <c r="J521" s="423" t="s">
        <v>94</v>
      </c>
      <c r="K521" s="233">
        <v>0.2321</v>
      </c>
      <c r="N521">
        <v>243</v>
      </c>
    </row>
    <row r="522" spans="10:14" ht="15.75" thickBot="1" x14ac:dyDescent="0.3">
      <c r="J522" s="424"/>
      <c r="K522" s="234">
        <v>256</v>
      </c>
      <c r="N522">
        <v>244</v>
      </c>
    </row>
    <row r="523" spans="10:14" x14ac:dyDescent="0.25">
      <c r="J523" s="423" t="s">
        <v>391</v>
      </c>
      <c r="K523" s="235">
        <v>0.2298</v>
      </c>
      <c r="N523">
        <v>245</v>
      </c>
    </row>
    <row r="524" spans="10:14" ht="15.75" thickBot="1" x14ac:dyDescent="0.3">
      <c r="J524" s="424"/>
      <c r="K524" s="236">
        <v>257</v>
      </c>
      <c r="N524">
        <v>246</v>
      </c>
    </row>
    <row r="525" spans="10:14" x14ac:dyDescent="0.25">
      <c r="J525" s="423" t="s">
        <v>292</v>
      </c>
      <c r="K525" s="237">
        <v>0.22689999999999999</v>
      </c>
      <c r="N525">
        <v>247</v>
      </c>
    </row>
    <row r="526" spans="10:14" ht="15.75" thickBot="1" x14ac:dyDescent="0.3">
      <c r="J526" s="424"/>
      <c r="K526" s="238">
        <v>258</v>
      </c>
      <c r="N526">
        <v>248</v>
      </c>
    </row>
    <row r="527" spans="10:14" x14ac:dyDescent="0.25">
      <c r="J527" s="423" t="s">
        <v>377</v>
      </c>
      <c r="K527" s="239">
        <v>0.22359999999999999</v>
      </c>
      <c r="N527">
        <v>249</v>
      </c>
    </row>
    <row r="528" spans="10:14" ht="15.75" thickBot="1" x14ac:dyDescent="0.3">
      <c r="J528" s="424"/>
      <c r="K528" s="240">
        <v>259</v>
      </c>
      <c r="N528">
        <v>250</v>
      </c>
    </row>
    <row r="529" spans="10:14" x14ac:dyDescent="0.25">
      <c r="J529" s="423" t="s">
        <v>59</v>
      </c>
      <c r="K529" s="239">
        <v>0.22359999999999999</v>
      </c>
      <c r="N529">
        <v>251</v>
      </c>
    </row>
    <row r="530" spans="10:14" ht="15.75" thickBot="1" x14ac:dyDescent="0.3">
      <c r="J530" s="424"/>
      <c r="K530" s="240">
        <v>260</v>
      </c>
      <c r="N530">
        <v>252</v>
      </c>
    </row>
    <row r="531" spans="10:14" x14ac:dyDescent="0.25">
      <c r="J531" s="423" t="s">
        <v>84</v>
      </c>
      <c r="K531" s="241">
        <v>0.22320000000000001</v>
      </c>
      <c r="N531">
        <v>253</v>
      </c>
    </row>
    <row r="532" spans="10:14" ht="15.75" thickBot="1" x14ac:dyDescent="0.3">
      <c r="J532" s="424"/>
      <c r="K532" s="242">
        <v>261</v>
      </c>
      <c r="N532">
        <v>254</v>
      </c>
    </row>
    <row r="533" spans="10:14" x14ac:dyDescent="0.25">
      <c r="J533" s="423" t="s">
        <v>353</v>
      </c>
      <c r="K533" s="243">
        <v>0.22270000000000001</v>
      </c>
      <c r="N533">
        <v>255</v>
      </c>
    </row>
    <row r="534" spans="10:14" ht="15.75" thickBot="1" x14ac:dyDescent="0.3">
      <c r="J534" s="424"/>
      <c r="K534" s="244">
        <v>262</v>
      </c>
      <c r="N534">
        <v>256</v>
      </c>
    </row>
    <row r="535" spans="10:14" x14ac:dyDescent="0.25">
      <c r="J535" s="423" t="s">
        <v>298</v>
      </c>
      <c r="K535" s="245">
        <v>0.22140000000000001</v>
      </c>
      <c r="N535">
        <v>257</v>
      </c>
    </row>
    <row r="536" spans="10:14" ht="15.75" thickBot="1" x14ac:dyDescent="0.3">
      <c r="J536" s="424"/>
      <c r="K536" s="246">
        <v>263</v>
      </c>
      <c r="N536">
        <v>258</v>
      </c>
    </row>
    <row r="537" spans="10:14" x14ac:dyDescent="0.25">
      <c r="J537" s="423" t="s">
        <v>355</v>
      </c>
      <c r="K537" s="247">
        <v>0.21929999999999999</v>
      </c>
      <c r="N537">
        <v>259</v>
      </c>
    </row>
    <row r="538" spans="10:14" ht="15.75" thickBot="1" x14ac:dyDescent="0.3">
      <c r="J538" s="424"/>
      <c r="K538" s="248">
        <v>264</v>
      </c>
      <c r="N538">
        <v>260</v>
      </c>
    </row>
    <row r="539" spans="10:14" x14ac:dyDescent="0.25">
      <c r="J539" s="423" t="s">
        <v>346</v>
      </c>
      <c r="K539" s="249">
        <v>0.21540000000000001</v>
      </c>
      <c r="N539">
        <v>261</v>
      </c>
    </row>
    <row r="540" spans="10:14" ht="15.75" thickBot="1" x14ac:dyDescent="0.3">
      <c r="J540" s="424"/>
      <c r="K540" s="250">
        <v>265</v>
      </c>
      <c r="N540">
        <v>262</v>
      </c>
    </row>
    <row r="541" spans="10:14" x14ac:dyDescent="0.25">
      <c r="J541" s="17" t="s">
        <v>216</v>
      </c>
      <c r="K541" s="251">
        <v>0.21529999999999999</v>
      </c>
      <c r="N541">
        <v>263</v>
      </c>
    </row>
    <row r="542" spans="10:14" ht="15.75" thickBot="1" x14ac:dyDescent="0.3">
      <c r="J542" s="18" t="s">
        <v>438</v>
      </c>
      <c r="K542" s="252">
        <v>266</v>
      </c>
      <c r="N542">
        <v>264</v>
      </c>
    </row>
    <row r="543" spans="10:14" x14ac:dyDescent="0.25">
      <c r="J543" s="423" t="s">
        <v>140</v>
      </c>
      <c r="K543" s="253">
        <v>0.21279999999999999</v>
      </c>
      <c r="N543">
        <v>265</v>
      </c>
    </row>
    <row r="544" spans="10:14" ht="15.75" thickBot="1" x14ac:dyDescent="0.3">
      <c r="J544" s="424"/>
      <c r="K544" s="254">
        <v>267</v>
      </c>
      <c r="N544">
        <v>267</v>
      </c>
    </row>
    <row r="545" spans="10:14" x14ac:dyDescent="0.25">
      <c r="J545" s="423" t="s">
        <v>97</v>
      </c>
      <c r="K545" s="255">
        <v>0.20910000000000001</v>
      </c>
      <c r="N545">
        <v>268</v>
      </c>
    </row>
    <row r="546" spans="10:14" ht="15.75" thickBot="1" x14ac:dyDescent="0.3">
      <c r="J546" s="424"/>
      <c r="K546" s="256">
        <v>268</v>
      </c>
      <c r="N546">
        <v>269</v>
      </c>
    </row>
    <row r="547" spans="10:14" x14ac:dyDescent="0.25">
      <c r="J547" s="423" t="s">
        <v>278</v>
      </c>
      <c r="K547" s="257">
        <v>0.2059</v>
      </c>
      <c r="N547">
        <v>270</v>
      </c>
    </row>
    <row r="548" spans="10:14" ht="15.75" thickBot="1" x14ac:dyDescent="0.3">
      <c r="J548" s="424"/>
      <c r="K548" s="258">
        <v>269</v>
      </c>
      <c r="N548">
        <v>271</v>
      </c>
    </row>
    <row r="549" spans="10:14" x14ac:dyDescent="0.25">
      <c r="J549" s="423" t="s">
        <v>107</v>
      </c>
      <c r="K549" s="259">
        <v>0.20580000000000001</v>
      </c>
      <c r="N549">
        <v>272</v>
      </c>
    </row>
    <row r="550" spans="10:14" ht="15.75" thickBot="1" x14ac:dyDescent="0.3">
      <c r="J550" s="424"/>
      <c r="K550" s="260">
        <v>270</v>
      </c>
      <c r="N550">
        <v>273</v>
      </c>
    </row>
    <row r="551" spans="10:14" x14ac:dyDescent="0.25">
      <c r="J551" s="423" t="s">
        <v>297</v>
      </c>
      <c r="K551" s="261">
        <v>0.20480000000000001</v>
      </c>
      <c r="N551">
        <v>274</v>
      </c>
    </row>
    <row r="552" spans="10:14" ht="15.75" thickBot="1" x14ac:dyDescent="0.3">
      <c r="J552" s="424"/>
      <c r="K552" s="262">
        <v>271</v>
      </c>
      <c r="N552">
        <v>275</v>
      </c>
    </row>
    <row r="553" spans="10:14" x14ac:dyDescent="0.25">
      <c r="J553" s="423" t="s">
        <v>288</v>
      </c>
      <c r="K553" s="263">
        <v>0.20430000000000001</v>
      </c>
      <c r="N553">
        <v>276</v>
      </c>
    </row>
    <row r="554" spans="10:14" ht="15.75" thickBot="1" x14ac:dyDescent="0.3">
      <c r="J554" s="424"/>
      <c r="K554" s="264">
        <v>272</v>
      </c>
      <c r="N554">
        <v>277</v>
      </c>
    </row>
    <row r="555" spans="10:14" x14ac:dyDescent="0.25">
      <c r="J555" s="423" t="s">
        <v>261</v>
      </c>
      <c r="K555" s="265">
        <v>0.20399999999999999</v>
      </c>
      <c r="N555">
        <v>278</v>
      </c>
    </row>
    <row r="556" spans="10:14" ht="15.75" thickBot="1" x14ac:dyDescent="0.3">
      <c r="J556" s="424"/>
      <c r="K556" s="266">
        <v>273</v>
      </c>
      <c r="N556">
        <v>279</v>
      </c>
    </row>
    <row r="557" spans="10:14" x14ac:dyDescent="0.25">
      <c r="J557" s="423" t="s">
        <v>127</v>
      </c>
      <c r="K557" s="267">
        <v>0.20369999999999999</v>
      </c>
      <c r="N557">
        <v>280</v>
      </c>
    </row>
    <row r="558" spans="10:14" ht="15.75" thickBot="1" x14ac:dyDescent="0.3">
      <c r="J558" s="424"/>
      <c r="K558" s="268">
        <v>274</v>
      </c>
      <c r="N558">
        <v>281</v>
      </c>
    </row>
    <row r="559" spans="10:14" x14ac:dyDescent="0.25">
      <c r="J559" s="423" t="s">
        <v>155</v>
      </c>
      <c r="K559" s="269">
        <v>0.20100000000000001</v>
      </c>
      <c r="N559">
        <v>282</v>
      </c>
    </row>
    <row r="560" spans="10:14" ht="15.75" thickBot="1" x14ac:dyDescent="0.3">
      <c r="J560" s="424"/>
      <c r="K560" s="270">
        <v>275</v>
      </c>
      <c r="N560">
        <v>283</v>
      </c>
    </row>
    <row r="561" spans="10:14" ht="15.75" thickBot="1" x14ac:dyDescent="0.3">
      <c r="J561" s="15" t="s">
        <v>25</v>
      </c>
      <c r="K561" s="16" t="s">
        <v>399</v>
      </c>
      <c r="N561">
        <v>284</v>
      </c>
    </row>
    <row r="562" spans="10:14" x14ac:dyDescent="0.25">
      <c r="J562" s="423" t="s">
        <v>333</v>
      </c>
      <c r="K562" s="271">
        <v>0.1991</v>
      </c>
      <c r="N562">
        <v>285</v>
      </c>
    </row>
    <row r="563" spans="10:14" ht="15.75" thickBot="1" x14ac:dyDescent="0.3">
      <c r="J563" s="424"/>
      <c r="K563" s="272">
        <v>276</v>
      </c>
      <c r="N563">
        <v>286</v>
      </c>
    </row>
    <row r="564" spans="10:14" x14ac:dyDescent="0.25">
      <c r="J564" s="423" t="s">
        <v>347</v>
      </c>
      <c r="K564" s="273">
        <v>0.1923</v>
      </c>
      <c r="N564">
        <v>287</v>
      </c>
    </row>
    <row r="565" spans="10:14" ht="15.75" thickBot="1" x14ac:dyDescent="0.3">
      <c r="J565" s="424"/>
      <c r="K565" s="274">
        <v>277</v>
      </c>
      <c r="N565">
        <v>288</v>
      </c>
    </row>
    <row r="566" spans="10:14" x14ac:dyDescent="0.25">
      <c r="J566" s="423" t="s">
        <v>235</v>
      </c>
      <c r="K566" s="275">
        <v>0.1918</v>
      </c>
      <c r="N566">
        <v>289</v>
      </c>
    </row>
    <row r="567" spans="10:14" ht="15.75" thickBot="1" x14ac:dyDescent="0.3">
      <c r="J567" s="424"/>
      <c r="K567" s="276">
        <v>278</v>
      </c>
      <c r="N567">
        <v>290</v>
      </c>
    </row>
    <row r="568" spans="10:14" x14ac:dyDescent="0.25">
      <c r="J568" s="423" t="s">
        <v>328</v>
      </c>
      <c r="K568" s="277">
        <v>0.19109999999999999</v>
      </c>
      <c r="N568">
        <v>291</v>
      </c>
    </row>
    <row r="569" spans="10:14" ht="15.75" thickBot="1" x14ac:dyDescent="0.3">
      <c r="J569" s="424"/>
      <c r="K569" s="278">
        <v>279</v>
      </c>
      <c r="N569">
        <v>292</v>
      </c>
    </row>
    <row r="570" spans="10:14" x14ac:dyDescent="0.25">
      <c r="J570" s="423" t="s">
        <v>329</v>
      </c>
      <c r="K570" s="279">
        <v>0.18870000000000001</v>
      </c>
      <c r="N570">
        <v>293</v>
      </c>
    </row>
    <row r="571" spans="10:14" ht="15.75" thickBot="1" x14ac:dyDescent="0.3">
      <c r="J571" s="424"/>
      <c r="K571" s="280">
        <v>280</v>
      </c>
      <c r="N571">
        <v>294</v>
      </c>
    </row>
    <row r="572" spans="10:14" x14ac:dyDescent="0.25">
      <c r="J572" s="423" t="s">
        <v>92</v>
      </c>
      <c r="K572" s="281">
        <v>0.18540000000000001</v>
      </c>
      <c r="N572">
        <v>295</v>
      </c>
    </row>
    <row r="573" spans="10:14" ht="15.75" thickBot="1" x14ac:dyDescent="0.3">
      <c r="J573" s="424"/>
      <c r="K573" s="282">
        <v>281</v>
      </c>
      <c r="N573">
        <v>296</v>
      </c>
    </row>
    <row r="574" spans="10:14" x14ac:dyDescent="0.25">
      <c r="J574" s="423" t="s">
        <v>189</v>
      </c>
      <c r="K574" s="283">
        <v>0.18479999999999999</v>
      </c>
      <c r="N574">
        <v>297</v>
      </c>
    </row>
    <row r="575" spans="10:14" ht="15.75" thickBot="1" x14ac:dyDescent="0.3">
      <c r="J575" s="424"/>
      <c r="K575" s="284">
        <v>282</v>
      </c>
      <c r="N575">
        <v>298</v>
      </c>
    </row>
    <row r="576" spans="10:14" x14ac:dyDescent="0.25">
      <c r="J576" s="423" t="s">
        <v>139</v>
      </c>
      <c r="K576" s="285">
        <v>0.1832</v>
      </c>
      <c r="N576">
        <v>299</v>
      </c>
    </row>
    <row r="577" spans="10:14" ht="15.75" thickBot="1" x14ac:dyDescent="0.3">
      <c r="J577" s="424"/>
      <c r="K577" s="286">
        <v>283</v>
      </c>
      <c r="N577">
        <v>300</v>
      </c>
    </row>
    <row r="578" spans="10:14" x14ac:dyDescent="0.25">
      <c r="J578" s="423" t="s">
        <v>161</v>
      </c>
      <c r="K578" s="287">
        <v>0.1817</v>
      </c>
      <c r="N578">
        <v>301</v>
      </c>
    </row>
    <row r="579" spans="10:14" ht="15.75" thickBot="1" x14ac:dyDescent="0.3">
      <c r="J579" s="424"/>
      <c r="K579" s="288">
        <v>284</v>
      </c>
      <c r="N579">
        <v>302</v>
      </c>
    </row>
    <row r="580" spans="10:14" x14ac:dyDescent="0.25">
      <c r="J580" s="423" t="s">
        <v>240</v>
      </c>
      <c r="K580" s="289">
        <v>0.17530000000000001</v>
      </c>
      <c r="N580">
        <v>303</v>
      </c>
    </row>
    <row r="581" spans="10:14" ht="15.75" thickBot="1" x14ac:dyDescent="0.3">
      <c r="J581" s="424"/>
      <c r="K581" s="290">
        <v>285</v>
      </c>
      <c r="N581">
        <v>304</v>
      </c>
    </row>
    <row r="582" spans="10:14" x14ac:dyDescent="0.25">
      <c r="J582" s="423" t="s">
        <v>274</v>
      </c>
      <c r="K582" s="291">
        <v>0.17519999999999999</v>
      </c>
      <c r="N582">
        <v>305</v>
      </c>
    </row>
    <row r="583" spans="10:14" ht="15.75" thickBot="1" x14ac:dyDescent="0.3">
      <c r="J583" s="424"/>
      <c r="K583" s="292">
        <v>286</v>
      </c>
      <c r="N583">
        <v>306</v>
      </c>
    </row>
    <row r="584" spans="10:14" x14ac:dyDescent="0.25">
      <c r="J584" s="423" t="s">
        <v>133</v>
      </c>
      <c r="K584" s="293">
        <v>0.1724</v>
      </c>
      <c r="N584">
        <v>307</v>
      </c>
    </row>
    <row r="585" spans="10:14" ht="15.75" thickBot="1" x14ac:dyDescent="0.3">
      <c r="J585" s="424"/>
      <c r="K585" s="294">
        <v>287</v>
      </c>
      <c r="N585">
        <v>308</v>
      </c>
    </row>
    <row r="586" spans="10:14" x14ac:dyDescent="0.25">
      <c r="J586" s="423" t="s">
        <v>241</v>
      </c>
      <c r="K586" s="295">
        <v>0.17030000000000001</v>
      </c>
      <c r="N586">
        <v>309</v>
      </c>
    </row>
    <row r="587" spans="10:14" ht="15.75" thickBot="1" x14ac:dyDescent="0.3">
      <c r="J587" s="424"/>
      <c r="K587" s="296">
        <v>288</v>
      </c>
      <c r="N587">
        <v>310</v>
      </c>
    </row>
    <row r="588" spans="10:14" x14ac:dyDescent="0.25">
      <c r="J588" s="423" t="s">
        <v>68</v>
      </c>
      <c r="K588" s="297">
        <v>0.16850000000000001</v>
      </c>
      <c r="N588">
        <v>311</v>
      </c>
    </row>
    <row r="589" spans="10:14" ht="15.75" thickBot="1" x14ac:dyDescent="0.3">
      <c r="J589" s="424"/>
      <c r="K589" s="298">
        <v>289</v>
      </c>
      <c r="N589">
        <v>312</v>
      </c>
    </row>
    <row r="590" spans="10:14" x14ac:dyDescent="0.25">
      <c r="J590" s="423" t="s">
        <v>327</v>
      </c>
      <c r="K590" s="299">
        <v>0.16569999999999999</v>
      </c>
      <c r="N590">
        <v>313</v>
      </c>
    </row>
    <row r="591" spans="10:14" ht="15.75" thickBot="1" x14ac:dyDescent="0.3">
      <c r="J591" s="424"/>
      <c r="K591" s="300">
        <v>290</v>
      </c>
      <c r="N591">
        <v>314</v>
      </c>
    </row>
    <row r="592" spans="10:14" x14ac:dyDescent="0.25">
      <c r="J592" s="423" t="s">
        <v>101</v>
      </c>
      <c r="K592" s="301">
        <v>0.16209999999999999</v>
      </c>
      <c r="N592">
        <v>315</v>
      </c>
    </row>
    <row r="593" spans="10:14" ht="15.75" thickBot="1" x14ac:dyDescent="0.3">
      <c r="J593" s="424"/>
      <c r="K593" s="302">
        <v>291</v>
      </c>
      <c r="N593">
        <v>316</v>
      </c>
    </row>
    <row r="594" spans="10:14" x14ac:dyDescent="0.25">
      <c r="J594" s="423" t="s">
        <v>159</v>
      </c>
      <c r="K594" s="303">
        <v>0.15640000000000001</v>
      </c>
      <c r="N594">
        <v>317</v>
      </c>
    </row>
    <row r="595" spans="10:14" ht="15.75" thickBot="1" x14ac:dyDescent="0.3">
      <c r="J595" s="424"/>
      <c r="K595" s="304">
        <v>292</v>
      </c>
      <c r="N595">
        <v>318</v>
      </c>
    </row>
    <row r="596" spans="10:14" x14ac:dyDescent="0.25">
      <c r="J596" s="423" t="s">
        <v>125</v>
      </c>
      <c r="K596" s="305">
        <v>0.15620000000000001</v>
      </c>
      <c r="N596">
        <v>319</v>
      </c>
    </row>
    <row r="597" spans="10:14" ht="15.75" thickBot="1" x14ac:dyDescent="0.3">
      <c r="J597" s="424"/>
      <c r="K597" s="306">
        <v>293</v>
      </c>
      <c r="N597">
        <v>320</v>
      </c>
    </row>
    <row r="598" spans="10:14" x14ac:dyDescent="0.25">
      <c r="J598" s="423" t="s">
        <v>57</v>
      </c>
      <c r="K598" s="307">
        <v>0.15310000000000001</v>
      </c>
      <c r="N598">
        <v>321</v>
      </c>
    </row>
    <row r="599" spans="10:14" ht="15.75" thickBot="1" x14ac:dyDescent="0.3">
      <c r="J599" s="424"/>
      <c r="K599" s="308">
        <v>294</v>
      </c>
      <c r="N599">
        <v>322</v>
      </c>
    </row>
    <row r="600" spans="10:14" x14ac:dyDescent="0.25">
      <c r="J600" s="423" t="s">
        <v>163</v>
      </c>
      <c r="K600" s="309">
        <v>0.153</v>
      </c>
      <c r="N600">
        <v>323</v>
      </c>
    </row>
    <row r="601" spans="10:14" ht="15.75" thickBot="1" x14ac:dyDescent="0.3">
      <c r="J601" s="424"/>
      <c r="K601" s="310">
        <v>295</v>
      </c>
      <c r="N601">
        <v>324</v>
      </c>
    </row>
    <row r="602" spans="10:14" x14ac:dyDescent="0.25">
      <c r="J602" s="423" t="s">
        <v>124</v>
      </c>
      <c r="K602" s="311">
        <v>0.15210000000000001</v>
      </c>
      <c r="N602">
        <v>325</v>
      </c>
    </row>
    <row r="603" spans="10:14" ht="15.75" thickBot="1" x14ac:dyDescent="0.3">
      <c r="J603" s="424"/>
      <c r="K603" s="312">
        <v>296</v>
      </c>
      <c r="N603">
        <v>326</v>
      </c>
    </row>
    <row r="604" spans="10:14" x14ac:dyDescent="0.25">
      <c r="J604" s="423" t="s">
        <v>247</v>
      </c>
      <c r="K604" s="313">
        <v>0.152</v>
      </c>
      <c r="N604">
        <v>327</v>
      </c>
    </row>
    <row r="605" spans="10:14" ht="15.75" thickBot="1" x14ac:dyDescent="0.3">
      <c r="J605" s="424"/>
      <c r="K605" s="314">
        <v>297</v>
      </c>
      <c r="N605">
        <v>328</v>
      </c>
    </row>
    <row r="606" spans="10:14" x14ac:dyDescent="0.25">
      <c r="J606" s="423" t="s">
        <v>77</v>
      </c>
      <c r="K606" s="315">
        <v>0.151</v>
      </c>
      <c r="N606">
        <v>329</v>
      </c>
    </row>
    <row r="607" spans="10:14" ht="15.75" thickBot="1" x14ac:dyDescent="0.3">
      <c r="J607" s="424"/>
      <c r="K607" s="316">
        <v>298</v>
      </c>
      <c r="N607">
        <v>330</v>
      </c>
    </row>
    <row r="608" spans="10:14" x14ac:dyDescent="0.25">
      <c r="J608" s="423" t="s">
        <v>93</v>
      </c>
      <c r="K608" s="317">
        <v>0.1507</v>
      </c>
      <c r="N608">
        <v>331</v>
      </c>
    </row>
    <row r="609" spans="10:14" ht="15.75" thickBot="1" x14ac:dyDescent="0.3">
      <c r="J609" s="424"/>
      <c r="K609" s="318">
        <v>299</v>
      </c>
      <c r="N609">
        <v>332</v>
      </c>
    </row>
    <row r="610" spans="10:14" x14ac:dyDescent="0.25">
      <c r="J610" s="423" t="s">
        <v>65</v>
      </c>
      <c r="K610" s="319">
        <v>0.15029999999999999</v>
      </c>
      <c r="N610">
        <v>333</v>
      </c>
    </row>
    <row r="611" spans="10:14" ht="15.75" thickBot="1" x14ac:dyDescent="0.3">
      <c r="J611" s="424"/>
      <c r="K611" s="320">
        <v>300</v>
      </c>
      <c r="N611">
        <v>334</v>
      </c>
    </row>
    <row r="612" spans="10:14" ht="15.75" thickBot="1" x14ac:dyDescent="0.3">
      <c r="J612" s="15" t="s">
        <v>25</v>
      </c>
      <c r="K612" s="16" t="s">
        <v>399</v>
      </c>
      <c r="N612">
        <v>335</v>
      </c>
    </row>
    <row r="613" spans="10:14" x14ac:dyDescent="0.25">
      <c r="J613" s="423" t="s">
        <v>90</v>
      </c>
      <c r="K613" s="321">
        <v>0.14899999999999999</v>
      </c>
      <c r="N613">
        <v>336</v>
      </c>
    </row>
    <row r="614" spans="10:14" ht="15.75" thickBot="1" x14ac:dyDescent="0.3">
      <c r="J614" s="424"/>
      <c r="K614" s="322">
        <v>301</v>
      </c>
      <c r="N614">
        <v>337</v>
      </c>
    </row>
    <row r="615" spans="10:14" x14ac:dyDescent="0.25">
      <c r="J615" s="423" t="s">
        <v>286</v>
      </c>
      <c r="K615" s="323">
        <v>0.14630000000000001</v>
      </c>
      <c r="N615">
        <v>338</v>
      </c>
    </row>
    <row r="616" spans="10:14" ht="15.75" thickBot="1" x14ac:dyDescent="0.3">
      <c r="J616" s="424"/>
      <c r="K616" s="324">
        <v>302</v>
      </c>
      <c r="N616">
        <v>339</v>
      </c>
    </row>
    <row r="617" spans="10:14" x14ac:dyDescent="0.25">
      <c r="J617" s="423" t="s">
        <v>230</v>
      </c>
      <c r="K617" s="325">
        <v>0.14630000000000001</v>
      </c>
      <c r="N617">
        <v>340</v>
      </c>
    </row>
    <row r="618" spans="10:14" ht="15.75" thickBot="1" x14ac:dyDescent="0.3">
      <c r="J618" s="424"/>
      <c r="K618" s="326">
        <v>303</v>
      </c>
      <c r="N618">
        <v>341</v>
      </c>
    </row>
    <row r="619" spans="10:14" x14ac:dyDescent="0.25">
      <c r="J619" s="423" t="s">
        <v>123</v>
      </c>
      <c r="K619" s="327">
        <v>0.14530000000000001</v>
      </c>
      <c r="N619">
        <v>342</v>
      </c>
    </row>
    <row r="620" spans="10:14" ht="15.75" thickBot="1" x14ac:dyDescent="0.3">
      <c r="J620" s="424"/>
      <c r="K620" s="328">
        <v>304</v>
      </c>
      <c r="N620">
        <v>343</v>
      </c>
    </row>
    <row r="621" spans="10:14" x14ac:dyDescent="0.25">
      <c r="J621" s="423" t="s">
        <v>334</v>
      </c>
      <c r="K621" s="329">
        <v>0.14399999999999999</v>
      </c>
      <c r="N621">
        <v>344</v>
      </c>
    </row>
    <row r="622" spans="10:14" ht="15.75" thickBot="1" x14ac:dyDescent="0.3">
      <c r="J622" s="424"/>
      <c r="K622" s="330">
        <v>305</v>
      </c>
      <c r="N622">
        <v>345</v>
      </c>
    </row>
    <row r="623" spans="10:14" x14ac:dyDescent="0.25">
      <c r="J623" s="423" t="s">
        <v>63</v>
      </c>
      <c r="K623" s="331">
        <v>0.1361</v>
      </c>
    </row>
    <row r="624" spans="10:14" ht="15.75" thickBot="1" x14ac:dyDescent="0.3">
      <c r="J624" s="424"/>
      <c r="K624" s="332">
        <v>306</v>
      </c>
    </row>
    <row r="625" spans="10:11" x14ac:dyDescent="0.25">
      <c r="J625" s="423" t="s">
        <v>202</v>
      </c>
      <c r="K625" s="333">
        <v>0.13589999999999999</v>
      </c>
    </row>
    <row r="626" spans="10:11" ht="15.75" thickBot="1" x14ac:dyDescent="0.3">
      <c r="J626" s="424"/>
      <c r="K626" s="334">
        <v>307</v>
      </c>
    </row>
    <row r="627" spans="10:11" x14ac:dyDescent="0.25">
      <c r="J627" s="423" t="s">
        <v>264</v>
      </c>
      <c r="K627" s="335">
        <v>0.13059999999999999</v>
      </c>
    </row>
    <row r="628" spans="10:11" ht="15.75" thickBot="1" x14ac:dyDescent="0.3">
      <c r="J628" s="424"/>
      <c r="K628" s="336">
        <v>308</v>
      </c>
    </row>
    <row r="629" spans="10:11" x14ac:dyDescent="0.25">
      <c r="J629" s="423" t="s">
        <v>380</v>
      </c>
      <c r="K629" s="337">
        <v>0.13009999999999999</v>
      </c>
    </row>
    <row r="630" spans="10:11" ht="15.75" thickBot="1" x14ac:dyDescent="0.3">
      <c r="J630" s="424"/>
      <c r="K630" s="338">
        <v>309</v>
      </c>
    </row>
    <row r="631" spans="10:11" x14ac:dyDescent="0.25">
      <c r="J631" s="423" t="s">
        <v>344</v>
      </c>
      <c r="K631" s="339">
        <v>0.12889999999999999</v>
      </c>
    </row>
    <row r="632" spans="10:11" ht="15.75" thickBot="1" x14ac:dyDescent="0.3">
      <c r="J632" s="424"/>
      <c r="K632" s="340">
        <v>310</v>
      </c>
    </row>
    <row r="633" spans="10:11" x14ac:dyDescent="0.25">
      <c r="J633" s="423" t="s">
        <v>61</v>
      </c>
      <c r="K633" s="341">
        <v>0.12759999999999999</v>
      </c>
    </row>
    <row r="634" spans="10:11" ht="15.75" thickBot="1" x14ac:dyDescent="0.3">
      <c r="J634" s="424"/>
      <c r="K634" s="342">
        <v>311</v>
      </c>
    </row>
    <row r="635" spans="10:11" x14ac:dyDescent="0.25">
      <c r="J635" s="423" t="s">
        <v>224</v>
      </c>
      <c r="K635" s="343">
        <v>0.1231</v>
      </c>
    </row>
    <row r="636" spans="10:11" ht="15.75" thickBot="1" x14ac:dyDescent="0.3">
      <c r="J636" s="424"/>
      <c r="K636" s="344">
        <v>312</v>
      </c>
    </row>
    <row r="637" spans="10:11" x14ac:dyDescent="0.25">
      <c r="J637" s="423" t="s">
        <v>137</v>
      </c>
      <c r="K637" s="345">
        <v>0.12230000000000001</v>
      </c>
    </row>
    <row r="638" spans="10:11" ht="15.75" thickBot="1" x14ac:dyDescent="0.3">
      <c r="J638" s="424"/>
      <c r="K638" s="346">
        <v>313</v>
      </c>
    </row>
    <row r="639" spans="10:11" x14ac:dyDescent="0.25">
      <c r="J639" s="423" t="s">
        <v>96</v>
      </c>
      <c r="K639" s="347">
        <v>0.1179</v>
      </c>
    </row>
    <row r="640" spans="10:11" ht="15.75" thickBot="1" x14ac:dyDescent="0.3">
      <c r="J640" s="424"/>
      <c r="K640" s="348">
        <v>314</v>
      </c>
    </row>
    <row r="641" spans="10:11" x14ac:dyDescent="0.25">
      <c r="J641" s="423" t="s">
        <v>330</v>
      </c>
      <c r="K641" s="349">
        <v>0.1149</v>
      </c>
    </row>
    <row r="642" spans="10:11" ht="15.75" thickBot="1" x14ac:dyDescent="0.3">
      <c r="J642" s="424"/>
      <c r="K642" s="350">
        <v>315</v>
      </c>
    </row>
    <row r="643" spans="10:11" x14ac:dyDescent="0.25">
      <c r="J643" s="423" t="s">
        <v>221</v>
      </c>
      <c r="K643" s="351">
        <v>0.11310000000000001</v>
      </c>
    </row>
    <row r="644" spans="10:11" ht="15.75" thickBot="1" x14ac:dyDescent="0.3">
      <c r="J644" s="424"/>
      <c r="K644" s="352">
        <v>316</v>
      </c>
    </row>
    <row r="645" spans="10:11" x14ac:dyDescent="0.25">
      <c r="J645" s="423" t="s">
        <v>158</v>
      </c>
      <c r="K645" s="353">
        <v>0.10680000000000001</v>
      </c>
    </row>
    <row r="646" spans="10:11" ht="15.75" thickBot="1" x14ac:dyDescent="0.3">
      <c r="J646" s="424"/>
      <c r="K646" s="354">
        <v>317</v>
      </c>
    </row>
    <row r="647" spans="10:11" x14ac:dyDescent="0.25">
      <c r="J647" s="423" t="s">
        <v>343</v>
      </c>
      <c r="K647" s="355">
        <v>9.64E-2</v>
      </c>
    </row>
    <row r="648" spans="10:11" ht="15.75" thickBot="1" x14ac:dyDescent="0.3">
      <c r="J648" s="424"/>
      <c r="K648" s="356">
        <v>318</v>
      </c>
    </row>
    <row r="649" spans="10:11" x14ac:dyDescent="0.25">
      <c r="J649" s="423" t="s">
        <v>78</v>
      </c>
      <c r="K649" s="357">
        <v>9.3200000000000005E-2</v>
      </c>
    </row>
    <row r="650" spans="10:11" ht="15.75" thickBot="1" x14ac:dyDescent="0.3">
      <c r="J650" s="424"/>
      <c r="K650" s="358">
        <v>319</v>
      </c>
    </row>
    <row r="651" spans="10:11" x14ac:dyDescent="0.25">
      <c r="J651" s="423" t="s">
        <v>238</v>
      </c>
      <c r="K651" s="359">
        <v>9.2999999999999999E-2</v>
      </c>
    </row>
    <row r="652" spans="10:11" ht="15.75" thickBot="1" x14ac:dyDescent="0.3">
      <c r="J652" s="424"/>
      <c r="K652" s="360">
        <v>320</v>
      </c>
    </row>
    <row r="653" spans="10:11" x14ac:dyDescent="0.25">
      <c r="J653" s="423" t="s">
        <v>79</v>
      </c>
      <c r="K653" s="361">
        <v>9.2600000000000002E-2</v>
      </c>
    </row>
    <row r="654" spans="10:11" ht="15.75" thickBot="1" x14ac:dyDescent="0.3">
      <c r="J654" s="424"/>
      <c r="K654" s="362">
        <v>321</v>
      </c>
    </row>
    <row r="655" spans="10:11" x14ac:dyDescent="0.25">
      <c r="J655" s="423" t="s">
        <v>326</v>
      </c>
      <c r="K655" s="363">
        <v>8.1600000000000006E-2</v>
      </c>
    </row>
    <row r="656" spans="10:11" ht="15.75" thickBot="1" x14ac:dyDescent="0.3">
      <c r="J656" s="424"/>
      <c r="K656" s="364">
        <v>322</v>
      </c>
    </row>
    <row r="657" spans="10:11" x14ac:dyDescent="0.25">
      <c r="J657" s="423" t="s">
        <v>196</v>
      </c>
      <c r="K657" s="365">
        <v>7.9799999999999996E-2</v>
      </c>
    </row>
    <row r="658" spans="10:11" ht="15.75" thickBot="1" x14ac:dyDescent="0.3">
      <c r="J658" s="424"/>
      <c r="K658" s="366">
        <v>323</v>
      </c>
    </row>
    <row r="659" spans="10:11" x14ac:dyDescent="0.25">
      <c r="J659" s="423" t="s">
        <v>234</v>
      </c>
      <c r="K659" s="367">
        <v>7.3400000000000007E-2</v>
      </c>
    </row>
    <row r="660" spans="10:11" ht="15.75" thickBot="1" x14ac:dyDescent="0.3">
      <c r="J660" s="424"/>
      <c r="K660" s="368">
        <v>324</v>
      </c>
    </row>
    <row r="661" spans="10:11" x14ac:dyDescent="0.25">
      <c r="J661" s="423" t="s">
        <v>337</v>
      </c>
      <c r="K661" s="369">
        <v>7.0400000000000004E-2</v>
      </c>
    </row>
    <row r="662" spans="10:11" ht="15.75" thickBot="1" x14ac:dyDescent="0.3">
      <c r="J662" s="424"/>
      <c r="K662" s="370">
        <v>325</v>
      </c>
    </row>
    <row r="663" spans="10:11" ht="15.75" thickBot="1" x14ac:dyDescent="0.3">
      <c r="J663" s="15" t="s">
        <v>25</v>
      </c>
      <c r="K663" s="16" t="s">
        <v>399</v>
      </c>
    </row>
    <row r="664" spans="10:11" x14ac:dyDescent="0.25">
      <c r="J664" s="423" t="s">
        <v>332</v>
      </c>
      <c r="K664" s="371">
        <v>6.9500000000000006E-2</v>
      </c>
    </row>
    <row r="665" spans="10:11" ht="15.75" thickBot="1" x14ac:dyDescent="0.3">
      <c r="J665" s="424"/>
      <c r="K665" s="372">
        <v>326</v>
      </c>
    </row>
    <row r="666" spans="10:11" x14ac:dyDescent="0.25">
      <c r="J666" s="423" t="s">
        <v>54</v>
      </c>
      <c r="K666" s="373">
        <v>6.7799999999999999E-2</v>
      </c>
    </row>
    <row r="667" spans="10:11" ht="15.75" thickBot="1" x14ac:dyDescent="0.3">
      <c r="J667" s="424"/>
      <c r="K667" s="374">
        <v>327</v>
      </c>
    </row>
    <row r="668" spans="10:11" x14ac:dyDescent="0.25">
      <c r="J668" s="423" t="s">
        <v>397</v>
      </c>
      <c r="K668" s="375">
        <v>6.7699999999999996E-2</v>
      </c>
    </row>
    <row r="669" spans="10:11" ht="15.75" thickBot="1" x14ac:dyDescent="0.3">
      <c r="J669" s="424"/>
      <c r="K669" s="376">
        <v>328</v>
      </c>
    </row>
    <row r="670" spans="10:11" x14ac:dyDescent="0.25">
      <c r="J670" s="423" t="s">
        <v>89</v>
      </c>
      <c r="K670" s="377">
        <v>6.6900000000000001E-2</v>
      </c>
    </row>
    <row r="671" spans="10:11" ht="15.75" thickBot="1" x14ac:dyDescent="0.3">
      <c r="J671" s="424"/>
      <c r="K671" s="378">
        <v>329</v>
      </c>
    </row>
    <row r="672" spans="10:11" x14ac:dyDescent="0.25">
      <c r="J672" s="423" t="s">
        <v>171</v>
      </c>
      <c r="K672" s="379">
        <v>6.3700000000000007E-2</v>
      </c>
    </row>
    <row r="673" spans="10:11" ht="15.75" thickBot="1" x14ac:dyDescent="0.3">
      <c r="J673" s="424"/>
      <c r="K673" s="380">
        <v>330</v>
      </c>
    </row>
    <row r="674" spans="10:11" x14ac:dyDescent="0.25">
      <c r="J674" s="423" t="s">
        <v>352</v>
      </c>
      <c r="K674" s="381">
        <v>6.2799999999999995E-2</v>
      </c>
    </row>
    <row r="675" spans="10:11" ht="15.75" thickBot="1" x14ac:dyDescent="0.3">
      <c r="J675" s="424"/>
      <c r="K675" s="382">
        <v>331</v>
      </c>
    </row>
    <row r="676" spans="10:11" x14ac:dyDescent="0.25">
      <c r="J676" s="423" t="s">
        <v>55</v>
      </c>
      <c r="K676" s="383">
        <v>6.1899999999999997E-2</v>
      </c>
    </row>
    <row r="677" spans="10:11" ht="15.75" thickBot="1" x14ac:dyDescent="0.3">
      <c r="J677" s="424"/>
      <c r="K677" s="384">
        <v>332</v>
      </c>
    </row>
    <row r="678" spans="10:11" x14ac:dyDescent="0.25">
      <c r="J678" s="423" t="s">
        <v>307</v>
      </c>
      <c r="K678" s="385">
        <v>6.1699999999999998E-2</v>
      </c>
    </row>
    <row r="679" spans="10:11" ht="15.75" thickBot="1" x14ac:dyDescent="0.3">
      <c r="J679" s="424"/>
      <c r="K679" s="386">
        <v>333</v>
      </c>
    </row>
    <row r="680" spans="10:11" x14ac:dyDescent="0.25">
      <c r="J680" s="423" t="s">
        <v>302</v>
      </c>
      <c r="K680" s="387">
        <v>5.9700000000000003E-2</v>
      </c>
    </row>
    <row r="681" spans="10:11" ht="15.75" thickBot="1" x14ac:dyDescent="0.3">
      <c r="J681" s="424"/>
      <c r="K681" s="388">
        <v>334</v>
      </c>
    </row>
    <row r="682" spans="10:11" x14ac:dyDescent="0.25">
      <c r="J682" s="423" t="s">
        <v>226</v>
      </c>
      <c r="K682" s="411">
        <v>5.5899999999999998E-2</v>
      </c>
    </row>
    <row r="683" spans="10:11" ht="15.75" thickBot="1" x14ac:dyDescent="0.3">
      <c r="J683" s="424"/>
      <c r="K683" s="412">
        <v>335</v>
      </c>
    </row>
    <row r="684" spans="10:11" x14ac:dyDescent="0.25">
      <c r="J684" s="423" t="s">
        <v>72</v>
      </c>
      <c r="K684" s="391">
        <v>5.2600000000000001E-2</v>
      </c>
    </row>
    <row r="685" spans="10:11" ht="15.75" thickBot="1" x14ac:dyDescent="0.3">
      <c r="J685" s="424"/>
      <c r="K685" s="392">
        <v>336</v>
      </c>
    </row>
    <row r="686" spans="10:11" x14ac:dyDescent="0.25">
      <c r="J686" s="423" t="s">
        <v>268</v>
      </c>
      <c r="K686" s="393">
        <v>4.53E-2</v>
      </c>
    </row>
    <row r="687" spans="10:11" ht="15.75" thickBot="1" x14ac:dyDescent="0.3">
      <c r="J687" s="424"/>
      <c r="K687" s="394">
        <v>337</v>
      </c>
    </row>
    <row r="688" spans="10:11" x14ac:dyDescent="0.25">
      <c r="J688" s="423" t="s">
        <v>149</v>
      </c>
      <c r="K688" s="395">
        <v>4.0800000000000003E-2</v>
      </c>
    </row>
    <row r="689" spans="10:11" ht="15.75" thickBot="1" x14ac:dyDescent="0.3">
      <c r="J689" s="424"/>
      <c r="K689" s="396">
        <v>338</v>
      </c>
    </row>
    <row r="690" spans="10:11" x14ac:dyDescent="0.25">
      <c r="J690" s="423" t="s">
        <v>130</v>
      </c>
      <c r="K690" s="397">
        <v>3.7999999999999999E-2</v>
      </c>
    </row>
    <row r="691" spans="10:11" ht="15.75" thickBot="1" x14ac:dyDescent="0.3">
      <c r="J691" s="424"/>
      <c r="K691" s="398">
        <v>339</v>
      </c>
    </row>
    <row r="692" spans="10:11" x14ac:dyDescent="0.25">
      <c r="J692" s="423" t="s">
        <v>91</v>
      </c>
      <c r="K692" s="399">
        <v>3.7199999999999997E-2</v>
      </c>
    </row>
    <row r="693" spans="10:11" ht="15.75" thickBot="1" x14ac:dyDescent="0.3">
      <c r="J693" s="424"/>
      <c r="K693" s="400">
        <v>340</v>
      </c>
    </row>
    <row r="694" spans="10:11" x14ac:dyDescent="0.25">
      <c r="J694" s="423" t="s">
        <v>228</v>
      </c>
      <c r="K694" s="401">
        <v>3.4599999999999999E-2</v>
      </c>
    </row>
    <row r="695" spans="10:11" ht="15.75" thickBot="1" x14ac:dyDescent="0.3">
      <c r="J695" s="424"/>
      <c r="K695" s="402">
        <v>341</v>
      </c>
    </row>
    <row r="696" spans="10:11" x14ac:dyDescent="0.25">
      <c r="J696" s="423" t="s">
        <v>321</v>
      </c>
      <c r="K696" s="403">
        <v>3.3599999999999998E-2</v>
      </c>
    </row>
    <row r="697" spans="10:11" ht="15.75" thickBot="1" x14ac:dyDescent="0.3">
      <c r="J697" s="424"/>
      <c r="K697" s="404">
        <v>342</v>
      </c>
    </row>
    <row r="698" spans="10:11" x14ac:dyDescent="0.25">
      <c r="J698" s="423" t="s">
        <v>245</v>
      </c>
      <c r="K698" s="405">
        <v>3.1899999999999998E-2</v>
      </c>
    </row>
    <row r="699" spans="10:11" ht="15.75" thickBot="1" x14ac:dyDescent="0.3">
      <c r="J699" s="424"/>
      <c r="K699" s="406">
        <v>343</v>
      </c>
    </row>
    <row r="700" spans="10:11" x14ac:dyDescent="0.25">
      <c r="J700" s="423" t="s">
        <v>301</v>
      </c>
      <c r="K700" s="407">
        <v>3.1600000000000003E-2</v>
      </c>
    </row>
    <row r="701" spans="10:11" ht="15.75" thickBot="1" x14ac:dyDescent="0.3">
      <c r="J701" s="424"/>
      <c r="K701" s="408">
        <v>344</v>
      </c>
    </row>
    <row r="702" spans="10:11" x14ac:dyDescent="0.25">
      <c r="J702" s="423" t="s">
        <v>188</v>
      </c>
      <c r="K702" s="409">
        <v>8.6999999999999994E-3</v>
      </c>
    </row>
    <row r="703" spans="10:11" ht="15.75" thickBot="1" x14ac:dyDescent="0.3">
      <c r="J703" s="424"/>
      <c r="K703" s="410">
        <v>345</v>
      </c>
    </row>
    <row r="704" spans="10:11" ht="15.75" thickBot="1" x14ac:dyDescent="0.3">
      <c r="J704" s="15" t="s">
        <v>25</v>
      </c>
      <c r="K704" s="16" t="s">
        <v>399</v>
      </c>
    </row>
  </sheetData>
  <sortState xmlns:xlrd2="http://schemas.microsoft.com/office/spreadsheetml/2017/richdata2" ref="D2:F346">
    <sortCondition ref="D2:D346"/>
  </sortState>
  <mergeCells count="277">
    <mergeCell ref="J80:J81"/>
    <mergeCell ref="J76:J77"/>
    <mergeCell ref="J68:J69"/>
    <mergeCell ref="J64:J65"/>
    <mergeCell ref="J60:J61"/>
    <mergeCell ref="J62:J63"/>
    <mergeCell ref="J56:J57"/>
    <mergeCell ref="J117:J118"/>
    <mergeCell ref="J119:J120"/>
    <mergeCell ref="J111:J112"/>
    <mergeCell ref="J100:J101"/>
    <mergeCell ref="J103:J104"/>
    <mergeCell ref="J96:J97"/>
    <mergeCell ref="J98:J99"/>
    <mergeCell ref="J94:J95"/>
    <mergeCell ref="J86:J87"/>
    <mergeCell ref="J154:J155"/>
    <mergeCell ref="J156:J157"/>
    <mergeCell ref="J149:J150"/>
    <mergeCell ref="J151:J152"/>
    <mergeCell ref="J145:J146"/>
    <mergeCell ref="J141:J142"/>
    <mergeCell ref="J137:J138"/>
    <mergeCell ref="J133:J134"/>
    <mergeCell ref="J135:J136"/>
    <mergeCell ref="J178:J179"/>
    <mergeCell ref="J180:J181"/>
    <mergeCell ref="J174:J175"/>
    <mergeCell ref="J176:J177"/>
    <mergeCell ref="J170:J171"/>
    <mergeCell ref="J166:J167"/>
    <mergeCell ref="J162:J163"/>
    <mergeCell ref="J164:J165"/>
    <mergeCell ref="J158:J159"/>
    <mergeCell ref="J160:J161"/>
    <mergeCell ref="J205:J206"/>
    <mergeCell ref="J198:J199"/>
    <mergeCell ref="J200:J201"/>
    <mergeCell ref="J194:J195"/>
    <mergeCell ref="J196:J197"/>
    <mergeCell ref="J190:J191"/>
    <mergeCell ref="J186:J187"/>
    <mergeCell ref="J182:J183"/>
    <mergeCell ref="J184:J185"/>
    <mergeCell ref="J227:J228"/>
    <mergeCell ref="J229:J230"/>
    <mergeCell ref="J223:J224"/>
    <mergeCell ref="J219:J220"/>
    <mergeCell ref="J221:J222"/>
    <mergeCell ref="J211:J212"/>
    <mergeCell ref="J213:J214"/>
    <mergeCell ref="J207:J208"/>
    <mergeCell ref="J209:J210"/>
    <mergeCell ref="J247:J248"/>
    <mergeCell ref="J249:J250"/>
    <mergeCell ref="J243:J244"/>
    <mergeCell ref="J245:J246"/>
    <mergeCell ref="J239:J240"/>
    <mergeCell ref="J241:J242"/>
    <mergeCell ref="J235:J236"/>
    <mergeCell ref="J237:J238"/>
    <mergeCell ref="J231:J232"/>
    <mergeCell ref="J233:J234"/>
    <mergeCell ref="J268:J269"/>
    <mergeCell ref="J270:J271"/>
    <mergeCell ref="J264:J265"/>
    <mergeCell ref="J266:J267"/>
    <mergeCell ref="J260:J261"/>
    <mergeCell ref="J262:J263"/>
    <mergeCell ref="J256:J257"/>
    <mergeCell ref="J251:J252"/>
    <mergeCell ref="J253:J254"/>
    <mergeCell ref="J294:J295"/>
    <mergeCell ref="J290:J291"/>
    <mergeCell ref="J284:J285"/>
    <mergeCell ref="J286:J287"/>
    <mergeCell ref="J280:J281"/>
    <mergeCell ref="J282:J283"/>
    <mergeCell ref="J276:J277"/>
    <mergeCell ref="J278:J279"/>
    <mergeCell ref="J272:J273"/>
    <mergeCell ref="J313:J314"/>
    <mergeCell ref="J315:J316"/>
    <mergeCell ref="J309:J310"/>
    <mergeCell ref="J311:J312"/>
    <mergeCell ref="J304:J305"/>
    <mergeCell ref="J307:J308"/>
    <mergeCell ref="J300:J301"/>
    <mergeCell ref="J302:J303"/>
    <mergeCell ref="J296:J297"/>
    <mergeCell ref="J298:J299"/>
    <mergeCell ref="J333:J334"/>
    <mergeCell ref="J335:J336"/>
    <mergeCell ref="J329:J330"/>
    <mergeCell ref="J331:J332"/>
    <mergeCell ref="J325:J326"/>
    <mergeCell ref="J327:J328"/>
    <mergeCell ref="J321:J322"/>
    <mergeCell ref="J323:J324"/>
    <mergeCell ref="J317:J318"/>
    <mergeCell ref="J319:J320"/>
    <mergeCell ref="J353:J354"/>
    <mergeCell ref="J358:J359"/>
    <mergeCell ref="J349:J350"/>
    <mergeCell ref="J351:J352"/>
    <mergeCell ref="J345:J346"/>
    <mergeCell ref="J347:J348"/>
    <mergeCell ref="J341:J342"/>
    <mergeCell ref="J343:J344"/>
    <mergeCell ref="J337:J338"/>
    <mergeCell ref="J339:J340"/>
    <mergeCell ref="J376:J377"/>
    <mergeCell ref="J378:J379"/>
    <mergeCell ref="J372:J373"/>
    <mergeCell ref="J374:J375"/>
    <mergeCell ref="J368:J369"/>
    <mergeCell ref="J370:J371"/>
    <mergeCell ref="J364:J365"/>
    <mergeCell ref="J366:J367"/>
    <mergeCell ref="J360:J361"/>
    <mergeCell ref="J362:J363"/>
    <mergeCell ref="J396:J397"/>
    <mergeCell ref="J392:J393"/>
    <mergeCell ref="J394:J395"/>
    <mergeCell ref="J388:J389"/>
    <mergeCell ref="J390:J391"/>
    <mergeCell ref="J384:J385"/>
    <mergeCell ref="J386:J387"/>
    <mergeCell ref="J380:J381"/>
    <mergeCell ref="J382:J383"/>
    <mergeCell ref="J417:J418"/>
    <mergeCell ref="J419:J420"/>
    <mergeCell ref="J413:J414"/>
    <mergeCell ref="J415:J416"/>
    <mergeCell ref="J409:J410"/>
    <mergeCell ref="J411:J412"/>
    <mergeCell ref="J404:J405"/>
    <mergeCell ref="J406:J407"/>
    <mergeCell ref="J400:J401"/>
    <mergeCell ref="J402:J403"/>
    <mergeCell ref="J437:J438"/>
    <mergeCell ref="J439:J440"/>
    <mergeCell ref="J433:J434"/>
    <mergeCell ref="J435:J436"/>
    <mergeCell ref="J429:J430"/>
    <mergeCell ref="J431:J432"/>
    <mergeCell ref="J425:J426"/>
    <mergeCell ref="J427:J428"/>
    <mergeCell ref="J421:J422"/>
    <mergeCell ref="J423:J424"/>
    <mergeCell ref="J457:J458"/>
    <mergeCell ref="J460:J461"/>
    <mergeCell ref="J453:J454"/>
    <mergeCell ref="J455:J456"/>
    <mergeCell ref="J449:J450"/>
    <mergeCell ref="J451:J452"/>
    <mergeCell ref="J445:J446"/>
    <mergeCell ref="J447:J448"/>
    <mergeCell ref="J443:J444"/>
    <mergeCell ref="J478:J479"/>
    <mergeCell ref="J480:J481"/>
    <mergeCell ref="J474:J475"/>
    <mergeCell ref="J476:J477"/>
    <mergeCell ref="J470:J471"/>
    <mergeCell ref="J472:J473"/>
    <mergeCell ref="J466:J467"/>
    <mergeCell ref="J468:J469"/>
    <mergeCell ref="J462:J463"/>
    <mergeCell ref="J464:J465"/>
    <mergeCell ref="J498:J499"/>
    <mergeCell ref="J500:J501"/>
    <mergeCell ref="J494:J495"/>
    <mergeCell ref="J496:J497"/>
    <mergeCell ref="J490:J491"/>
    <mergeCell ref="J492:J493"/>
    <mergeCell ref="J486:J487"/>
    <mergeCell ref="J488:J489"/>
    <mergeCell ref="J482:J483"/>
    <mergeCell ref="J484:J485"/>
    <mergeCell ref="J519:J520"/>
    <mergeCell ref="J521:J522"/>
    <mergeCell ref="J515:J516"/>
    <mergeCell ref="J517:J518"/>
    <mergeCell ref="J511:J512"/>
    <mergeCell ref="J513:J514"/>
    <mergeCell ref="J506:J507"/>
    <mergeCell ref="J508:J509"/>
    <mergeCell ref="J502:J503"/>
    <mergeCell ref="J504:J505"/>
    <mergeCell ref="J539:J540"/>
    <mergeCell ref="J535:J536"/>
    <mergeCell ref="J537:J538"/>
    <mergeCell ref="J531:J532"/>
    <mergeCell ref="J533:J534"/>
    <mergeCell ref="J527:J528"/>
    <mergeCell ref="J529:J530"/>
    <mergeCell ref="J523:J524"/>
    <mergeCell ref="J525:J526"/>
    <mergeCell ref="J559:J560"/>
    <mergeCell ref="J562:J563"/>
    <mergeCell ref="J555:J556"/>
    <mergeCell ref="J557:J558"/>
    <mergeCell ref="J551:J552"/>
    <mergeCell ref="J553:J554"/>
    <mergeCell ref="J547:J548"/>
    <mergeCell ref="J549:J550"/>
    <mergeCell ref="J543:J544"/>
    <mergeCell ref="J545:J546"/>
    <mergeCell ref="J580:J581"/>
    <mergeCell ref="J582:J583"/>
    <mergeCell ref="J576:J577"/>
    <mergeCell ref="J578:J579"/>
    <mergeCell ref="J572:J573"/>
    <mergeCell ref="J574:J575"/>
    <mergeCell ref="J568:J569"/>
    <mergeCell ref="J570:J571"/>
    <mergeCell ref="J564:J565"/>
    <mergeCell ref="J566:J567"/>
    <mergeCell ref="J600:J601"/>
    <mergeCell ref="J602:J603"/>
    <mergeCell ref="J596:J597"/>
    <mergeCell ref="J598:J599"/>
    <mergeCell ref="J592:J593"/>
    <mergeCell ref="J594:J595"/>
    <mergeCell ref="J588:J589"/>
    <mergeCell ref="J590:J591"/>
    <mergeCell ref="J584:J585"/>
    <mergeCell ref="J586:J587"/>
    <mergeCell ref="J621:J622"/>
    <mergeCell ref="J623:J624"/>
    <mergeCell ref="J617:J618"/>
    <mergeCell ref="J619:J620"/>
    <mergeCell ref="J613:J614"/>
    <mergeCell ref="J615:J616"/>
    <mergeCell ref="J608:J609"/>
    <mergeCell ref="J610:J611"/>
    <mergeCell ref="J604:J605"/>
    <mergeCell ref="J606:J607"/>
    <mergeCell ref="J641:J642"/>
    <mergeCell ref="J643:J644"/>
    <mergeCell ref="J637:J638"/>
    <mergeCell ref="J639:J640"/>
    <mergeCell ref="J633:J634"/>
    <mergeCell ref="J635:J636"/>
    <mergeCell ref="J629:J630"/>
    <mergeCell ref="J631:J632"/>
    <mergeCell ref="J625:J626"/>
    <mergeCell ref="J627:J628"/>
    <mergeCell ref="J661:J662"/>
    <mergeCell ref="J664:J665"/>
    <mergeCell ref="J657:J658"/>
    <mergeCell ref="J659:J660"/>
    <mergeCell ref="J653:J654"/>
    <mergeCell ref="J655:J656"/>
    <mergeCell ref="J649:J650"/>
    <mergeCell ref="J651:J652"/>
    <mergeCell ref="J645:J646"/>
    <mergeCell ref="J647:J648"/>
    <mergeCell ref="J682:J683"/>
    <mergeCell ref="J684:J685"/>
    <mergeCell ref="J678:J679"/>
    <mergeCell ref="J680:J681"/>
    <mergeCell ref="J674:J675"/>
    <mergeCell ref="J676:J677"/>
    <mergeCell ref="J670:J671"/>
    <mergeCell ref="J672:J673"/>
    <mergeCell ref="J666:J667"/>
    <mergeCell ref="J668:J669"/>
    <mergeCell ref="J702:J703"/>
    <mergeCell ref="J698:J699"/>
    <mergeCell ref="J700:J701"/>
    <mergeCell ref="J694:J695"/>
    <mergeCell ref="J696:J697"/>
    <mergeCell ref="J690:J691"/>
    <mergeCell ref="J692:J693"/>
    <mergeCell ref="J686:J687"/>
    <mergeCell ref="J688:J689"/>
  </mergeCells>
  <hyperlinks>
    <hyperlink ref="J1" r:id="rId1" display="https://barttorvik.com/team.php?team=Kentucky&amp;year=2012" xr:uid="{6C168668-0094-4545-9A36-8290F044F041}"/>
    <hyperlink ref="J2" r:id="rId2" display="https://barttorvik.com/team.php?team=Kentucky&amp;year=2012" xr:uid="{8D82E898-5254-4495-A01E-4981FD1DD33D}"/>
    <hyperlink ref="J3" r:id="rId3" display="https://barttorvik.com/team.php?team=Ohio+St.&amp;year=2012" xr:uid="{2B304EB7-5799-4DD9-B912-A1CBEF2A5630}"/>
    <hyperlink ref="J4" r:id="rId4" display="https://barttorvik.com/team.php?team=Ohio+St.&amp;year=2012" xr:uid="{70FEE17B-C02C-40A2-ADF0-C027C53AF185}"/>
    <hyperlink ref="J5" r:id="rId5" display="https://barttorvik.com/team.php?team=Wichita+St.&amp;year=2012" xr:uid="{225DE0BC-C12B-4368-B99B-6806CF2B0DEA}"/>
    <hyperlink ref="J6" r:id="rId6" display="https://barttorvik.com/team.php?team=Wichita+St.&amp;year=2012" xr:uid="{BFCDF259-D0B5-494A-B5B7-BDFE3DEEBE8E}"/>
    <hyperlink ref="J7" r:id="rId7" display="https://barttorvik.com/team.php?team=Missouri&amp;year=2012" xr:uid="{06D494CD-B8AB-466B-95D8-DBCF2C35FE1C}"/>
    <hyperlink ref="J8" r:id="rId8" display="https://barttorvik.com/team.php?team=Missouri&amp;year=2012" xr:uid="{41C114B1-B3B2-479E-9645-6C577803AE73}"/>
    <hyperlink ref="J9" r:id="rId9" display="https://barttorvik.com/team.php?team=Michigan+St.&amp;year=2012" xr:uid="{5969723E-4FBC-482B-8399-2188004E9FF4}"/>
    <hyperlink ref="J10" r:id="rId10" display="https://barttorvik.com/team.php?team=Michigan+St.&amp;year=2012" xr:uid="{ABD0C1FF-CF7A-4C06-AB0F-8ECD4DE9E0C0}"/>
    <hyperlink ref="J11" r:id="rId11" display="https://barttorvik.com/team.php?team=Kansas&amp;year=2012" xr:uid="{D364B77E-5101-41A5-BDBE-04291DA63DE3}"/>
    <hyperlink ref="J12" r:id="rId12" display="https://barttorvik.com/team.php?team=Kansas&amp;year=2012" xr:uid="{949F161B-9670-4059-BFD5-D4B93830EDA6}"/>
    <hyperlink ref="J13" r:id="rId13" display="https://barttorvik.com/team.php?team=Duke&amp;year=2012" xr:uid="{1F4AFFA0-D4F0-43A7-B3D7-7DFDEDC9E954}"/>
    <hyperlink ref="J14" r:id="rId14" display="https://barttorvik.com/team.php?team=Duke&amp;year=2012" xr:uid="{4D3BED18-F7D1-45EC-B981-BE5924BBAE04}"/>
    <hyperlink ref="J15" r:id="rId15" display="https://barttorvik.com/team.php?team=North+Carolina&amp;year=2012" xr:uid="{1B75FD61-E523-4A96-B051-D53412CB6235}"/>
    <hyperlink ref="J16" r:id="rId16" display="https://barttorvik.com/team.php?team=North+Carolina&amp;year=2012" xr:uid="{D87C479C-8F6A-46C7-B71E-0D08B998B7A6}"/>
    <hyperlink ref="J17" r:id="rId17" display="https://barttorvik.com/team.php?team=Memphis&amp;year=2012" xr:uid="{BB33EAED-CFE9-4360-B916-203ECBD7AF25}"/>
    <hyperlink ref="J18" r:id="rId18" display="https://barttorvik.com/team.php?team=Memphis&amp;year=2012" xr:uid="{39F4032A-3DCE-4C6B-B1E7-598300755A43}"/>
    <hyperlink ref="J19" r:id="rId19" display="https://barttorvik.com/team.php?team=Vanderbilt&amp;year=2012" xr:uid="{85D2EEDA-F9C9-49B2-94A8-5C030E4DAC5B}"/>
    <hyperlink ref="J20" r:id="rId20" display="https://barttorvik.com/team.php?team=Vanderbilt&amp;year=2012" xr:uid="{384EF85F-F03B-4DCF-86F2-404336F6E369}"/>
    <hyperlink ref="J21" r:id="rId21" display="https://barttorvik.com/team.php?team=Louisville&amp;year=2012" xr:uid="{CF29F787-36F0-44C5-BAE4-F6A41251E911}"/>
    <hyperlink ref="J22" r:id="rId22" display="https://barttorvik.com/team.php?team=Louisville&amp;year=2012" xr:uid="{8AC521AA-DCB9-4885-8949-4A4F76182911}"/>
    <hyperlink ref="J23" r:id="rId23" display="https://barttorvik.com/team.php?team=Purdue&amp;year=2012" xr:uid="{12A3C4DC-C0EA-4A54-A704-7575BE83894F}"/>
    <hyperlink ref="J24" r:id="rId24" display="https://barttorvik.com/team.php?team=Purdue&amp;year=2012" xr:uid="{618C9EEF-90BF-4288-BE5D-6269738476F2}"/>
    <hyperlink ref="J25" r:id="rId25" display="https://barttorvik.com/team.php?team=New+Mexico&amp;year=2012" xr:uid="{CECAD2FA-ED19-461B-8715-920C0039D62F}"/>
    <hyperlink ref="J26" r:id="rId26" display="https://barttorvik.com/team.php?team=New+Mexico&amp;year=2012" xr:uid="{591639ED-BBAC-4B22-AEB1-4EEF25F45768}"/>
    <hyperlink ref="J27" r:id="rId27" display="https://barttorvik.com/team.php?team=Florida+St.&amp;year=2012" xr:uid="{EAEC2687-5BE9-405E-AD18-BE7BCEFF4B0F}"/>
    <hyperlink ref="J28" r:id="rId28" display="https://barttorvik.com/team.php?team=Florida+St.&amp;year=2012" xr:uid="{6F8760E1-4BA9-452E-AD97-F655C0F15FB6}"/>
    <hyperlink ref="J29" r:id="rId29" display="https://barttorvik.com/team.php?team=Florida&amp;year=2012" xr:uid="{0728033B-298B-48FF-8612-07254B0697D5}"/>
    <hyperlink ref="J30" r:id="rId30" display="https://barttorvik.com/team.php?team=Florida&amp;year=2012" xr:uid="{555BC9BF-18E8-4401-A6BC-BD40C75ABECB}"/>
    <hyperlink ref="J31" r:id="rId31" display="https://barttorvik.com/team.php?team=Syracuse&amp;year=2012" xr:uid="{8FB54536-BCA8-44F1-A829-B5C8AAFC9331}"/>
    <hyperlink ref="J32" r:id="rId32" display="https://barttorvik.com/team.php?team=Syracuse&amp;year=2012" xr:uid="{629A3A47-2D3A-452C-809F-DE3EEC33A1AC}"/>
    <hyperlink ref="J33" r:id="rId33" display="https://barttorvik.com/team.php?team=Cincinnati&amp;year=2012" xr:uid="{FE07A559-D56C-425C-951A-F487622457F5}"/>
    <hyperlink ref="J34" r:id="rId34" display="https://barttorvik.com/team.php?team=Cincinnati&amp;year=2012" xr:uid="{1553A989-2D9B-431E-856F-21556567F105}"/>
    <hyperlink ref="J35" r:id="rId35" display="https://barttorvik.com/team.php?team=Saint+Louis&amp;year=2012" xr:uid="{2F3EEF78-C780-4EEE-AF85-10CA0E467BE2}"/>
    <hyperlink ref="J36" r:id="rId36" display="https://barttorvik.com/team.php?team=Saint+Louis&amp;year=2012" xr:uid="{3E9F07B3-8434-444C-B4D7-EDDB92F630C2}"/>
    <hyperlink ref="J37" r:id="rId37" display="https://barttorvik.com/team.php?team=Kansas+St.&amp;year=2012" xr:uid="{63EFCBE1-D41B-4FFF-9787-41E6F07B6949}"/>
    <hyperlink ref="J38" r:id="rId38" display="https://barttorvik.com/team.php?team=Kansas+St.&amp;year=2012" xr:uid="{C84E73A4-E16B-4EF3-A920-F103F4E1417D}"/>
    <hyperlink ref="J39" r:id="rId39" display="https://barttorvik.com/team.php?team=Baylor&amp;year=2012" xr:uid="{70EDAFE3-0B90-4CDD-9464-F54ED915EE45}"/>
    <hyperlink ref="J40" r:id="rId40" display="https://barttorvik.com/team.php?team=Baylor&amp;year=2012" xr:uid="{11FC18FC-F31D-4C89-A0DE-231857C0B796}"/>
    <hyperlink ref="J41" r:id="rId41" display="https://barttorvik.com/team.php?team=North+Carolina+St.&amp;year=2012" xr:uid="{45423872-7D0D-4A27-AA63-3FA34B52BBA0}"/>
    <hyperlink ref="J42" r:id="rId42" display="https://barttorvik.com/team.php?team=North+Carolina+St.&amp;year=2012" xr:uid="{9BC5B09F-DA44-48AD-9D92-DDB5F21B70CB}"/>
    <hyperlink ref="J43" r:id="rId43" display="https://barttorvik.com/team.php?team=Indiana&amp;year=2012" xr:uid="{D6C2BD8F-F768-4E8A-B1AB-AA401A05F3F5}"/>
    <hyperlink ref="J44" r:id="rId44" display="https://barttorvik.com/team.php?team=Indiana&amp;year=2012" xr:uid="{5EB5370F-046C-40BD-8BFF-9652C6398D20}"/>
    <hyperlink ref="J45" r:id="rId45" display="https://barttorvik.com/team.php?team=South+Florida&amp;year=2012" xr:uid="{55E6FFE9-91A1-4575-AF27-315554D0CB2E}"/>
    <hyperlink ref="J46" r:id="rId46" display="https://barttorvik.com/team.php?team=South+Florida&amp;year=2012" xr:uid="{99763886-920B-41FE-B56C-BC193B0921A7}"/>
    <hyperlink ref="J47" r:id="rId47" display="https://barttorvik.com/team.php?team=Michigan&amp;year=2012" xr:uid="{84462F7E-8B1B-45C8-B9E6-2832DEBD1844}"/>
    <hyperlink ref="J48" r:id="rId48" display="https://barttorvik.com/team.php?team=Michigan&amp;year=2012" xr:uid="{FFF33558-D33A-4925-9BF6-D54C9EE18D25}"/>
    <hyperlink ref="J49" r:id="rId49" display="https://barttorvik.com/team.php?team=Wisconsin&amp;year=2012" xr:uid="{C94BFE03-9442-4334-AF87-9A807637F557}"/>
    <hyperlink ref="J50" r:id="rId50" display="https://barttorvik.com/team.php?team=Wisconsin&amp;year=2012" xr:uid="{1E352A30-29DB-4E6D-801F-E4B777028EF3}"/>
    <hyperlink ref="K51" r:id="rId51" display="https://barttorvik.com/trank.php?&amp;begin=20120131&amp;end=20120312&amp;conlimit=All&amp;year=2012&amp;top=0&amp;venue=A-N&amp;type=All&amp;mingames=0&amp;quad=5&amp;rpi=" xr:uid="{3E6AB544-4525-40C5-8294-70AE5B0C1287}"/>
    <hyperlink ref="J52" r:id="rId52" display="https://barttorvik.com/team.php?team=Belmont&amp;year=2012" xr:uid="{3CC3A845-3780-4216-B0E2-B01DD5F07526}"/>
    <hyperlink ref="J53" r:id="rId53" display="https://barttorvik.com/team.php?team=Belmont&amp;year=2012" xr:uid="{5C0D5A6E-A263-4016-A134-000BBCECB187}"/>
    <hyperlink ref="J54" r:id="rId54" display="https://barttorvik.com/team.php?team=Temple&amp;year=2012" xr:uid="{125495BC-667F-4EE8-81EC-550996F14B15}"/>
    <hyperlink ref="J55" r:id="rId55" display="https://barttorvik.com/team.php?team=Temple&amp;year=2012" xr:uid="{D484A89F-387E-43B4-968B-22DAA0945127}"/>
    <hyperlink ref="J56" r:id="rId56" display="https://barttorvik.com/team.php?team=Drexel&amp;year=2012" xr:uid="{CCAC32FB-A0BF-4F41-90A1-CD21055C026B}"/>
    <hyperlink ref="J58" r:id="rId57" display="https://barttorvik.com/team.php?team=St.+Bonaventure&amp;year=2012" xr:uid="{B4618027-0DCD-4572-96E1-C09CC24B30FE}"/>
    <hyperlink ref="J59" r:id="rId58" display="https://barttorvik.com/team.php?team=St.+Bonaventure&amp;year=2012" xr:uid="{227EC397-7285-4044-9681-6E7090A9E9B0}"/>
    <hyperlink ref="J60" r:id="rId59" display="https://barttorvik.com/team.php?team=Stanford&amp;year=2012" xr:uid="{3F168358-F9E2-41AA-B5F9-6DEFC47EFCAF}"/>
    <hyperlink ref="J62" r:id="rId60" display="https://barttorvik.com/team.php?team=Georgia+St.&amp;year=2012" xr:uid="{E81AFAE4-8F46-4665-9671-EBAF34C1AEB9}"/>
    <hyperlink ref="J64" r:id="rId61" display="https://barttorvik.com/team.php?team=Saint+Joseph%27s&amp;year=2012" xr:uid="{5DFBAF1D-D783-4FF1-819C-057C425A44B2}"/>
    <hyperlink ref="J66" r:id="rId62" display="https://barttorvik.com/team.php?team=Iowa+St.&amp;year=2012" xr:uid="{BF5E6F07-E9AC-450F-AE55-7F2144EB4358}"/>
    <hyperlink ref="J67" r:id="rId63" display="https://barttorvik.com/team.php?team=Iowa+St.&amp;year=2012" xr:uid="{79B0414F-D32A-4A81-9739-98C93B249C69}"/>
    <hyperlink ref="J68" r:id="rId64" display="https://barttorvik.com/team.php?team=Miami+FL&amp;year=2012" xr:uid="{23F090F5-1305-4B85-89D8-0A846D06DDBD}"/>
    <hyperlink ref="J70" r:id="rId65" display="https://barttorvik.com/team.php?team=VCU&amp;year=2012" xr:uid="{6A9AC6DA-F211-454A-97F9-FF284A219D22}"/>
    <hyperlink ref="J71" r:id="rId66" display="https://barttorvik.com/team.php?team=VCU&amp;year=2012" xr:uid="{CF0C55DF-84F4-4A15-BD1C-A9C9FA820F84}"/>
    <hyperlink ref="J72" r:id="rId67" display="https://barttorvik.com/team.php?team=Georgetown&amp;year=2012" xr:uid="{1F99BC43-806A-4C7F-AD7D-9EF0CCCDF35F}"/>
    <hyperlink ref="J73" r:id="rId68" display="https://barttorvik.com/team.php?team=Georgetown&amp;year=2012" xr:uid="{6732B2AE-3AE8-4768-89CC-5631443C3CF5}"/>
    <hyperlink ref="J74" r:id="rId69" display="https://barttorvik.com/team.php?team=Detroit&amp;year=2012" xr:uid="{11F90D35-8072-44A2-A019-5F4D96A7E92F}"/>
    <hyperlink ref="J75" r:id="rId70" display="https://barttorvik.com/team.php?team=Detroit&amp;year=2012" xr:uid="{6F6F8116-A6E9-400B-B1CB-9829F956D589}"/>
    <hyperlink ref="J76" r:id="rId71" display="https://barttorvik.com/team.php?team=Northwestern&amp;year=2012" xr:uid="{231BA599-10B0-40A4-B851-BC32741BD3BB}"/>
    <hyperlink ref="J78" r:id="rId72" display="https://barttorvik.com/team.php?team=Creighton&amp;year=2012" xr:uid="{8C576742-118D-486A-8CF8-5D08760CD082}"/>
    <hyperlink ref="J79" r:id="rId73" display="https://barttorvik.com/team.php?team=Creighton&amp;year=2012" xr:uid="{DB781661-AA7C-40A3-8F47-FCA743BD9C6A}"/>
    <hyperlink ref="J80" r:id="rId74" display="https://barttorvik.com/team.php?team=Arizona&amp;year=2012" xr:uid="{77373F6B-5177-4300-8722-6008039B235E}"/>
    <hyperlink ref="J82" r:id="rId75" display="https://barttorvik.com/team.php?team=California&amp;year=2012" xr:uid="{917EF9D1-B7EA-44E7-9E89-69383A8EB001}"/>
    <hyperlink ref="J83" r:id="rId76" display="https://barttorvik.com/team.php?team=California&amp;year=2012" xr:uid="{A60BF67C-4944-4F12-B6AF-6BD0852AA3FF}"/>
    <hyperlink ref="J84" r:id="rId77" display="https://barttorvik.com/team.php?team=New+Mexico+St.&amp;year=2012" xr:uid="{7ECE3E5C-BCD1-4E86-8CD7-40FDCA0D68A0}"/>
    <hyperlink ref="J85" r:id="rId78" display="https://barttorvik.com/team.php?team=New+Mexico+St.&amp;year=2012" xr:uid="{4F3F5C67-2556-4BC8-920D-B392C075C4C1}"/>
    <hyperlink ref="J86" r:id="rId79" display="https://barttorvik.com/team.php?team=San+Francisco&amp;year=2012" xr:uid="{406A3E28-FE60-46D8-8890-866C5B0ABDE9}"/>
    <hyperlink ref="J88" r:id="rId80" display="https://barttorvik.com/team.php?team=Gonzaga&amp;year=2012" xr:uid="{2F5E6D6A-4142-4972-B773-AF02EA05A639}"/>
    <hyperlink ref="J89" r:id="rId81" display="https://barttorvik.com/team.php?team=Gonzaga&amp;year=2012" xr:uid="{8468B36D-8BBA-4693-A74C-BFB824C3FA15}"/>
    <hyperlink ref="J90" r:id="rId82" display="https://barttorvik.com/team.php?team=West+Virginia&amp;year=2012" xr:uid="{EB15C2C5-3B21-44C7-808A-18B988BC1951}"/>
    <hyperlink ref="J91" r:id="rId83" display="https://barttorvik.com/team.php?team=West+Virginia&amp;year=2012" xr:uid="{5CFA2469-630A-4BFA-A013-06AEFD236C5B}"/>
    <hyperlink ref="J92" r:id="rId84" display="https://barttorvik.com/team.php?team=Connecticut&amp;year=2012" xr:uid="{3E809315-6D81-41DD-A59E-F355632F2DE7}"/>
    <hyperlink ref="J93" r:id="rId85" display="https://barttorvik.com/team.php?team=Connecticut&amp;year=2012" xr:uid="{81E863DE-A57B-42F3-A080-5A6A897B5742}"/>
    <hyperlink ref="J94" r:id="rId86" display="https://barttorvik.com/team.php?team=Tennessee&amp;year=2012" xr:uid="{814FE61B-0230-4CFB-B727-F64B549B0019}"/>
    <hyperlink ref="J96" r:id="rId87" display="https://barttorvik.com/team.php?team=Clemson&amp;year=2012" xr:uid="{A787FA64-DC0C-4091-A759-1C8698610DCC}"/>
    <hyperlink ref="J98" r:id="rId88" display="https://barttorvik.com/team.php?team=Oregon&amp;year=2012" xr:uid="{416B5DBE-BB43-4BCD-839C-62B96DFA1B0B}"/>
    <hyperlink ref="J100" r:id="rId89" display="https://barttorvik.com/team.php?team=Old+Dominion&amp;year=2012" xr:uid="{6B2D13CF-A488-4463-9241-C775A777237A}"/>
    <hyperlink ref="K102" r:id="rId90" display="https://barttorvik.com/trank.php?&amp;begin=20120131&amp;end=20120312&amp;conlimit=All&amp;year=2012&amp;top=0&amp;venue=A-N&amp;type=All&amp;mingames=0&amp;quad=5&amp;rpi=" xr:uid="{DB2A83C3-28A2-4B97-A8B0-70210CF13082}"/>
    <hyperlink ref="J103" r:id="rId91" display="https://barttorvik.com/team.php?team=Minnesota&amp;year=2012" xr:uid="{1488F00A-81C1-484F-BB49-51DD32DDC3CF}"/>
    <hyperlink ref="J105" r:id="rId92" display="https://barttorvik.com/team.php?team=Marquette&amp;year=2012" xr:uid="{34F2A4AD-26C6-45CB-AD63-EFD24BA1FE8C}"/>
    <hyperlink ref="J106" r:id="rId93" display="https://barttorvik.com/team.php?team=Marquette&amp;year=2012" xr:uid="{E5679AD1-D41C-4B8E-B62D-16902DA9B4D2}"/>
    <hyperlink ref="J107" r:id="rId94" display="https://barttorvik.com/team.php?team=San+Diego+St.&amp;year=2012" xr:uid="{C84FF35B-A376-41E9-A0E3-499D769CAF87}"/>
    <hyperlink ref="J108" r:id="rId95" display="https://barttorvik.com/team.php?team=San+Diego+St.&amp;year=2012" xr:uid="{5E1FA267-E134-4C8C-80F4-D870E07AE187}"/>
    <hyperlink ref="J109" r:id="rId96" display="https://barttorvik.com/team.php?team=Alabama&amp;year=2012" xr:uid="{5E04F391-BB0F-42C5-BC08-D833EF6BE704}"/>
    <hyperlink ref="J110" r:id="rId97" display="https://barttorvik.com/team.php?team=Alabama&amp;year=2012" xr:uid="{EA727FC1-BBEE-42C0-940F-AF841F0F9337}"/>
    <hyperlink ref="J111" r:id="rId98" display="https://barttorvik.com/team.php?team=Princeton&amp;year=2012" xr:uid="{F7BE172A-CAA1-434F-8106-C551731C2D70}"/>
    <hyperlink ref="J113" r:id="rId99" display="https://barttorvik.com/team.php?team=Long+Beach+St.&amp;year=2012" xr:uid="{44B44F08-1676-45C6-9F0D-0D0A228D3DC7}"/>
    <hyperlink ref="J114" r:id="rId100" display="https://barttorvik.com/team.php?team=Long+Beach+St.&amp;year=2012" xr:uid="{8DB9BA6B-4B29-47D5-AFA5-7A58BCDD48D1}"/>
    <hyperlink ref="J115" r:id="rId101" display="https://barttorvik.com/team.php?team=Saint+Mary%27s&amp;year=2012" xr:uid="{49CBDDFA-F265-420C-A3A7-91AAA74945EB}"/>
    <hyperlink ref="J116" r:id="rId102" display="https://barttorvik.com/team.php?team=Saint+Mary%27s&amp;year=2012" xr:uid="{3973030F-455E-4330-98B9-5353687AD2CB}"/>
    <hyperlink ref="J117" r:id="rId103" display="https://barttorvik.com/team.php?team=Virginia+Tech&amp;year=2012" xr:uid="{B3F701EE-DFB5-45D0-B1B2-5C5A4913764E}"/>
    <hyperlink ref="J119" r:id="rId104" display="https://barttorvik.com/team.php?team=Mississippi&amp;year=2012" xr:uid="{8CA5F32F-F0BC-457C-8B97-63352CCBEB94}"/>
    <hyperlink ref="J121" r:id="rId105" display="https://barttorvik.com/team.php?team=Virginia&amp;year=2012" xr:uid="{73BB7478-D504-47CD-A909-87FFB704ED7F}"/>
    <hyperlink ref="J122" r:id="rId106" display="https://barttorvik.com/team.php?team=Virginia&amp;year=2012" xr:uid="{4FFA0DCF-0935-4F40-9776-230B2D181129}"/>
    <hyperlink ref="J123" r:id="rId107" display="https://barttorvik.com/team.php?team=Davidson&amp;year=2012" xr:uid="{3AEF9751-E546-4BA6-A79F-8EBB73EDCFBC}"/>
    <hyperlink ref="J124" r:id="rId108" display="https://barttorvik.com/team.php?team=Davidson&amp;year=2012" xr:uid="{A6A2DA93-F261-42D9-A590-08DE5C3B8472}"/>
    <hyperlink ref="J125" r:id="rId109" display="https://barttorvik.com/team.php?team=Texas&amp;year=2012" xr:uid="{AF911BC8-ADC0-4F65-9EC8-03856374D9D6}"/>
    <hyperlink ref="J126" r:id="rId110" display="https://barttorvik.com/team.php?team=Texas&amp;year=2012" xr:uid="{4E0B09DF-B5D4-4A4F-AD90-0204467FC404}"/>
    <hyperlink ref="J127" r:id="rId111" display="https://barttorvik.com/team.php?team=Colorado&amp;year=2012" xr:uid="{B7065837-E6A1-40E3-98CC-ABEA6D7792D5}"/>
    <hyperlink ref="J128" r:id="rId112" display="https://barttorvik.com/team.php?team=Colorado&amp;year=2012" xr:uid="{2D645E3B-0D0F-4D4D-8A3F-811F3FDAAF9F}"/>
    <hyperlink ref="J129" r:id="rId113" display="https://barttorvik.com/team.php?team=Murray+St.&amp;year=2012" xr:uid="{107013F6-8EC3-44FE-A6C0-14BCBE95F1E1}"/>
    <hyperlink ref="J130" r:id="rId114" display="https://barttorvik.com/team.php?team=Murray+St.&amp;year=2012" xr:uid="{E78D5C88-5446-4FD7-8118-E30F0A6BA2C3}"/>
    <hyperlink ref="J131" r:id="rId115" display="https://barttorvik.com/team.php?team=Harvard&amp;year=2012" xr:uid="{8E35D3C8-0E92-46A2-B3B3-A12496842AA0}"/>
    <hyperlink ref="J132" r:id="rId116" display="https://barttorvik.com/team.php?team=Harvard&amp;year=2012" xr:uid="{5F5BBC5A-BBD4-422F-9138-A459AAE68B63}"/>
    <hyperlink ref="J133" r:id="rId117" display="https://barttorvik.com/team.php?team=Washington&amp;year=2012" xr:uid="{4D403278-5F3D-4182-9AC1-D7062CF5D19E}"/>
    <hyperlink ref="J135" r:id="rId118" display="https://barttorvik.com/team.php?team=Pittsburgh&amp;year=2012" xr:uid="{639CDAB1-2AE1-4426-A60B-77A095E355E3}"/>
    <hyperlink ref="J137" r:id="rId119" display="https://barttorvik.com/team.php?team=UCLA&amp;year=2012" xr:uid="{42FE423C-AB60-4C60-8CDC-FE73457B6E78}"/>
    <hyperlink ref="J139" r:id="rId120" display="https://barttorvik.com/team.php?team=Xavier&amp;year=2012" xr:uid="{859F3F96-3F85-4517-B87F-1D228C085733}"/>
    <hyperlink ref="J140" r:id="rId121" display="https://barttorvik.com/team.php?team=Xavier&amp;year=2012" xr:uid="{8C80BBB8-CE44-4BFA-A33B-D9169B8A502C}"/>
    <hyperlink ref="J141" r:id="rId122" display="https://barttorvik.com/team.php?team=Missouri+St.&amp;year=2012" xr:uid="{D4447E91-CA8C-48C7-B35E-B4DE6B6BE9A1}"/>
    <hyperlink ref="J143" r:id="rId123" display="https://barttorvik.com/team.php?team=UNLV&amp;year=2012" xr:uid="{12DF0DE4-5317-4FAA-981E-CA489E1F251C}"/>
    <hyperlink ref="J144" r:id="rId124" display="https://barttorvik.com/team.php?team=UNLV&amp;year=2012" xr:uid="{B85D7486-E717-4F23-9CEF-FD2F57A4AB1C}"/>
    <hyperlink ref="J145" r:id="rId125" display="https://barttorvik.com/team.php?team=Tennessee+St.&amp;year=2012" xr:uid="{3E70EC29-B852-4C1A-A25E-430E11DF0C0A}"/>
    <hyperlink ref="J147" r:id="rId126" display="https://barttorvik.com/team.php?team=Lamar&amp;year=2012" xr:uid="{EC4FC94F-065B-4F9E-B573-572C496DD908}"/>
    <hyperlink ref="J148" r:id="rId127" display="https://barttorvik.com/team.php?team=Lamar&amp;year=2012" xr:uid="{A3AEAB08-8E71-4142-9E99-0E65DF448044}"/>
    <hyperlink ref="J149" r:id="rId128" display="https://barttorvik.com/team.php?team=Cleveland+St.&amp;year=2012" xr:uid="{EAC77C80-9529-441B-BB3A-6071480F0356}"/>
    <hyperlink ref="J151" r:id="rId129" display="https://barttorvik.com/team.php?team=UC+Santa+Barbara&amp;year=2012" xr:uid="{8C286B07-F539-4132-93EF-1E615F9F8A47}"/>
    <hyperlink ref="K153" r:id="rId130" display="https://barttorvik.com/trank.php?&amp;begin=20120131&amp;end=20120312&amp;conlimit=All&amp;year=2012&amp;top=0&amp;venue=A-N&amp;type=All&amp;mingames=0&amp;quad=5&amp;rpi=" xr:uid="{5D05B4A5-33A0-4035-88D7-4F473D26F0C8}"/>
    <hyperlink ref="J154" r:id="rId131" display="https://barttorvik.com/team.php?team=Quinnipiac&amp;year=2012" xr:uid="{97E7DF0F-049B-4D87-984F-3CE0FC00529C}"/>
    <hyperlink ref="J156" r:id="rId132" display="https://barttorvik.com/team.php?team=Loyola+Marymount&amp;year=2012" xr:uid="{E65D00A7-951E-4DFA-9A17-B201CB02AAF8}"/>
    <hyperlink ref="J158" r:id="rId133" display="https://barttorvik.com/team.php?team=Oakland&amp;year=2012" xr:uid="{BB622494-71A6-415D-92AD-9BDBDDB91890}"/>
    <hyperlink ref="J160" r:id="rId134" display="https://barttorvik.com/team.php?team=La+Salle&amp;year=2012" xr:uid="{22EDD33B-6ADB-4FD4-AAB0-26F788975AB2}"/>
    <hyperlink ref="J162" r:id="rId135" display="https://barttorvik.com/team.php?team=Fairfield&amp;year=2012" xr:uid="{EA656077-B312-4F06-9708-E0F0F0FCC147}"/>
    <hyperlink ref="J164" r:id="rId136" display="https://barttorvik.com/team.php?team=Bowling+Green&amp;year=2012" xr:uid="{707E9648-D15E-43D1-AF34-EA3EA746CD39}"/>
    <hyperlink ref="J166" r:id="rId137" display="https://barttorvik.com/team.php?team=Stephen+F.+Austin&amp;year=2012" xr:uid="{AE1E9EF1-6D15-4A1D-AFD9-5F4EE7A832FD}"/>
    <hyperlink ref="J168" r:id="rId138" display="https://barttorvik.com/team.php?team=Colorado+St.&amp;year=2012" xr:uid="{E9D99BFB-7DFD-4E2D-83EE-0E7943267406}"/>
    <hyperlink ref="J169" r:id="rId139" display="https://barttorvik.com/team.php?team=Colorado+St.&amp;year=2012" xr:uid="{D1030916-1EA3-4F82-831D-8BC1230652DC}"/>
    <hyperlink ref="J170" r:id="rId140" display="https://barttorvik.com/team.php?team=Marshall&amp;year=2012" xr:uid="{902DD1F2-164C-4F1B-8F28-8BC3E7EB74A3}"/>
    <hyperlink ref="J172" r:id="rId141" display="https://barttorvik.com/team.php?team=Iona&amp;year=2012" xr:uid="{F8D61CD7-F82F-4467-B507-93BC5BA015AF}"/>
    <hyperlink ref="J173" r:id="rId142" display="https://barttorvik.com/team.php?team=Iona&amp;year=2012" xr:uid="{5D602D8F-8894-4F30-9B8E-8699625CCEAC}"/>
    <hyperlink ref="J174" r:id="rId143" display="https://barttorvik.com/team.php?team=Dayton&amp;year=2012" xr:uid="{11DBF9B0-A460-45BE-BCDE-5F2A882123F6}"/>
    <hyperlink ref="J176" r:id="rId144" display="https://barttorvik.com/team.php?team=Maryland&amp;year=2012" xr:uid="{2B20B15A-7557-4B7D-88DF-75727244BBC5}"/>
    <hyperlink ref="J178" r:id="rId145" display="https://barttorvik.com/team.php?team=Seton+Hall&amp;year=2012" xr:uid="{E917A974-79F5-4164-8860-5D686F621732}"/>
    <hyperlink ref="J180" r:id="rId146" display="https://barttorvik.com/team.php?team=Washington+St.&amp;year=2012" xr:uid="{E3CBE49F-6009-4F66-859A-326E333994CF}"/>
    <hyperlink ref="J182" r:id="rId147" display="https://barttorvik.com/team.php?team=Villanova&amp;year=2012" xr:uid="{35AA1799-676B-4E76-B85D-898D9C09FD6E}"/>
    <hyperlink ref="J184" r:id="rId148" display="https://barttorvik.com/team.php?team=Butler&amp;year=2012" xr:uid="{2C0C6231-16B5-4B30-90B2-925084BAF460}"/>
    <hyperlink ref="J186" r:id="rId149" display="https://barttorvik.com/team.php?team=Oregon+St.&amp;year=2012" xr:uid="{76F3FD34-40CA-4869-B3C4-4D799183C1B9}"/>
    <hyperlink ref="J188" r:id="rId150" display="https://barttorvik.com/team.php?team=South+Dakota+St.&amp;year=2012" xr:uid="{C840DBD4-5EF9-48D5-AFA8-15A82F6BA5AF}"/>
    <hyperlink ref="J189" r:id="rId151" display="https://barttorvik.com/team.php?team=South+Dakota+St.&amp;year=2012" xr:uid="{490F3331-BB86-4D15-90C1-EA03150C1E73}"/>
    <hyperlink ref="J190" r:id="rId152" display="https://barttorvik.com/team.php?team=Boise+St.&amp;year=2012" xr:uid="{272DCAE8-675B-41D5-B680-D6A1A13F56FE}"/>
    <hyperlink ref="J192" r:id="rId153" display="https://barttorvik.com/team.php?team=Notre+Dame&amp;year=2012" xr:uid="{7B361677-E889-4DBA-98E6-6AD7A485914A}"/>
    <hyperlink ref="J193" r:id="rId154" display="https://barttorvik.com/team.php?team=Notre+Dame&amp;year=2012" xr:uid="{92A30D85-F71A-4BAF-8F2E-2DAC5A79935F}"/>
    <hyperlink ref="J194" r:id="rId155" display="https://barttorvik.com/team.php?team=Massachusetts&amp;year=2012" xr:uid="{6340035B-C320-4FF5-B452-8820561542C9}"/>
    <hyperlink ref="J196" r:id="rId156" display="https://barttorvik.com/team.php?team=Evansville&amp;year=2012" xr:uid="{093337B3-A001-4E95-9B8E-F8060D4AF3D1}"/>
    <hyperlink ref="J198" r:id="rId157" display="https://barttorvik.com/team.php?team=Valparaiso&amp;year=2012" xr:uid="{B6533355-8F52-4F35-A8CF-21C584EB864F}"/>
    <hyperlink ref="J200" r:id="rId158" display="https://barttorvik.com/team.php?team=Duquesne&amp;year=2012" xr:uid="{33739207-D95E-42C6-9C34-9B00C9070CEE}"/>
    <hyperlink ref="J202" r:id="rId159" display="https://barttorvik.com/team.php?team=BYU&amp;year=2012" xr:uid="{F9DD47C4-9BEB-4C64-A7C3-76EA6FFB52E7}"/>
    <hyperlink ref="J203" r:id="rId160" display="https://barttorvik.com/team.php?team=BYU&amp;year=2012" xr:uid="{D90034DD-A15E-40FC-8382-AE50125FDEC2}"/>
    <hyperlink ref="K204" r:id="rId161" display="https://barttorvik.com/trank.php?&amp;begin=20120131&amp;end=20120312&amp;conlimit=All&amp;year=2012&amp;top=0&amp;venue=A-N&amp;type=All&amp;mingames=0&amp;quad=5&amp;rpi=" xr:uid="{6753754B-3AE4-4FE3-82B1-F2F30317CD5C}"/>
    <hyperlink ref="J205" r:id="rId162" display="https://barttorvik.com/team.php?team=Auburn&amp;year=2012" xr:uid="{F5C85BB1-05E2-4ED4-913E-D0461BEA3CD8}"/>
    <hyperlink ref="J207" r:id="rId163" display="https://barttorvik.com/team.php?team=San+Diego&amp;year=2012" xr:uid="{6C76648E-E091-4267-9B28-1B26DF88BF50}"/>
    <hyperlink ref="J209" r:id="rId164" display="https://barttorvik.com/team.php?team=LSU&amp;year=2012" xr:uid="{262830E1-261B-408D-9EC7-FCEECBED8E7F}"/>
    <hyperlink ref="J211" r:id="rId165" display="https://barttorvik.com/team.php?team=Richmond&amp;year=2012" xr:uid="{2CA04DF3-657A-452E-861A-74A0977E53DB}"/>
    <hyperlink ref="J213" r:id="rId166" display="https://barttorvik.com/team.php?team=Middle+Tennessee&amp;year=2012" xr:uid="{6B669C80-34D5-41B8-9482-213707C2F70A}"/>
    <hyperlink ref="J215" r:id="rId167" display="https://barttorvik.com/team.php?team=Lehigh&amp;year=2012" xr:uid="{66F728FA-393D-4240-B378-438946C7CB15}"/>
    <hyperlink ref="J216" r:id="rId168" display="https://barttorvik.com/team.php?team=Lehigh&amp;year=2012" xr:uid="{03206493-0EE9-44EF-B3F7-76B5D3CB0EFE}"/>
    <hyperlink ref="J217" r:id="rId169" display="https://barttorvik.com/team.php?team=Ohio&amp;year=2012" xr:uid="{9AB98ED3-D707-46EE-8F9E-0548B66E1029}"/>
    <hyperlink ref="J218" r:id="rId170" display="https://barttorvik.com/team.php?team=Ohio&amp;year=2012" xr:uid="{FD4EDA1E-8C5F-42CE-96A5-C4E89A0B89B9}"/>
    <hyperlink ref="J219" r:id="rId171" display="https://barttorvik.com/team.php?team=East+Carolina&amp;year=2012" xr:uid="{B9897E06-9EBF-409E-8793-907EA7C40191}"/>
    <hyperlink ref="J221" r:id="rId172" display="https://barttorvik.com/team.php?team=Denver&amp;year=2012" xr:uid="{9E9F138D-2B4E-45DF-90C6-95B2C4284095}"/>
    <hyperlink ref="J223" r:id="rId173" display="https://barttorvik.com/team.php?team=Charlotte&amp;year=2012" xr:uid="{C0787FA8-85C7-4EAB-87BB-FACE69392651}"/>
    <hyperlink ref="J225" r:id="rId174" display="https://barttorvik.com/team.php?team=Montana&amp;year=2012" xr:uid="{994838EF-2BD5-4BA7-BCDE-1380EBF5E71F}"/>
    <hyperlink ref="J226" r:id="rId175" display="https://barttorvik.com/team.php?team=Montana&amp;year=2012" xr:uid="{618E1787-B20B-47A9-AF0F-1E84614E70E5}"/>
    <hyperlink ref="J227" r:id="rId176" display="https://barttorvik.com/team.php?team=Jacksonville&amp;year=2012" xr:uid="{3CF9F927-6920-4E49-B621-E51D8AC1CED6}"/>
    <hyperlink ref="J229" r:id="rId177" display="https://barttorvik.com/team.php?team=Wyoming&amp;year=2012" xr:uid="{E302E836-184D-4B9E-B226-F7CC3DA39E78}"/>
    <hyperlink ref="J231" r:id="rId178" display="https://barttorvik.com/team.php?team=Weber+St.&amp;year=2012" xr:uid="{6DA75E4F-4230-47D1-9712-4AAB46303087}"/>
    <hyperlink ref="J233" r:id="rId179" display="https://barttorvik.com/team.php?team=Savannah+St.&amp;year=2012" xr:uid="{EDE6571F-9FBD-4BC4-BDDA-12632706B0D3}"/>
    <hyperlink ref="J235" r:id="rId180" display="https://barttorvik.com/team.php?team=Buffalo&amp;year=2012" xr:uid="{2DAACE39-40A3-40C7-BD5B-EEB26D1109D9}"/>
    <hyperlink ref="J237" r:id="rId181" display="https://barttorvik.com/team.php?team=Illinois+St.&amp;year=2012" xr:uid="{3EB96BDB-95DD-41BB-9B86-08FCA921832E}"/>
    <hyperlink ref="J239" r:id="rId182" display="https://barttorvik.com/team.php?team=Georgia&amp;year=2012" xr:uid="{4E499CBA-FD93-427F-A354-7BBB7349D859}"/>
    <hyperlink ref="J241" r:id="rId183" display="https://barttorvik.com/team.php?team=Penn&amp;year=2012" xr:uid="{F1A6CE32-B892-4E3B-97E6-1F800FC1C80B}"/>
    <hyperlink ref="J243" r:id="rId184" display="https://barttorvik.com/team.php?team=UCF&amp;year=2012" xr:uid="{41719F0B-B6AB-4FAE-A746-6E6B81268362}"/>
    <hyperlink ref="J245" r:id="rId185" display="https://barttorvik.com/team.php?team=Akron&amp;year=2012" xr:uid="{E3979709-CC18-4B4E-9445-803170878D16}"/>
    <hyperlink ref="J247" r:id="rId186" display="https://barttorvik.com/team.php?team=Iowa&amp;year=2012" xr:uid="{C9275A00-2C46-413E-9CB2-0F25CF6A16E4}"/>
    <hyperlink ref="J249" r:id="rId187" display="https://barttorvik.com/team.php?team=Oklahoma+St.&amp;year=2012" xr:uid="{8B0CD374-996D-4072-8B6C-86963465629F}"/>
    <hyperlink ref="J251" r:id="rId188" display="https://barttorvik.com/team.php?team=Illinois&amp;year=2012" xr:uid="{DF916B0D-8B29-480B-AB58-04BD96A4E8DB}"/>
    <hyperlink ref="J253" r:id="rId189" display="https://barttorvik.com/team.php?team=Nevada&amp;year=2012" xr:uid="{F04F6824-D5DB-449D-B007-DEC57AA75C34}"/>
    <hyperlink ref="K255" r:id="rId190" display="https://barttorvik.com/trank.php?&amp;begin=20120131&amp;end=20120312&amp;conlimit=All&amp;year=2012&amp;top=0&amp;venue=A-N&amp;type=All&amp;mingames=0&amp;quad=5&amp;rpi=" xr:uid="{59BC9884-2D0E-4A3F-9CB6-501635A66955}"/>
    <hyperlink ref="J256" r:id="rId191" display="https://barttorvik.com/team.php?team=Rice&amp;year=2012" xr:uid="{50BE9218-1D5A-4282-B767-DEC286D5D6E7}"/>
    <hyperlink ref="J258" r:id="rId192" display="https://barttorvik.com/team.php?team=Western+Kentucky&amp;year=2012" xr:uid="{B40524E4-C99D-4C02-AE04-528F2D97F171}"/>
    <hyperlink ref="J259" r:id="rId193" display="https://barttorvik.com/team.php?team=Western+Kentucky&amp;year=2012" xr:uid="{3F6ED503-DF24-4549-BD61-BA6E77132D7D}"/>
    <hyperlink ref="J260" r:id="rId194" display="https://barttorvik.com/team.php?team=IUPUI&amp;year=2012" xr:uid="{A4C3B78C-1F9E-471E-BAF9-E62E8617C011}"/>
    <hyperlink ref="J262" r:id="rId195" display="https://barttorvik.com/team.php?team=UT+Arlington&amp;year=2012" xr:uid="{9263756F-A506-4AC5-B6C1-CD5E634982B6}"/>
    <hyperlink ref="J264" r:id="rId196" display="https://barttorvik.com/team.php?team=South+Carolina&amp;year=2012" xr:uid="{883662A5-0864-4592-ABD1-887F2624643E}"/>
    <hyperlink ref="J266" r:id="rId197" display="https://barttorvik.com/team.php?team=UAB&amp;year=2012" xr:uid="{B9C472FA-A631-44B0-BE42-66BE039BA458}"/>
    <hyperlink ref="J268" r:id="rId198" display="https://barttorvik.com/team.php?team=Oklahoma&amp;year=2012" xr:uid="{0816669D-FABE-42D1-9204-7726A15774DB}"/>
    <hyperlink ref="J270" r:id="rId199" display="https://barttorvik.com/team.php?team=Delaware&amp;year=2012" xr:uid="{9D7F1A63-6921-444F-8238-72E869C5D283}"/>
    <hyperlink ref="J272" r:id="rId200" display="https://barttorvik.com/team.php?team=Mississippi+St.&amp;year=2012" xr:uid="{78174256-9537-4EDC-AE99-C12823C72FA1}"/>
    <hyperlink ref="J274" r:id="rId201" display="https://barttorvik.com/team.php?team=Loyola+MD&amp;year=2012" xr:uid="{9A604E2F-6A69-4C5E-85C8-72EA1A79AA98}"/>
    <hyperlink ref="J275" r:id="rId202" display="https://barttorvik.com/team.php?team=Loyola+MD&amp;year=2012" xr:uid="{9FDD99EE-52F2-4ED9-BE83-F8F6820CCD2A}"/>
    <hyperlink ref="J276" r:id="rId203" display="https://barttorvik.com/team.php?team=North+Texas&amp;year=2012" xr:uid="{203451C9-1553-49C3-B930-B4335EFA0B22}"/>
    <hyperlink ref="J278" r:id="rId204" display="https://barttorvik.com/team.php?team=Little+Rock&amp;year=2012" xr:uid="{7326A3A2-62A9-4DD6-8199-934538528151}"/>
    <hyperlink ref="J280" r:id="rId205" display="https://barttorvik.com/team.php?team=Northern+Iowa&amp;year=2012" xr:uid="{58BE6FC2-716A-47DC-9726-EC1434880FD3}"/>
    <hyperlink ref="J282" r:id="rId206" display="https://barttorvik.com/team.php?team=Texas+A%26M&amp;year=2012" xr:uid="{A78FC76D-3CB9-4A60-AD53-82410331090F}"/>
    <hyperlink ref="J284" r:id="rId207" display="https://barttorvik.com/team.php?team=Idaho&amp;year=2012" xr:uid="{328CCD5A-D6C1-4BF0-84CC-6B216940E116}"/>
    <hyperlink ref="J286" r:id="rId208" display="https://barttorvik.com/team.php?team=Louisiana+Tech&amp;year=2012" xr:uid="{DF104BD6-0296-4287-BE38-2105FA96BC88}"/>
    <hyperlink ref="J288" r:id="rId209" display="https://barttorvik.com/team.php?team=Vermont&amp;year=2012" xr:uid="{0D99B17F-2234-455F-B469-1D29F1B4AB33}"/>
    <hyperlink ref="J289" r:id="rId210" display="https://barttorvik.com/team.php?team=Vermont&amp;year=2012" xr:uid="{2FE2210A-0D0C-4721-9CF4-9386AAF365D8}"/>
    <hyperlink ref="J290" r:id="rId211" display="https://barttorvik.com/team.php?team=Loyola+Chicago&amp;year=2012" xr:uid="{CF7F3764-5471-42CE-8949-B22586DFD847}"/>
    <hyperlink ref="J292" r:id="rId212" display="https://barttorvik.com/team.php?team=Southern+Miss&amp;year=2012" xr:uid="{9C5C1A72-43A0-459B-8EF6-80520309B55A}"/>
    <hyperlink ref="J293" r:id="rId213" display="https://barttorvik.com/team.php?team=Southern+Miss&amp;year=2012" xr:uid="{DA0A1004-1FB1-4421-8A57-6775D9A60604}"/>
    <hyperlink ref="J294" r:id="rId214" display="https://barttorvik.com/team.php?team=Bucknell&amp;year=2012" xr:uid="{40D09971-D9C2-44AC-91CE-DE102320CB9D}"/>
    <hyperlink ref="J296" r:id="rId215" display="https://barttorvik.com/team.php?team=Tulsa&amp;year=2012" xr:uid="{8808D204-7223-4F27-B75C-387DD1BCD398}"/>
    <hyperlink ref="J298" r:id="rId216" display="https://barttorvik.com/team.php?team=Western+Carolina&amp;year=2012" xr:uid="{DEC4E68A-B42C-45DF-BF67-83B429659356}"/>
    <hyperlink ref="J300" r:id="rId217" display="https://barttorvik.com/team.php?team=Tennessee+Tech&amp;year=2012" xr:uid="{A9B9FD11-9B68-465B-9BC2-E5A99C06A95A}"/>
    <hyperlink ref="J302" r:id="rId218" display="https://barttorvik.com/team.php?team=Boston+University&amp;year=2012" xr:uid="{A388F4CE-CCAA-473D-8EC1-EFC3DB892800}"/>
    <hyperlink ref="J304" r:id="rId219" display="https://barttorvik.com/team.php?team=Indiana+St.&amp;year=2012" xr:uid="{66243396-DEEA-46FE-B179-404F7D288CAC}"/>
    <hyperlink ref="K306" r:id="rId220" display="https://barttorvik.com/trank.php?&amp;begin=20120131&amp;end=20120312&amp;conlimit=All&amp;year=2012&amp;top=0&amp;venue=A-N&amp;type=All&amp;mingames=0&amp;quad=5&amp;rpi=" xr:uid="{5F405017-DFA5-422A-A8B2-7732B2ED8DF7}"/>
    <hyperlink ref="J307" r:id="rId221" display="https://barttorvik.com/team.php?team=Stony+Brook&amp;year=2012" xr:uid="{D584C242-2591-4C17-B078-6BAFC7611F06}"/>
    <hyperlink ref="J309" r:id="rId222" display="https://barttorvik.com/team.php?team=St.+John%27s&amp;year=2012" xr:uid="{8DD9768E-A822-47FD-AD79-0E80D46333E2}"/>
    <hyperlink ref="J311" r:id="rId223" display="https://barttorvik.com/team.php?team=Providence&amp;year=2012" xr:uid="{8EBFA9E8-1B66-473D-BF74-6B96DD6B2521}"/>
    <hyperlink ref="J313" r:id="rId224" display="https://barttorvik.com/team.php?team=Rutgers&amp;year=2012" xr:uid="{A9778494-1338-4FDD-A708-F0244E98C1DF}"/>
    <hyperlink ref="J315" r:id="rId225" display="https://barttorvik.com/team.php?team=Oral+Roberts&amp;year=2012" xr:uid="{027D1063-A196-434A-88ED-0B3ED19365F2}"/>
    <hyperlink ref="J317" r:id="rId226" display="https://barttorvik.com/team.php?team=Florida+Gulf+Coast&amp;year=2012" xr:uid="{07B25872-9F40-47F6-9BC2-A5FEDDB854F9}"/>
    <hyperlink ref="J319" r:id="rId227" display="https://barttorvik.com/team.php?team=East+Tennessee+St.&amp;year=2012" xr:uid="{3DE2B8C1-57B5-4CAA-9168-15161FA57BC2}"/>
    <hyperlink ref="J321" r:id="rId228" display="https://barttorvik.com/team.php?team=Holy+Cross&amp;year=2012" xr:uid="{37D78276-010C-4596-B8E9-860BCFAB642D}"/>
    <hyperlink ref="J323" r:id="rId229" display="https://barttorvik.com/team.php?team=Drake&amp;year=2012" xr:uid="{DF19A495-C9BE-4A1D-BEE6-11536C3A4A9A}"/>
    <hyperlink ref="J325" r:id="rId230" display="https://barttorvik.com/team.php?team=George+Washington&amp;year=2012" xr:uid="{4989BD42-B654-4E47-8794-3E05405BB731}"/>
    <hyperlink ref="J327" r:id="rId231" display="https://barttorvik.com/team.php?team=Albany&amp;year=2012" xr:uid="{3C8D0460-9723-4487-84AE-6C2691EC35C7}"/>
    <hyperlink ref="J329" r:id="rId232" display="https://barttorvik.com/team.php?team=St.+Francis+NY&amp;year=2012" xr:uid="{BBD3C0BA-D3FC-4435-A9F9-F490A82A8A5A}"/>
    <hyperlink ref="J331" r:id="rId233" display="https://barttorvik.com/team.php?team=McNeese+St.&amp;year=2012" xr:uid="{91EE805B-7962-4A75-952F-5D3E70435441}"/>
    <hyperlink ref="J333" r:id="rId234" display="https://barttorvik.com/team.php?team=Youngstown+St.&amp;year=2012" xr:uid="{ACDB953F-D31A-419D-B98F-A6F73A083563}"/>
    <hyperlink ref="J335" r:id="rId235" display="https://barttorvik.com/team.php?team=Western+Michigan&amp;year=2012" xr:uid="{F06C503A-49E4-401A-9D51-BDD905780504}"/>
    <hyperlink ref="J337" r:id="rId236" display="https://barttorvik.com/team.php?team=DePaul&amp;year=2012" xr:uid="{0447630F-A334-478F-BFB9-6A8BB71F5A98}"/>
    <hyperlink ref="J339" r:id="rId237" display="https://barttorvik.com/team.php?team=Utah+St.&amp;year=2012" xr:uid="{6C168593-C526-4EAA-A550-A7C35EED353A}"/>
    <hyperlink ref="J341" r:id="rId238" display="https://barttorvik.com/team.php?team=Toledo&amp;year=2012" xr:uid="{FD9241D4-4B7E-4FAE-9FC1-843844EB1087}"/>
    <hyperlink ref="J343" r:id="rId239" display="https://barttorvik.com/team.php?team=George+Mason&amp;year=2012" xr:uid="{E918C986-77F1-4924-A564-1CC54C24A738}"/>
    <hyperlink ref="J345" r:id="rId240" display="https://barttorvik.com/team.php?team=Kent+St.&amp;year=2012" xr:uid="{29BCB6BA-B270-48EC-B3F0-E28C51C6D946}"/>
    <hyperlink ref="J347" r:id="rId241" display="https://barttorvik.com/team.php?team=Arkansas+St.&amp;year=2012" xr:uid="{FE431118-4B71-4FE4-B972-3BD12BB7ADAC}"/>
    <hyperlink ref="J349" r:id="rId242" display="https://barttorvik.com/team.php?team=Western+Illinois&amp;year=2012" xr:uid="{9EEAEC5E-57B8-48A9-A8B8-A25B5CDD28D3}"/>
    <hyperlink ref="J351" r:id="rId243" display="https://barttorvik.com/team.php?team=UTEP&amp;year=2012" xr:uid="{1BD88EFA-36DF-4BC9-8941-B3DFD23C324B}"/>
    <hyperlink ref="J353" r:id="rId244" display="https://barttorvik.com/team.php?team=Sacred+Heart&amp;year=2012" xr:uid="{14BC2959-A31D-4DEB-9FBB-9D8B97AAB221}"/>
    <hyperlink ref="J355" r:id="rId245" display="https://barttorvik.com/team.php?team=Norfolk+St.&amp;year=2012" xr:uid="{6683D3E7-BDFC-4471-AF99-732855F580D1}"/>
    <hyperlink ref="J356" r:id="rId246" display="https://barttorvik.com/team.php?team=Norfolk+St.&amp;year=2012" xr:uid="{41451F4F-40B1-4286-AE2D-58A3E0A0D26D}"/>
    <hyperlink ref="K357" r:id="rId247" display="https://barttorvik.com/trank.php?&amp;begin=20120131&amp;end=20120312&amp;conlimit=All&amp;year=2012&amp;top=0&amp;venue=A-N&amp;type=All&amp;mingames=0&amp;quad=5&amp;rpi=" xr:uid="{303347F7-E8A8-4380-B4DF-0F7005BEE28B}"/>
    <hyperlink ref="J358" r:id="rId248" display="https://barttorvik.com/team.php?team=FIU&amp;year=2012" xr:uid="{7F7F36A7-626F-4BFB-AF71-A221F7096073}"/>
    <hyperlink ref="J360" r:id="rId249" display="https://barttorvik.com/team.php?team=High+Point&amp;year=2012" xr:uid="{951799B2-B4D4-4579-AA1C-CEE49A1AB5E0}"/>
    <hyperlink ref="J362" r:id="rId250" display="https://barttorvik.com/team.php?team=Miami+OH&amp;year=2012" xr:uid="{09EAC330-3BBE-4F6A-8104-03D21862A6F2}"/>
    <hyperlink ref="J364" r:id="rId251" display="https://barttorvik.com/team.php?team=Robert+Morris&amp;year=2012" xr:uid="{7F7156E0-AEB9-4AAB-881D-2902947D8E49}"/>
    <hyperlink ref="J366" r:id="rId252" display="https://barttorvik.com/team.php?team=Georgia+Tech&amp;year=2012" xr:uid="{FA352479-D9D9-42C8-81B3-5036821EF8A5}"/>
    <hyperlink ref="J368" r:id="rId253" display="https://barttorvik.com/team.php?team=American&amp;year=2012" xr:uid="{444656B5-CF1D-4E4B-8F1A-DA931C43379F}"/>
    <hyperlink ref="J370" r:id="rId254" display="https://barttorvik.com/team.php?team=Jacksonville+St.&amp;year=2012" xr:uid="{F2867451-6924-48EC-AC41-17A2362F39C2}"/>
    <hyperlink ref="J372" r:id="rId255" display="https://barttorvik.com/team.php?team=Manhattan&amp;year=2012" xr:uid="{6BD5674F-57BE-4E8E-857C-9B052CBCB561}"/>
    <hyperlink ref="J374" r:id="rId256" display="https://barttorvik.com/team.php?team=Penn+St.&amp;year=2012" xr:uid="{49A0F16A-5089-4BB1-A448-147C3D283A8A}"/>
    <hyperlink ref="J376" r:id="rId257" display="https://barttorvik.com/team.php?team=Sacramento+St.&amp;year=2012" xr:uid="{753C0103-4CCB-4D86-A76D-A0806C3E8F63}"/>
    <hyperlink ref="J378" r:id="rId258" display="https://barttorvik.com/team.php?team=Green+Bay&amp;year=2012" xr:uid="{0543EBA0-9261-40B8-8E52-4D064B5C4F9E}"/>
    <hyperlink ref="J380" r:id="rId259" display="https://barttorvik.com/team.php?team=Monmouth&amp;year=2012" xr:uid="{990A438C-2C6B-48CD-BE99-912FC7E6B0CC}"/>
    <hyperlink ref="J382" r:id="rId260" display="https://barttorvik.com/team.php?team=Marist&amp;year=2012" xr:uid="{4D0B52D7-66FB-41C1-9393-48CCC33E9BA9}"/>
    <hyperlink ref="J384" r:id="rId261" display="https://barttorvik.com/team.php?team=North+Carolina+Central&amp;year=2012" xr:uid="{F5D63A64-DD95-4CAB-895E-493457D17D18}"/>
    <hyperlink ref="J386" r:id="rId262" display="https://barttorvik.com/team.php?team=TCU&amp;year=2012" xr:uid="{9ACA0C24-5E15-414A-A014-584B68CC0DF8}"/>
    <hyperlink ref="J388" r:id="rId263" display="https://barttorvik.com/team.php?team=Milwaukee&amp;year=2012" xr:uid="{FC3AD103-919F-4A97-90B7-5F27E51FB57F}"/>
    <hyperlink ref="J390" r:id="rId264" display="https://barttorvik.com/team.php?team=Morgan+St.&amp;year=2012" xr:uid="{C9AA03A4-1E4A-401E-B084-EBBC0124E524}"/>
    <hyperlink ref="J392" r:id="rId265" display="https://barttorvik.com/team.php?team=Portland+St.&amp;year=2012" xr:uid="{D4E8DA7C-3367-429E-AB7A-247208DD8988}"/>
    <hyperlink ref="J394" r:id="rId266" display="https://barttorvik.com/team.php?team=Southeast+Missouri+St.&amp;year=2012" xr:uid="{2276600E-A857-4141-A9AC-D3D76B4866A7}"/>
    <hyperlink ref="J396" r:id="rId267" display="https://barttorvik.com/team.php?team=Presbyterian&amp;year=2012" xr:uid="{53AFF6AE-BDF6-47DC-8AB7-04E8C6F39684}"/>
    <hyperlink ref="J398" r:id="rId268" display="https://barttorvik.com/team.php?team=UNC+Asheville&amp;year=2012" xr:uid="{5B9DB48F-9180-4349-BC5E-073AAD949B81}"/>
    <hyperlink ref="J399" r:id="rId269" display="https://barttorvik.com/team.php?team=UNC+Asheville&amp;year=2012" xr:uid="{3ED40B2D-F781-4772-854F-1D3BA0569F8C}"/>
    <hyperlink ref="J400" r:id="rId270" display="https://barttorvik.com/team.php?team=USC+Upstate&amp;year=2012" xr:uid="{6F860F10-CDE7-447E-9BA1-1858DB7F22E4}"/>
    <hyperlink ref="J402" r:id="rId271" display="https://barttorvik.com/team.php?team=Northern+Colorado&amp;year=2012" xr:uid="{FC43F470-4B2C-4838-B664-9430FA952014}"/>
    <hyperlink ref="J404" r:id="rId272" display="https://barttorvik.com/team.php?team=UC+Irvine&amp;year=2012" xr:uid="{3502B251-D4BF-4612-9F1F-31CAB65AFC05}"/>
    <hyperlink ref="J406" r:id="rId273" display="https://barttorvik.com/team.php?team=Stetson&amp;year=2012" xr:uid="{4B8A4DED-CEBB-462F-B721-EF0F40414157}"/>
    <hyperlink ref="K408" r:id="rId274" display="https://barttorvik.com/trank.php?&amp;begin=20120131&amp;end=20120312&amp;conlimit=All&amp;year=2012&amp;top=0&amp;venue=A-N&amp;type=All&amp;mingames=0&amp;quad=5&amp;rpi=" xr:uid="{ED2E8FB0-E4C9-4A7B-8DCF-A7600CA2AF6C}"/>
    <hyperlink ref="J409" r:id="rId275" display="https://barttorvik.com/team.php?team=Louisiana+Lafayette&amp;year=2012" xr:uid="{370EA6E7-97E6-4056-ACF4-8A134B7D7D54}"/>
    <hyperlink ref="J411" r:id="rId276" display="https://barttorvik.com/team.php?team=Morehead+St.&amp;year=2012" xr:uid="{D2214820-E47A-4CC5-9B2F-AA2088676BAF}"/>
    <hyperlink ref="J413" r:id="rId277" display="https://barttorvik.com/team.php?team=Air+Force&amp;year=2012" xr:uid="{D0B1C381-5C2B-480D-ADF7-FEC2937E3D30}"/>
    <hyperlink ref="J415" r:id="rId278" display="https://barttorvik.com/team.php?team=UTSA&amp;year=2012" xr:uid="{1E20DADB-A294-4C4E-89D3-E675B4FA19B5}"/>
    <hyperlink ref="J417" r:id="rId279" display="https://barttorvik.com/team.php?team=College+of+Charleston&amp;year=2012" xr:uid="{D4392A6F-1DA0-4412-9D80-28AA466E6196}"/>
    <hyperlink ref="J419" r:id="rId280" display="https://barttorvik.com/team.php?team=Hampton&amp;year=2012" xr:uid="{582108CD-C8C6-4AC2-9B3C-96A94FDC998C}"/>
    <hyperlink ref="J421" r:id="rId281" display="https://barttorvik.com/team.php?team=Northeastern&amp;year=2012" xr:uid="{8ACD8FD0-7FD6-4CC1-89C8-4DCE2E466F2A}"/>
    <hyperlink ref="J423" r:id="rId282" display="https://barttorvik.com/team.php?team=Eastern+Washington&amp;year=2012" xr:uid="{5B17EF66-1D74-48D8-966B-2F8C6A315C97}"/>
    <hyperlink ref="J425" r:id="rId283" display="https://barttorvik.com/team.php?team=Yale&amp;year=2012" xr:uid="{6CDE7676-1A17-4322-9FAB-FC3906CFDA02}"/>
    <hyperlink ref="J427" r:id="rId284" display="https://barttorvik.com/team.php?team=Wagner&amp;year=2012" xr:uid="{EC278393-8D4D-4654-9440-5CC3FFBC94AB}"/>
    <hyperlink ref="J429" r:id="rId285" display="https://barttorvik.com/team.php?team=South+Alabama&amp;year=2012" xr:uid="{C6599B41-4B2D-4178-8754-425E4A7954FF}"/>
    <hyperlink ref="J431" r:id="rId286" display="https://barttorvik.com/team.php?team=Lafayette&amp;year=2012" xr:uid="{CBDB8522-08F0-45B0-9114-3B9527D0DBCB}"/>
    <hyperlink ref="J433" r:id="rId287" display="https://barttorvik.com/team.php?team=Northwestern+St.&amp;year=2012" xr:uid="{5D385B32-5B3F-47F0-8BC5-4248B2F55AF9}"/>
    <hyperlink ref="J435" r:id="rId288" display="https://barttorvik.com/team.php?team=Seattle&amp;year=2012" xr:uid="{03B56F9D-AE5D-48CD-934F-09F43E4CC4CE}"/>
    <hyperlink ref="J437" r:id="rId289" display="https://barttorvik.com/team.php?team=Sam+Houston+St.&amp;year=2012" xr:uid="{01B3E31A-4159-400D-90F6-C847094654F4}"/>
    <hyperlink ref="J439" r:id="rId290" display="https://barttorvik.com/team.php?team=Wright+St.&amp;year=2012" xr:uid="{52BEE833-8128-4194-93D4-923102A877E7}"/>
    <hyperlink ref="J441" r:id="rId291" display="https://barttorvik.com/team.php?team=LIU+Brooklyn&amp;year=2012" xr:uid="{DD42A5CA-2B8A-4B94-BA6E-242D9BD4FAE1}"/>
    <hyperlink ref="J442" r:id="rId292" display="https://barttorvik.com/team.php?team=LIU+Brooklyn&amp;year=2012" xr:uid="{3C7C7E8D-CC7B-44DA-84A2-C50072D7356E}"/>
    <hyperlink ref="J443" r:id="rId293" display="https://barttorvik.com/team.php?team=Nebraska&amp;year=2012" xr:uid="{6B4C4C22-2EBC-4CF0-B355-833E9546B297}"/>
    <hyperlink ref="J445" r:id="rId294" display="https://barttorvik.com/team.php?team=VMI&amp;year=2012" xr:uid="{2F64ECBD-BCB9-49BF-BBC6-99E50D52A52E}"/>
    <hyperlink ref="J447" r:id="rId295" display="https://barttorvik.com/team.php?team=Wake+Forest&amp;year=2012" xr:uid="{541C86B7-8C46-49E8-871A-E8A8A8AD70F7}"/>
    <hyperlink ref="J449" r:id="rId296" display="https://barttorvik.com/team.php?team=Siena&amp;year=2012" xr:uid="{EFE9CAB4-8B1C-4AA8-95F9-E12FE941197D}"/>
    <hyperlink ref="J451" r:id="rId297" display="https://barttorvik.com/team.php?team=Cal+St.+Northridge&amp;year=2012" xr:uid="{7E017F79-61EE-44E1-990D-DEDF1E1B42E4}"/>
    <hyperlink ref="J453" r:id="rId298" display="https://barttorvik.com/team.php?team=Delaware+St.&amp;year=2012" xr:uid="{3E7AF94E-B0EA-44AF-B494-A978AD081D79}"/>
    <hyperlink ref="J455" r:id="rId299" display="https://barttorvik.com/team.php?team=Columbia&amp;year=2012" xr:uid="{398059F1-C4E1-4A66-8273-0F9AE4056784}"/>
    <hyperlink ref="J457" r:id="rId300" display="https://barttorvik.com/team.php?team=Santa+Clara&amp;year=2012" xr:uid="{F14D6410-D31F-4D0D-AFDB-AB21ABB2BD97}"/>
    <hyperlink ref="K459" r:id="rId301" display="https://barttorvik.com/trank.php?&amp;begin=20120131&amp;end=20120312&amp;conlimit=All&amp;year=2012&amp;top=0&amp;venue=A-N&amp;type=All&amp;mingames=0&amp;quad=5&amp;rpi=" xr:uid="{6C8CABAA-6E16-4519-94D1-AD4510523FFC}"/>
    <hyperlink ref="J460" r:id="rId302" display="https://barttorvik.com/team.php?team=Bethune+Cookman&amp;year=2012" xr:uid="{C0895328-396B-4CDF-AE2E-598FA4F4085E}"/>
    <hyperlink ref="J462" r:id="rId303" display="https://barttorvik.com/team.php?team=James+Madison&amp;year=2012" xr:uid="{DFAD9134-9C5F-4A02-9CB6-D55308228A5C}"/>
    <hyperlink ref="J464" r:id="rId304" display="https://barttorvik.com/team.php?team=Kennesaw+St.&amp;year=2012" xr:uid="{930B96FE-DCF8-41D9-ACF5-3AF8A17F9F6A}"/>
    <hyperlink ref="J466" r:id="rId305" display="https://barttorvik.com/team.php?team=Hartford&amp;year=2012" xr:uid="{076B16F8-587D-4E2C-B806-2323EDD8A10A}"/>
    <hyperlink ref="J468" r:id="rId306" display="https://barttorvik.com/team.php?team=North+Florida&amp;year=2012" xr:uid="{FE05E1B6-9BAC-43A8-A31E-FED0E0B3C9E3}"/>
    <hyperlink ref="J470" r:id="rId307" display="https://barttorvik.com/team.php?team=Rhode+Island&amp;year=2012" xr:uid="{D661EC41-95D7-4195-9CEB-6880BE2A30AF}"/>
    <hyperlink ref="J472" r:id="rId308" display="https://barttorvik.com/team.php?team=Houston&amp;year=2012" xr:uid="{21849CD7-AE39-4040-A6DC-C7CD799F4678}"/>
    <hyperlink ref="J474" r:id="rId309" display="https://barttorvik.com/team.php?team=Fresno+St.&amp;year=2012" xr:uid="{2C382E10-7AD9-49A8-A2C3-1F3596A1D4F7}"/>
    <hyperlink ref="J476" r:id="rId310" display="https://barttorvik.com/team.php?team=Cornell&amp;year=2012" xr:uid="{87F5ED9A-3866-4904-9ED6-8D374E715848}"/>
    <hyperlink ref="J478" r:id="rId311" display="https://barttorvik.com/team.php?team=Cal+St.+Bakersfield&amp;year=2012" xr:uid="{E88E85E0-9790-444B-A860-8C92F81E2AB2}"/>
    <hyperlink ref="J480" r:id="rId312" display="https://barttorvik.com/team.php?team=Southern+Utah&amp;year=2012" xr:uid="{171011E4-BBCE-464F-9E2D-89CBF133F166}"/>
    <hyperlink ref="J482" r:id="rId313" display="https://barttorvik.com/team.php?team=Dartmouth&amp;year=2012" xr:uid="{47D2F9A2-FC5E-481B-B2FC-1184A0BD65C5}"/>
    <hyperlink ref="J484" r:id="rId314" display="https://barttorvik.com/team.php?team=Winthrop&amp;year=2012" xr:uid="{149A8317-9092-42E3-9D8E-34E7C9944173}"/>
    <hyperlink ref="J486" r:id="rId315" display="https://barttorvik.com/team.php?team=Lipscomb&amp;year=2012" xr:uid="{188C6501-8737-4738-A605-34EB409D86DE}"/>
    <hyperlink ref="J488" r:id="rId316" display="https://barttorvik.com/team.php?team=Southeastern+Louisiana&amp;year=2012" xr:uid="{99117E17-8671-42BD-B3DB-51395D5C3115}"/>
    <hyperlink ref="J490" r:id="rId317" display="https://barttorvik.com/team.php?team=Cal+St.+Fullerton&amp;year=2012" xr:uid="{5FC0D89B-89A0-49B5-A072-81FB2ADFF19A}"/>
    <hyperlink ref="J492" r:id="rId318" display="https://barttorvik.com/team.php?team=UC+Riverside&amp;year=2012" xr:uid="{DB9EB15A-1E11-4717-BA01-15ADB0589F83}"/>
    <hyperlink ref="J494" r:id="rId319" display="https://barttorvik.com/team.php?team=Arkansas&amp;year=2012" xr:uid="{586AF306-ADF9-461E-8E79-2ABFC7B78D5B}"/>
    <hyperlink ref="J496" r:id="rId320" display="https://barttorvik.com/team.php?team=Portland&amp;year=2012" xr:uid="{4D0FC8D3-C2C1-47DB-903F-B3A21168ACF1}"/>
    <hyperlink ref="J498" r:id="rId321" display="https://barttorvik.com/team.php?team=Colgate&amp;year=2012" xr:uid="{7B3E262E-CE6C-4FCA-A9EE-8576A0DB73F3}"/>
    <hyperlink ref="J500" r:id="rId322" display="https://barttorvik.com/team.php?team=Boston+College&amp;year=2012" xr:uid="{4AA0ECB1-7890-4A5A-B581-0DFD83586C72}"/>
    <hyperlink ref="J502" r:id="rId323" display="https://barttorvik.com/team.php?team=Liberty&amp;year=2012" xr:uid="{3B48BBEE-D02F-429F-9127-30A3D0590627}"/>
    <hyperlink ref="J504" r:id="rId324" display="https://barttorvik.com/team.php?team=Hawaii&amp;year=2012" xr:uid="{505489DE-7F2F-470A-BCF7-BB29DDD37935}"/>
    <hyperlink ref="J506" r:id="rId325" display="https://barttorvik.com/team.php?team=Mercer&amp;year=2012" xr:uid="{FC395BCD-872B-400A-8E9A-23D4D0D67F6D}"/>
    <hyperlink ref="J508" r:id="rId326" display="https://barttorvik.com/team.php?team=USC&amp;year=2012" xr:uid="{591C29EB-387C-4B4C-A981-2F0978825163}"/>
    <hyperlink ref="K510" r:id="rId327" display="https://barttorvik.com/trank.php?&amp;begin=20120131&amp;end=20120312&amp;conlimit=All&amp;year=2012&amp;top=0&amp;venue=A-N&amp;type=All&amp;mingames=0&amp;quad=5&amp;rpi=" xr:uid="{77C3D5E6-D643-4106-8CEB-E9DDD121A4FC}"/>
    <hyperlink ref="J511" r:id="rId328" display="https://barttorvik.com/team.php?team=Niagara&amp;year=2012" xr:uid="{832EB5BE-8910-4B97-872F-41AC2BFF6151}"/>
    <hyperlink ref="J513" r:id="rId329" display="https://barttorvik.com/team.php?team=Austin+Peay&amp;year=2012" xr:uid="{84570BCE-5F0F-4EB9-B586-F3372614FD15}"/>
    <hyperlink ref="J515" r:id="rId330" display="https://barttorvik.com/team.php?team=Florida+Atlantic&amp;year=2012" xr:uid="{F8C83FFD-BC7B-4EB0-BC1E-D5EDDC5A036C}"/>
    <hyperlink ref="J517" r:id="rId331" display="https://barttorvik.com/team.php?team=Southern+Illinois&amp;year=2012" xr:uid="{2AAA8E7E-474E-4CEC-A815-7DC837BD290B}"/>
    <hyperlink ref="J519" r:id="rId332" display="https://barttorvik.com/team.php?team=Georgia+Southern&amp;year=2012" xr:uid="{4D528E5D-61F7-4A52-A8FE-C4E6D061D8F6}"/>
    <hyperlink ref="J521" r:id="rId333" display="https://barttorvik.com/team.php?team=Charleston+Southern&amp;year=2012" xr:uid="{5F0D307C-A49B-4A74-9FFB-60C0CF98A2B3}"/>
    <hyperlink ref="J523" r:id="rId334" display="https://barttorvik.com/team.php?team=IPFW&amp;year=2012" xr:uid="{EB2C740C-26EB-4E2F-A2D2-DB809C766643}"/>
    <hyperlink ref="J525" r:id="rId335" display="https://barttorvik.com/team.php?team=San+Jose+St.&amp;year=2012" xr:uid="{F8B49DC4-F65F-4B32-9F92-4C88EE859C50}"/>
    <hyperlink ref="J527" r:id="rId336" display="https://barttorvik.com/team.php?team=William+%26+Mary&amp;year=2012" xr:uid="{86D20757-CD1D-49D8-A990-84A79B1053CC}"/>
    <hyperlink ref="J529" r:id="rId337" display="https://barttorvik.com/team.php?team=Appalachian+St.&amp;year=2012" xr:uid="{635045DA-0ACD-40B9-8C3D-A0CD7630FD15}"/>
    <hyperlink ref="J531" r:id="rId338" display="https://barttorvik.com/team.php?team=Cal+Poly&amp;year=2012" xr:uid="{E51B2ACF-A323-46F0-BAFA-81EBE7BE7A12}"/>
    <hyperlink ref="J533" r:id="rId339" display="https://barttorvik.com/team.php?team=Utah&amp;year=2012" xr:uid="{A37178EA-F58F-4AE6-9EA6-ACB3396CF0A2}"/>
    <hyperlink ref="J535" r:id="rId340" display="https://barttorvik.com/team.php?team=SMU&amp;year=2012" xr:uid="{4D6B90C8-B662-4D75-AB8D-12FA081DEC29}"/>
    <hyperlink ref="J537" r:id="rId341" display="https://barttorvik.com/team.php?team=Utah+Valley&amp;year=2012" xr:uid="{5FEFB0C6-C246-4990-908F-65722EE0BD33}"/>
    <hyperlink ref="J539" r:id="rId342" display="https://barttorvik.com/team.php?team=UNC+Greensboro&amp;year=2012" xr:uid="{0BA34CC4-4D99-47BD-BBAB-92006AD511DC}"/>
    <hyperlink ref="J541" r:id="rId343" display="https://barttorvik.com/team.php?team=Mississippi+Valley+St.&amp;year=2012" xr:uid="{AE3F9196-9926-4B66-97FB-235B3E61D9B4}"/>
    <hyperlink ref="J542" r:id="rId344" display="https://barttorvik.com/team.php?team=Mississippi+Valley+St.&amp;year=2012" xr:uid="{32530712-F486-4146-B6F2-83D3999E0D87}"/>
    <hyperlink ref="J543" r:id="rId345" display="https://barttorvik.com/team.php?team=Gardner+Webb&amp;year=2012" xr:uid="{CCBCF637-5616-4F80-9E23-53E6DBAADC59}"/>
    <hyperlink ref="J545" r:id="rId346" display="https://barttorvik.com/team.php?team=Chicago+St.&amp;year=2012" xr:uid="{67B7ADE3-EFCB-47FB-883E-DB09B3B910D4}"/>
    <hyperlink ref="J547" r:id="rId347" display="https://barttorvik.com/team.php?team=Rider&amp;year=2012" xr:uid="{B88008B6-594B-4499-B224-416B7960FF74}"/>
    <hyperlink ref="J549" r:id="rId348" display="https://barttorvik.com/team.php?team=Coppin+St.&amp;year=2012" xr:uid="{312C9498-E43B-4BCE-8EC4-FE593A55948B}"/>
    <hyperlink ref="J551" r:id="rId349" display="https://barttorvik.com/team.php?team=SIU+Edwardsville&amp;year=2012" xr:uid="{1DFEEB21-191E-45C1-A859-B614B20463F7}"/>
    <hyperlink ref="J553" r:id="rId350" display="https://barttorvik.com/team.php?team=Samford&amp;year=2012" xr:uid="{26678026-811A-4A9A-9BA8-C58745244410}"/>
    <hyperlink ref="J555" r:id="rId351" display="https://barttorvik.com/team.php?team=Pacific&amp;year=2012" xr:uid="{BD71DC7B-64AB-42E8-B9D1-C663003EBBC5}"/>
    <hyperlink ref="J557" r:id="rId352" display="https://barttorvik.com/team.php?team=Elon&amp;year=2012" xr:uid="{BB361415-71E0-4186-A0DD-1E80C6B4B8B5}"/>
    <hyperlink ref="J559" r:id="rId353" display="https://barttorvik.com/team.php?team=Hofstra&amp;year=2012" xr:uid="{CC44AE70-B4BF-4D4A-8BB0-EF3FC4F458D2}"/>
    <hyperlink ref="K561" r:id="rId354" display="https://barttorvik.com/trank.php?&amp;begin=20120131&amp;end=20120312&amp;conlimit=All&amp;year=2012&amp;top=0&amp;venue=A-N&amp;type=All&amp;mingames=0&amp;quad=5&amp;rpi=" xr:uid="{67A44AB0-54CD-413B-9BD1-90414BA722A8}"/>
    <hyperlink ref="J562" r:id="rId355" display="https://barttorvik.com/team.php?team=Troy&amp;year=2012" xr:uid="{C2BF9D4A-5E3B-4ECE-8E97-E9808983494E}"/>
    <hyperlink ref="J564" r:id="rId356" display="https://barttorvik.com/team.php?team=UNC+Wilmington&amp;year=2012" xr:uid="{8DE1F27D-CFE5-4C17-A364-F506FE920CEE}"/>
    <hyperlink ref="J566" r:id="rId357" display="https://barttorvik.com/team.php?team=NJIT&amp;year=2012" xr:uid="{0A248D6D-F3AB-4B70-9F13-91765C277FAC}"/>
    <hyperlink ref="J568" r:id="rId358" display="https://barttorvik.com/team.php?team=Texas+St.&amp;year=2012" xr:uid="{F72AEFFA-4B6A-4928-8A7B-7A6D2028B927}"/>
    <hyperlink ref="J570" r:id="rId359" display="https://barttorvik.com/team.php?team=Texas+Tech&amp;year=2012" xr:uid="{63FCF81F-602D-4A0C-BD14-696B470F006F}"/>
    <hyperlink ref="J572" r:id="rId360" display="https://barttorvik.com/team.php?team=Central+Connecticut&amp;year=2012" xr:uid="{25851E1F-A5B8-4D55-AD20-0B0534D4A802}"/>
    <hyperlink ref="J574" r:id="rId361" display="https://barttorvik.com/team.php?team=Louisiana+Monroe&amp;year=2012" xr:uid="{13AF8D8A-0679-4BD8-B336-23A8F1652598}"/>
    <hyperlink ref="J576" r:id="rId362" display="https://barttorvik.com/team.php?team=Furman&amp;year=2012" xr:uid="{59EA4DCB-6DD3-449A-9749-719C527E98B7}"/>
    <hyperlink ref="J578" r:id="rId363" display="https://barttorvik.com/team.php?team=Idaho+St.&amp;year=2012" xr:uid="{392CBB0B-40FF-4E68-A6E7-9F2D37E8B3D0}"/>
    <hyperlink ref="J580" r:id="rId364" display="https://barttorvik.com/team.php?team=North+Dakota&amp;year=2012" xr:uid="{EDE9F248-16E8-4BC7-B1C3-B21C1241BB2A}"/>
    <hyperlink ref="J582" r:id="rId365" display="https://barttorvik.com/team.php?team=Radford&amp;year=2012" xr:uid="{1F1CA074-1FB3-4857-AE78-43C671C6FB05}"/>
    <hyperlink ref="J584" r:id="rId366" display="https://barttorvik.com/team.php?team=Florida+A%26M&amp;year=2012" xr:uid="{C34A91E2-602A-4656-807E-895C603CE776}"/>
    <hyperlink ref="J586" r:id="rId367" display="https://barttorvik.com/team.php?team=North+Dakota+St.&amp;year=2012" xr:uid="{18C2FFEF-D0FA-4CFB-8048-82207DE0632D}"/>
    <hyperlink ref="J588" r:id="rId368" display="https://barttorvik.com/team.php?team=Ball+St.&amp;year=2012" xr:uid="{B74D4CB8-6D29-47EE-97DA-681F6BCA91FF}"/>
    <hyperlink ref="J590" r:id="rId369" display="https://barttorvik.com/team.php?team=Texas+Southern&amp;year=2012" xr:uid="{45A17323-DB68-49C0-867D-7AEAC3A10C3C}"/>
    <hyperlink ref="J592" r:id="rId370" display="https://barttorvik.com/team.php?team=Coastal+Carolina&amp;year=2012" xr:uid="{BA8056D9-102B-47AB-90A6-59B8CE09CB33}"/>
    <hyperlink ref="J594" r:id="rId371" display="https://barttorvik.com/team.php?team=Howard&amp;year=2012" xr:uid="{3B7A25CC-FE5D-4269-B6EB-777293F60478}"/>
    <hyperlink ref="J596" r:id="rId372" display="https://barttorvik.com/team.php?team=Eastern+Michigan&amp;year=2012" xr:uid="{935E0531-DC53-4915-B04A-B83C5FF2CE31}"/>
    <hyperlink ref="J598" r:id="rId373" display="https://barttorvik.com/team.php?team=Alcorn+St.&amp;year=2012" xr:uid="{73D0A7F0-061B-463D-8EFF-15CF7929D700}"/>
    <hyperlink ref="J600" r:id="rId374" display="https://barttorvik.com/team.php?team=Illinois+Chicago&amp;year=2012" xr:uid="{B6D7CD29-D2BB-4DDE-94C4-CC689A11AEEC}"/>
    <hyperlink ref="J602" r:id="rId375" display="https://barttorvik.com/team.php?team=Eastern+Kentucky&amp;year=2012" xr:uid="{D1A0FFE8-B56B-4120-A52E-45056338F0B4}"/>
    <hyperlink ref="J604" r:id="rId376" display="https://barttorvik.com/team.php?team=Northern+Illinois&amp;year=2012" xr:uid="{348B5BA3-F5DE-4220-8352-3D0AE0FDB9FF}"/>
    <hyperlink ref="J606" r:id="rId377" display="https://barttorvik.com/team.php?team=Bradley&amp;year=2012" xr:uid="{246FBFD4-C9AD-4377-B69E-31F6769E2838}"/>
    <hyperlink ref="J608" r:id="rId378" display="https://barttorvik.com/team.php?team=Central+Michigan&amp;year=2012" xr:uid="{B8C68BAA-26B9-4D70-9200-377A0DA0FABD}"/>
    <hyperlink ref="J610" r:id="rId379" display="https://barttorvik.com/team.php?team=Army&amp;year=2012" xr:uid="{16FECAAF-F172-4129-BF62-090E2C953B1D}"/>
    <hyperlink ref="K612" r:id="rId380" display="https://barttorvik.com/trank.php?&amp;begin=20120131&amp;end=20120312&amp;conlimit=All&amp;year=2012&amp;top=0&amp;venue=A-N&amp;type=All&amp;mingames=0&amp;quad=5&amp;rpi=" xr:uid="{1528ACC6-9E3A-4383-8E01-43033FC46BB3}"/>
    <hyperlink ref="J613" r:id="rId381" display="https://barttorvik.com/team.php?team=Canisius&amp;year=2012" xr:uid="{7DED4580-F705-481F-A7B3-6569730A30EC}"/>
    <hyperlink ref="J615" r:id="rId382" display="https://barttorvik.com/team.php?team=Saint+Peter%27s&amp;year=2012" xr:uid="{61D143AA-40F6-40CF-8BC3-4FD46B597919}"/>
    <hyperlink ref="J617" r:id="rId383" display="https://barttorvik.com/team.php?team=New+Hampshire&amp;year=2012" xr:uid="{552E7BC7-9DA9-4CF5-AE7F-C58A2AF25001}"/>
    <hyperlink ref="J619" r:id="rId384" display="https://barttorvik.com/team.php?team=Eastern+Illinois&amp;year=2012" xr:uid="{CBA2EBF1-1EFB-458B-B72F-BB5691BF995F}"/>
    <hyperlink ref="J621" r:id="rId385" display="https://barttorvik.com/team.php?team=Tulane&amp;year=2012" xr:uid="{F6616A59-CEE0-45B7-87B2-87CAA0C14D94}"/>
    <hyperlink ref="J623" r:id="rId386" display="https://barttorvik.com/team.php?team=Arkansas+Pine+Bluff&amp;year=2012" xr:uid="{E39333DC-1AE4-42AE-8051-09B36FC369BD}"/>
    <hyperlink ref="J625" r:id="rId387" display="https://barttorvik.com/team.php?team=Maryland+Eastern+Shore&amp;year=2012" xr:uid="{496EECE0-627F-487F-A140-26CA992BEAE3}"/>
    <hyperlink ref="J627" r:id="rId388" display="https://barttorvik.com/team.php?team=Pepperdine&amp;year=2012" xr:uid="{397C2429-3146-413C-AA70-7882A54158CA}"/>
    <hyperlink ref="J629" r:id="rId389" display="https://barttorvik.com/team.php?team=Wofford&amp;year=2012" xr:uid="{DD372FB5-C356-4752-8B0F-CCB097B2C791}"/>
    <hyperlink ref="J631" r:id="rId390" display="https://barttorvik.com/team.php?team=UMKC&amp;year=2012" xr:uid="{CA519F93-EBA3-42D1-AE90-3F249C41747F}"/>
    <hyperlink ref="J633" r:id="rId391" display="https://barttorvik.com/team.php?team=Arizona+St.&amp;year=2012" xr:uid="{D3069840-239A-4290-96D9-89CED1CD01CE}"/>
    <hyperlink ref="J635" r:id="rId392" display="https://barttorvik.com/team.php?team=Mount+St.+Mary%27s&amp;year=2012" xr:uid="{F4F4981A-5586-4E65-BF10-C74AC5EEFCCC}"/>
    <hyperlink ref="J637" r:id="rId393" display="https://barttorvik.com/team.php?team=Fordham&amp;year=2012" xr:uid="{ED6E32C7-8D2E-4A89-9574-037F92A11DE7}"/>
    <hyperlink ref="J639" r:id="rId394" display="https://barttorvik.com/team.php?team=Chattanooga&amp;year=2012" xr:uid="{231CB2F2-3718-4A4B-B362-3A932D9A9BD6}"/>
    <hyperlink ref="J641" r:id="rId395" display="https://barttorvik.com/team.php?team=The+Citadel&amp;year=2012" xr:uid="{CB8976D7-421C-45B1-A43D-E6707E8F1383}"/>
    <hyperlink ref="J643" r:id="rId396" display="https://barttorvik.com/team.php?team=Montana+St.&amp;year=2012" xr:uid="{36775EA0-9FD7-4C2D-AD24-C99DEE9A57ED}"/>
    <hyperlink ref="J645" r:id="rId397" display="https://barttorvik.com/team.php?team=Houston+Christian&amp;year=2012" xr:uid="{746D0E4D-91CF-45BE-8229-773FFEC55947}"/>
    <hyperlink ref="J647" r:id="rId398" display="https://barttorvik.com/team.php?team=UMBC&amp;year=2012" xr:uid="{3F8DA4FC-1218-43AF-AF60-DC23E0F04EEA}"/>
    <hyperlink ref="J649" r:id="rId399" display="https://barttorvik.com/team.php?team=Brown&amp;year=2012" xr:uid="{801460A5-61A8-4F66-A21F-C982E3429B0A}"/>
    <hyperlink ref="J651" r:id="rId400" display="https://barttorvik.com/team.php?team=North+Carolina+A%26T&amp;year=2012" xr:uid="{D802BA14-45BB-4694-A21D-D75E4B7814C0}"/>
    <hyperlink ref="J653" r:id="rId401" display="https://barttorvik.com/team.php?team=Bryant&amp;year=2012" xr:uid="{3D00148D-E871-4B92-A787-66737FC2559B}"/>
    <hyperlink ref="J655" r:id="rId402" display="https://barttorvik.com/team.php?team=Texas+A%26M+Corpus+Chris&amp;year=2012" xr:uid="{68511D93-591D-48E9-8F1E-798C9D23E8AB}"/>
    <hyperlink ref="J657" r:id="rId403" display="https://barttorvik.com/team.php?team=Maine&amp;year=2012" xr:uid="{3BACD07C-F3F6-4A00-8460-29CD5DE721AE}"/>
    <hyperlink ref="J659" r:id="rId404" display="https://barttorvik.com/team.php?team=Nicholls+St.&amp;year=2012" xr:uid="{E3CA6688-EDD7-4F17-BD2F-782207DB4491}"/>
    <hyperlink ref="J661" r:id="rId405" display="https://barttorvik.com/team.php?team=UC+Davis&amp;year=2012" xr:uid="{A93004C4-D3B7-4862-B9CF-ACE46D1F23F0}"/>
    <hyperlink ref="K663" r:id="rId406" display="https://barttorvik.com/trank.php?&amp;begin=20120131&amp;end=20120312&amp;conlimit=All&amp;year=2012&amp;top=0&amp;venue=A-N&amp;type=All&amp;mingames=0&amp;quad=5&amp;rpi=" xr:uid="{4D17C187-E746-476B-9445-870A396ECA6D}"/>
    <hyperlink ref="J664" r:id="rId407" display="https://barttorvik.com/team.php?team=Towson&amp;year=2012" xr:uid="{6B312383-D70B-4BEA-A34C-B20664328E57}"/>
    <hyperlink ref="J666" r:id="rId408" display="https://barttorvik.com/team.php?team=Alabama+A%26M&amp;year=2012" xr:uid="{3917379A-D81B-4967-A9D2-E206924F30BB}"/>
    <hyperlink ref="J668" r:id="rId409" display="https://barttorvik.com/team.php?team=St.+Francis+PA&amp;year=2012" xr:uid="{AC911B5D-CACA-4040-B70A-8F9E18D49FD2}"/>
    <hyperlink ref="J670" r:id="rId410" display="https://barttorvik.com/team.php?team=Campbell&amp;year=2012" xr:uid="{DCBDA8B7-30C4-4DC6-B706-C786E46133F1}"/>
    <hyperlink ref="J672" r:id="rId411" display="https://barttorvik.com/team.php?team=Jackson+St.&amp;year=2012" xr:uid="{7B9ECAA8-5367-48AF-86A3-97220AFAA320}"/>
    <hyperlink ref="J674" r:id="rId412" display="https://barttorvik.com/team.php?team=UT+Rio+Grande+Valley&amp;year=2012" xr:uid="{ABCC67CA-2D91-40DC-9909-52F6F95E78EB}"/>
    <hyperlink ref="J676" r:id="rId413" display="https://barttorvik.com/team.php?team=Alabama+St.&amp;year=2012" xr:uid="{F867E9D7-69E4-4784-9F6D-D4C8C5F9AF54}"/>
    <hyperlink ref="J678" r:id="rId414" display="https://barttorvik.com/team.php?team=Southern&amp;year=2012" xr:uid="{71FB3DCE-1467-4E2E-9F7D-9C8308E33DFC}"/>
    <hyperlink ref="J680" r:id="rId415" display="https://barttorvik.com/team.php?team=South+Dakota&amp;year=2012" xr:uid="{6FA779DA-9EE9-4B1C-9EC7-A40F3E387311}"/>
    <hyperlink ref="J682" r:id="rId416" display="https://barttorvik.com/team.php?team=Navy&amp;year=2012" xr:uid="{914B4061-CDA4-4D4F-9EC4-947ECEBCEC8F}"/>
    <hyperlink ref="J684" r:id="rId417" display="https://barttorvik.com/team.php?team=Binghamton&amp;year=2012" xr:uid="{D488E089-F860-4355-8A3C-F997CAC5BDD6}"/>
    <hyperlink ref="J686" r:id="rId418" display="https://barttorvik.com/team.php?team=Prairie+View+A%26M&amp;year=2012" xr:uid="{8B932AA9-95E0-452E-9235-8D6E1570B067}"/>
    <hyperlink ref="J688" r:id="rId419" display="https://barttorvik.com/team.php?team=Grambling+St.&amp;year=2012" xr:uid="{5140F71E-39EC-4828-9420-C3F3672BFF90}"/>
    <hyperlink ref="J690" r:id="rId420" display="https://barttorvik.com/team.php?team=Fairleigh+Dickinson&amp;year=2012" xr:uid="{F3FDC23E-0DBD-4EAB-850D-1747D8BAC9A4}"/>
    <hyperlink ref="J692" r:id="rId421" display="https://barttorvik.com/team.php?team=Central+Arkansas&amp;year=2012" xr:uid="{6AE8518D-5EE0-4EB0-9772-E8ED46259A38}"/>
    <hyperlink ref="J694" r:id="rId422" display="https://barttorvik.com/team.php?team=Nebraska+Omaha&amp;year=2012" xr:uid="{593A4463-E35D-4C5C-BFF5-3EDFE351C2AD}"/>
    <hyperlink ref="J696" r:id="rId423" display="https://barttorvik.com/team.php?team=Tennessee+Martin&amp;year=2012" xr:uid="{EA1B0600-D088-4230-A810-2FBA8A554B5A}"/>
    <hyperlink ref="J698" r:id="rId424" display="https://barttorvik.com/team.php?team=Northern+Arizona&amp;year=2012" xr:uid="{E6345CE3-8F18-4C0C-89E4-49DC87C4B5B1}"/>
    <hyperlink ref="J700" r:id="rId425" display="https://barttorvik.com/team.php?team=South+Carolina+St.&amp;year=2012" xr:uid="{84A2E3B9-39EA-480D-AA05-C55FC159CAAF}"/>
    <hyperlink ref="J702" r:id="rId426" display="https://barttorvik.com/team.php?team=Longwood&amp;year=2012" xr:uid="{D15A8FE5-D135-4FEF-B36A-C133CEAD1819}"/>
    <hyperlink ref="K704" r:id="rId427" display="https://barttorvik.com/trank.php?&amp;begin=20120131&amp;end=20120312&amp;conlimit=All&amp;year=2012&amp;top=0&amp;venue=A-N&amp;type=All&amp;mingames=0&amp;quad=5&amp;rpi=" xr:uid="{C55C6205-6F0F-4B4F-BB84-FFCA96BC75A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43C9-ECF1-4460-A4FC-467D8709F88F}">
  <dimension ref="A1:S704"/>
  <sheetViews>
    <sheetView topLeftCell="A322" workbookViewId="0">
      <selection activeCell="B346" sqref="B2:B346"/>
    </sheetView>
  </sheetViews>
  <sheetFormatPr defaultRowHeight="15" x14ac:dyDescent="0.25"/>
  <cols>
    <col min="4" max="4" width="22.7109375" bestFit="1" customWidth="1"/>
    <col min="7" max="8" width="17.140625" customWidth="1"/>
    <col min="16" max="16" width="8.140625" customWidth="1"/>
  </cols>
  <sheetData>
    <row r="1" spans="1:19" x14ac:dyDescent="0.25">
      <c r="A1" t="s">
        <v>39</v>
      </c>
      <c r="B1" t="s">
        <v>40</v>
      </c>
      <c r="D1" t="s">
        <v>41</v>
      </c>
      <c r="E1" t="s">
        <v>15</v>
      </c>
      <c r="F1" t="s">
        <v>16</v>
      </c>
      <c r="H1" t="s">
        <v>51</v>
      </c>
      <c r="I1">
        <v>0.45839999999999997</v>
      </c>
      <c r="K1" s="17" t="s">
        <v>179</v>
      </c>
      <c r="L1" s="19">
        <v>0.9698</v>
      </c>
      <c r="O1" s="17" t="s">
        <v>254</v>
      </c>
      <c r="P1" s="19">
        <v>0.97770000000000001</v>
      </c>
      <c r="R1" t="s">
        <v>51</v>
      </c>
      <c r="S1">
        <v>0.45490000000000003</v>
      </c>
    </row>
    <row r="2" spans="1:19" ht="15.75" thickBot="1" x14ac:dyDescent="0.3">
      <c r="A2" t="str">
        <f>IF(B2=D2, "", "BAD")</f>
        <v/>
      </c>
      <c r="B2" t="s">
        <v>51</v>
      </c>
      <c r="D2" t="s">
        <v>51</v>
      </c>
      <c r="E2">
        <v>0.45839999999999997</v>
      </c>
      <c r="F2">
        <v>0.45490000000000003</v>
      </c>
      <c r="H2" t="s">
        <v>52</v>
      </c>
      <c r="I2">
        <v>0.61370000000000002</v>
      </c>
      <c r="K2" s="18" t="s">
        <v>400</v>
      </c>
      <c r="L2" s="20">
        <v>1</v>
      </c>
      <c r="O2" s="18" t="s">
        <v>401</v>
      </c>
      <c r="P2" s="20">
        <v>1</v>
      </c>
      <c r="R2" t="s">
        <v>52</v>
      </c>
      <c r="S2">
        <v>0.82740000000000002</v>
      </c>
    </row>
    <row r="3" spans="1:19" x14ac:dyDescent="0.25">
      <c r="A3" t="str">
        <f t="shared" ref="A3:A66" si="0">IF(B3=D3, "", "BAD")</f>
        <v/>
      </c>
      <c r="B3" t="s">
        <v>52</v>
      </c>
      <c r="D3" t="s">
        <v>52</v>
      </c>
      <c r="E3">
        <v>0.61370000000000002</v>
      </c>
      <c r="F3">
        <v>0.82740000000000002</v>
      </c>
      <c r="H3" t="s">
        <v>53</v>
      </c>
      <c r="I3">
        <v>0.87770000000000004</v>
      </c>
      <c r="K3" s="17" t="s">
        <v>254</v>
      </c>
      <c r="L3" s="19">
        <v>0.95640000000000003</v>
      </c>
      <c r="O3" s="17" t="s">
        <v>179</v>
      </c>
      <c r="P3" s="19">
        <v>0.97050000000000003</v>
      </c>
      <c r="R3" t="s">
        <v>53</v>
      </c>
      <c r="S3">
        <v>0.88839999999999997</v>
      </c>
    </row>
    <row r="4" spans="1:19" ht="15.75" thickBot="1" x14ac:dyDescent="0.3">
      <c r="A4" t="str">
        <f t="shared" si="0"/>
        <v/>
      </c>
      <c r="B4" t="s">
        <v>53</v>
      </c>
      <c r="D4" t="s">
        <v>53</v>
      </c>
      <c r="E4">
        <v>0.87770000000000004</v>
      </c>
      <c r="F4">
        <v>0.88839999999999997</v>
      </c>
      <c r="H4" t="s">
        <v>54</v>
      </c>
      <c r="I4">
        <v>6.13E-2</v>
      </c>
      <c r="K4" s="18" t="s">
        <v>401</v>
      </c>
      <c r="L4" s="20">
        <v>2</v>
      </c>
      <c r="O4" s="18" t="s">
        <v>400</v>
      </c>
      <c r="P4" s="20">
        <v>2</v>
      </c>
      <c r="R4" t="s">
        <v>54</v>
      </c>
      <c r="S4">
        <v>7.9600000000000004E-2</v>
      </c>
    </row>
    <row r="5" spans="1:19" x14ac:dyDescent="0.25">
      <c r="A5" t="str">
        <f t="shared" si="0"/>
        <v/>
      </c>
      <c r="B5" t="s">
        <v>54</v>
      </c>
      <c r="D5" t="s">
        <v>54</v>
      </c>
      <c r="E5">
        <v>6.13E-2</v>
      </c>
      <c r="F5">
        <v>7.9600000000000004E-2</v>
      </c>
      <c r="H5" t="s">
        <v>55</v>
      </c>
      <c r="I5">
        <v>8.6699999999999999E-2</v>
      </c>
      <c r="K5" s="17" t="s">
        <v>175</v>
      </c>
      <c r="L5" s="21">
        <v>0.94869999999999999</v>
      </c>
      <c r="O5" s="17" t="s">
        <v>210</v>
      </c>
      <c r="P5" s="21">
        <v>0.96970000000000001</v>
      </c>
      <c r="R5" t="s">
        <v>55</v>
      </c>
      <c r="S5">
        <v>0.12959999999999999</v>
      </c>
    </row>
    <row r="6" spans="1:19" ht="15.75" thickBot="1" x14ac:dyDescent="0.3">
      <c r="A6" t="str">
        <f t="shared" si="0"/>
        <v/>
      </c>
      <c r="B6" t="s">
        <v>55</v>
      </c>
      <c r="D6" t="s">
        <v>55</v>
      </c>
      <c r="E6">
        <v>8.6699999999999999E-2</v>
      </c>
      <c r="F6">
        <v>0.12959999999999999</v>
      </c>
      <c r="H6" t="s">
        <v>56</v>
      </c>
      <c r="I6">
        <v>0.3906</v>
      </c>
      <c r="K6" s="18" t="s">
        <v>402</v>
      </c>
      <c r="L6" s="22">
        <v>3</v>
      </c>
      <c r="O6" s="18" t="s">
        <v>406</v>
      </c>
      <c r="P6" s="22">
        <v>3</v>
      </c>
      <c r="R6" t="s">
        <v>56</v>
      </c>
      <c r="S6">
        <v>0.46800000000000003</v>
      </c>
    </row>
    <row r="7" spans="1:19" x14ac:dyDescent="0.25">
      <c r="A7" t="str">
        <f t="shared" si="0"/>
        <v/>
      </c>
      <c r="B7" t="s">
        <v>56</v>
      </c>
      <c r="D7" t="s">
        <v>56</v>
      </c>
      <c r="E7">
        <v>0.3906</v>
      </c>
      <c r="F7">
        <v>0.46800000000000003</v>
      </c>
      <c r="H7" t="s">
        <v>57</v>
      </c>
      <c r="I7">
        <v>6.4000000000000001E-2</v>
      </c>
      <c r="K7" s="17" t="s">
        <v>217</v>
      </c>
      <c r="L7" s="23">
        <v>0.94520000000000004</v>
      </c>
      <c r="O7" s="17" t="s">
        <v>237</v>
      </c>
      <c r="P7" s="23">
        <v>0.96379999999999999</v>
      </c>
      <c r="R7" t="s">
        <v>57</v>
      </c>
      <c r="S7">
        <v>0.1167</v>
      </c>
    </row>
    <row r="8" spans="1:19" ht="15.75" thickBot="1" x14ac:dyDescent="0.3">
      <c r="A8" t="str">
        <f t="shared" si="0"/>
        <v/>
      </c>
      <c r="B8" t="s">
        <v>57</v>
      </c>
      <c r="D8" t="s">
        <v>57</v>
      </c>
      <c r="E8">
        <v>6.4000000000000001E-2</v>
      </c>
      <c r="F8">
        <v>0.1167</v>
      </c>
      <c r="H8" t="s">
        <v>58</v>
      </c>
      <c r="I8">
        <v>0.43740000000000001</v>
      </c>
      <c r="K8" s="18" t="s">
        <v>403</v>
      </c>
      <c r="L8" s="24">
        <v>4</v>
      </c>
      <c r="O8" s="18" t="s">
        <v>405</v>
      </c>
      <c r="P8" s="24">
        <v>4</v>
      </c>
      <c r="R8" t="s">
        <v>58</v>
      </c>
      <c r="S8">
        <v>0.70650000000000002</v>
      </c>
    </row>
    <row r="9" spans="1:19" x14ac:dyDescent="0.25">
      <c r="A9" t="str">
        <f t="shared" si="0"/>
        <v/>
      </c>
      <c r="B9" t="s">
        <v>58</v>
      </c>
      <c r="D9" t="s">
        <v>58</v>
      </c>
      <c r="E9">
        <v>0.43740000000000001</v>
      </c>
      <c r="F9">
        <v>0.70650000000000002</v>
      </c>
      <c r="H9" t="s">
        <v>59</v>
      </c>
      <c r="I9">
        <v>0.23230000000000001</v>
      </c>
      <c r="K9" s="17" t="s">
        <v>359</v>
      </c>
      <c r="L9" s="25">
        <v>0.94369999999999998</v>
      </c>
      <c r="O9" s="17" t="s">
        <v>317</v>
      </c>
      <c r="P9" s="25">
        <v>0.96240000000000003</v>
      </c>
      <c r="R9" t="s">
        <v>59</v>
      </c>
      <c r="S9">
        <v>0.36799999999999999</v>
      </c>
    </row>
    <row r="10" spans="1:19" ht="15.75" thickBot="1" x14ac:dyDescent="0.3">
      <c r="A10" t="str">
        <f t="shared" si="0"/>
        <v/>
      </c>
      <c r="B10" t="s">
        <v>59</v>
      </c>
      <c r="D10" t="s">
        <v>59</v>
      </c>
      <c r="E10">
        <v>0.23230000000000001</v>
      </c>
      <c r="F10">
        <v>0.36799999999999999</v>
      </c>
      <c r="H10" t="s">
        <v>60</v>
      </c>
      <c r="I10">
        <v>0.80079999999999996</v>
      </c>
      <c r="K10" s="18" t="s">
        <v>404</v>
      </c>
      <c r="L10" s="26">
        <v>5</v>
      </c>
      <c r="O10" s="18" t="s">
        <v>405</v>
      </c>
      <c r="P10" s="26">
        <v>5</v>
      </c>
      <c r="R10" t="s">
        <v>60</v>
      </c>
      <c r="S10">
        <v>0.76319999999999999</v>
      </c>
    </row>
    <row r="11" spans="1:19" x14ac:dyDescent="0.25">
      <c r="A11" t="str">
        <f t="shared" si="0"/>
        <v/>
      </c>
      <c r="B11" t="s">
        <v>60</v>
      </c>
      <c r="D11" t="s">
        <v>60</v>
      </c>
      <c r="E11">
        <v>0.80079999999999996</v>
      </c>
      <c r="F11">
        <v>0.76319999999999999</v>
      </c>
      <c r="H11" t="s">
        <v>61</v>
      </c>
      <c r="I11">
        <v>0.25979999999999998</v>
      </c>
      <c r="K11" s="17" t="s">
        <v>237</v>
      </c>
      <c r="L11" s="27">
        <v>0.93389999999999995</v>
      </c>
      <c r="O11" s="17" t="s">
        <v>284</v>
      </c>
      <c r="P11" s="27">
        <v>0.96140000000000003</v>
      </c>
      <c r="R11" t="s">
        <v>61</v>
      </c>
      <c r="S11">
        <v>0.46479999999999999</v>
      </c>
    </row>
    <row r="12" spans="1:19" ht="15.75" thickBot="1" x14ac:dyDescent="0.3">
      <c r="A12" t="str">
        <f t="shared" si="0"/>
        <v/>
      </c>
      <c r="B12" t="s">
        <v>61</v>
      </c>
      <c r="D12" t="s">
        <v>61</v>
      </c>
      <c r="E12">
        <v>0.25979999999999998</v>
      </c>
      <c r="F12">
        <v>0.46479999999999999</v>
      </c>
      <c r="H12" t="s">
        <v>62</v>
      </c>
      <c r="I12">
        <v>0.35759999999999997</v>
      </c>
      <c r="K12" s="18" t="s">
        <v>405</v>
      </c>
      <c r="L12" s="28">
        <v>6</v>
      </c>
      <c r="O12" s="18" t="s">
        <v>417</v>
      </c>
      <c r="P12" s="28">
        <v>6</v>
      </c>
      <c r="R12" t="s">
        <v>62</v>
      </c>
      <c r="S12">
        <v>0.82279999999999998</v>
      </c>
    </row>
    <row r="13" spans="1:19" x14ac:dyDescent="0.25">
      <c r="A13" t="str">
        <f t="shared" si="0"/>
        <v/>
      </c>
      <c r="B13" t="s">
        <v>62</v>
      </c>
      <c r="D13" t="s">
        <v>62</v>
      </c>
      <c r="E13">
        <v>0.35759999999999997</v>
      </c>
      <c r="F13">
        <v>0.82279999999999998</v>
      </c>
      <c r="H13" t="s">
        <v>63</v>
      </c>
      <c r="I13">
        <v>9.01E-2</v>
      </c>
      <c r="K13" s="17" t="s">
        <v>119</v>
      </c>
      <c r="L13" s="29">
        <v>0.92920000000000003</v>
      </c>
      <c r="O13" s="17" t="s">
        <v>175</v>
      </c>
      <c r="P13" s="29">
        <v>0.95960000000000001</v>
      </c>
      <c r="R13" t="s">
        <v>63</v>
      </c>
      <c r="S13">
        <v>9.5399999999999999E-2</v>
      </c>
    </row>
    <row r="14" spans="1:19" ht="15.75" thickBot="1" x14ac:dyDescent="0.3">
      <c r="A14" t="str">
        <f t="shared" si="0"/>
        <v/>
      </c>
      <c r="B14" t="s">
        <v>386</v>
      </c>
      <c r="D14" t="s">
        <v>386</v>
      </c>
      <c r="E14">
        <v>0.49380000000000002</v>
      </c>
      <c r="F14">
        <v>0.48420000000000002</v>
      </c>
      <c r="H14" t="s">
        <v>64</v>
      </c>
      <c r="I14">
        <v>0.35820000000000002</v>
      </c>
      <c r="K14" s="18" t="s">
        <v>403</v>
      </c>
      <c r="L14" s="30">
        <v>7</v>
      </c>
      <c r="O14" s="18" t="s">
        <v>402</v>
      </c>
      <c r="P14" s="30">
        <v>7</v>
      </c>
      <c r="R14" t="s">
        <v>64</v>
      </c>
      <c r="S14">
        <v>0.41889999999999999</v>
      </c>
    </row>
    <row r="15" spans="1:19" x14ac:dyDescent="0.25">
      <c r="A15" t="str">
        <f t="shared" si="0"/>
        <v/>
      </c>
      <c r="B15" t="s">
        <v>63</v>
      </c>
      <c r="D15" t="s">
        <v>63</v>
      </c>
      <c r="E15">
        <v>9.01E-2</v>
      </c>
      <c r="F15">
        <v>9.5399999999999999E-2</v>
      </c>
      <c r="H15" t="s">
        <v>65</v>
      </c>
      <c r="I15">
        <v>0.2029</v>
      </c>
      <c r="K15" s="17" t="s">
        <v>210</v>
      </c>
      <c r="L15" s="31">
        <v>0.92789999999999995</v>
      </c>
      <c r="O15" s="17" t="s">
        <v>379</v>
      </c>
      <c r="P15" s="31">
        <v>0.95669999999999999</v>
      </c>
      <c r="R15" t="s">
        <v>65</v>
      </c>
      <c r="S15">
        <v>0.20030000000000001</v>
      </c>
    </row>
    <row r="16" spans="1:19" ht="15.75" thickBot="1" x14ac:dyDescent="0.3">
      <c r="A16" t="str">
        <f t="shared" si="0"/>
        <v/>
      </c>
      <c r="B16" t="s">
        <v>64</v>
      </c>
      <c r="D16" t="s">
        <v>64</v>
      </c>
      <c r="E16">
        <v>0.35820000000000002</v>
      </c>
      <c r="F16">
        <v>0.41889999999999999</v>
      </c>
      <c r="H16" t="s">
        <v>66</v>
      </c>
      <c r="I16">
        <v>0.37609999999999999</v>
      </c>
      <c r="K16" s="18" t="s">
        <v>406</v>
      </c>
      <c r="L16" s="32">
        <v>8</v>
      </c>
      <c r="O16" s="18" t="s">
        <v>407</v>
      </c>
      <c r="P16" s="32">
        <v>8</v>
      </c>
      <c r="R16" t="s">
        <v>66</v>
      </c>
      <c r="S16">
        <v>0.74550000000000005</v>
      </c>
    </row>
    <row r="17" spans="1:19" x14ac:dyDescent="0.25">
      <c r="A17" t="str">
        <f t="shared" si="0"/>
        <v/>
      </c>
      <c r="B17" t="s">
        <v>65</v>
      </c>
      <c r="D17" t="s">
        <v>65</v>
      </c>
      <c r="E17">
        <v>0.2029</v>
      </c>
      <c r="F17">
        <v>0.20030000000000001</v>
      </c>
      <c r="H17" t="s">
        <v>67</v>
      </c>
      <c r="I17">
        <v>0.31840000000000002</v>
      </c>
      <c r="K17" s="17" t="s">
        <v>317</v>
      </c>
      <c r="L17" s="33">
        <v>0.91579999999999995</v>
      </c>
      <c r="O17" s="17" t="s">
        <v>143</v>
      </c>
      <c r="P17" s="33">
        <v>0.95079999999999998</v>
      </c>
      <c r="R17" t="s">
        <v>67</v>
      </c>
      <c r="S17">
        <v>0.37769999999999998</v>
      </c>
    </row>
    <row r="18" spans="1:19" ht="15.75" thickBot="1" x14ac:dyDescent="0.3">
      <c r="A18" t="str">
        <f t="shared" si="0"/>
        <v/>
      </c>
      <c r="B18" t="s">
        <v>66</v>
      </c>
      <c r="D18" t="s">
        <v>66</v>
      </c>
      <c r="E18">
        <v>0.37609999999999999</v>
      </c>
      <c r="F18">
        <v>0.74550000000000005</v>
      </c>
      <c r="H18" t="s">
        <v>68</v>
      </c>
      <c r="I18">
        <v>0.41070000000000001</v>
      </c>
      <c r="K18" s="18" t="s">
        <v>405</v>
      </c>
      <c r="L18" s="34">
        <v>9</v>
      </c>
      <c r="O18" s="18" t="s">
        <v>418</v>
      </c>
      <c r="P18" s="34">
        <v>9</v>
      </c>
      <c r="R18" t="s">
        <v>68</v>
      </c>
      <c r="S18">
        <v>0.5071</v>
      </c>
    </row>
    <row r="19" spans="1:19" x14ac:dyDescent="0.25">
      <c r="A19" t="str">
        <f t="shared" si="0"/>
        <v/>
      </c>
      <c r="B19" t="s">
        <v>67</v>
      </c>
      <c r="D19" t="s">
        <v>67</v>
      </c>
      <c r="E19">
        <v>0.31840000000000002</v>
      </c>
      <c r="F19">
        <v>0.37769999999999998</v>
      </c>
      <c r="H19" t="s">
        <v>69</v>
      </c>
      <c r="I19">
        <v>0.90549999999999997</v>
      </c>
      <c r="K19" s="17" t="s">
        <v>379</v>
      </c>
      <c r="L19" s="35">
        <v>0.91279999999999994</v>
      </c>
      <c r="O19" s="17" t="s">
        <v>376</v>
      </c>
      <c r="P19" s="35">
        <v>0.94940000000000002</v>
      </c>
      <c r="R19" t="s">
        <v>69</v>
      </c>
      <c r="S19">
        <v>0.91390000000000005</v>
      </c>
    </row>
    <row r="20" spans="1:19" ht="15.75" thickBot="1" x14ac:dyDescent="0.3">
      <c r="A20" t="str">
        <f t="shared" si="0"/>
        <v/>
      </c>
      <c r="B20" t="s">
        <v>68</v>
      </c>
      <c r="D20" t="s">
        <v>68</v>
      </c>
      <c r="E20">
        <v>0.41070000000000001</v>
      </c>
      <c r="F20">
        <v>0.5071</v>
      </c>
      <c r="H20" t="s">
        <v>70</v>
      </c>
      <c r="I20">
        <v>0.85219999999999996</v>
      </c>
      <c r="K20" s="18" t="s">
        <v>407</v>
      </c>
      <c r="L20" s="36">
        <v>10</v>
      </c>
      <c r="O20" s="18" t="s">
        <v>408</v>
      </c>
      <c r="P20" s="36">
        <v>10</v>
      </c>
      <c r="R20" t="s">
        <v>70</v>
      </c>
      <c r="S20">
        <v>0.86209999999999998</v>
      </c>
    </row>
    <row r="21" spans="1:19" x14ac:dyDescent="0.25">
      <c r="A21" t="str">
        <f t="shared" si="0"/>
        <v/>
      </c>
      <c r="B21" t="s">
        <v>69</v>
      </c>
      <c r="D21" t="s">
        <v>69</v>
      </c>
      <c r="E21">
        <v>0.90549999999999997</v>
      </c>
      <c r="F21">
        <v>0.91390000000000005</v>
      </c>
      <c r="H21" t="s">
        <v>71</v>
      </c>
      <c r="I21">
        <v>0.2495</v>
      </c>
      <c r="K21" s="17" t="s">
        <v>376</v>
      </c>
      <c r="L21" s="37">
        <v>0.90849999999999997</v>
      </c>
      <c r="O21" s="17" t="s">
        <v>217</v>
      </c>
      <c r="P21" s="37">
        <v>0.94740000000000002</v>
      </c>
      <c r="R21" t="s">
        <v>71</v>
      </c>
      <c r="S21">
        <v>0.32790000000000002</v>
      </c>
    </row>
    <row r="22" spans="1:19" ht="15.75" thickBot="1" x14ac:dyDescent="0.3">
      <c r="A22" t="str">
        <f t="shared" si="0"/>
        <v/>
      </c>
      <c r="B22" t="s">
        <v>70</v>
      </c>
      <c r="D22" t="s">
        <v>70</v>
      </c>
      <c r="E22">
        <v>0.85219999999999996</v>
      </c>
      <c r="F22">
        <v>0.86209999999999998</v>
      </c>
      <c r="H22" t="s">
        <v>72</v>
      </c>
      <c r="I22">
        <v>4.5600000000000002E-2</v>
      </c>
      <c r="K22" s="18" t="s">
        <v>408</v>
      </c>
      <c r="L22" s="38">
        <v>11</v>
      </c>
      <c r="O22" s="18" t="s">
        <v>403</v>
      </c>
      <c r="P22" s="38">
        <v>11</v>
      </c>
      <c r="R22" t="s">
        <v>72</v>
      </c>
      <c r="S22">
        <v>3.3700000000000001E-2</v>
      </c>
    </row>
    <row r="23" spans="1:19" x14ac:dyDescent="0.25">
      <c r="A23" t="str">
        <f t="shared" si="0"/>
        <v/>
      </c>
      <c r="B23" t="s">
        <v>71</v>
      </c>
      <c r="D23" t="s">
        <v>71</v>
      </c>
      <c r="E23">
        <v>0.2495</v>
      </c>
      <c r="F23">
        <v>0.32790000000000002</v>
      </c>
      <c r="H23" t="s">
        <v>73</v>
      </c>
      <c r="I23">
        <v>0.46989999999999998</v>
      </c>
      <c r="K23" s="17" t="s">
        <v>69</v>
      </c>
      <c r="L23" s="39">
        <v>0.90549999999999997</v>
      </c>
      <c r="O23" s="17" t="s">
        <v>165</v>
      </c>
      <c r="P23" s="39">
        <v>0.9385</v>
      </c>
      <c r="R23" t="s">
        <v>73</v>
      </c>
      <c r="S23">
        <v>0.63039999999999996</v>
      </c>
    </row>
    <row r="24" spans="1:19" ht="15.75" thickBot="1" x14ac:dyDescent="0.3">
      <c r="A24" t="str">
        <f t="shared" si="0"/>
        <v/>
      </c>
      <c r="B24" t="s">
        <v>72</v>
      </c>
      <c r="D24" t="s">
        <v>72</v>
      </c>
      <c r="E24">
        <v>4.5600000000000002E-2</v>
      </c>
      <c r="F24">
        <v>3.3700000000000001E-2</v>
      </c>
      <c r="H24" t="s">
        <v>74</v>
      </c>
      <c r="I24">
        <v>0.27710000000000001</v>
      </c>
      <c r="K24" s="18" t="s">
        <v>409</v>
      </c>
      <c r="L24" s="40">
        <v>12</v>
      </c>
      <c r="O24" s="18" t="s">
        <v>407</v>
      </c>
      <c r="P24" s="40">
        <v>12</v>
      </c>
      <c r="R24" t="s">
        <v>74</v>
      </c>
      <c r="S24">
        <v>0.42849999999999999</v>
      </c>
    </row>
    <row r="25" spans="1:19" x14ac:dyDescent="0.25">
      <c r="A25" t="str">
        <f t="shared" si="0"/>
        <v/>
      </c>
      <c r="B25" t="s">
        <v>73</v>
      </c>
      <c r="D25" t="s">
        <v>73</v>
      </c>
      <c r="E25">
        <v>0.46989999999999998</v>
      </c>
      <c r="F25">
        <v>0.63039999999999996</v>
      </c>
      <c r="H25" t="s">
        <v>75</v>
      </c>
      <c r="I25">
        <v>0.43269999999999997</v>
      </c>
      <c r="K25" s="17" t="s">
        <v>191</v>
      </c>
      <c r="L25" s="41">
        <v>0.90249999999999997</v>
      </c>
      <c r="O25" s="17" t="s">
        <v>88</v>
      </c>
      <c r="P25" s="41">
        <v>0.93710000000000004</v>
      </c>
      <c r="R25" t="s">
        <v>75</v>
      </c>
      <c r="S25">
        <v>0.37869999999999998</v>
      </c>
    </row>
    <row r="26" spans="1:19" ht="15.75" thickBot="1" x14ac:dyDescent="0.3">
      <c r="A26" t="str">
        <f t="shared" si="0"/>
        <v/>
      </c>
      <c r="B26" t="s">
        <v>74</v>
      </c>
      <c r="D26" t="s">
        <v>74</v>
      </c>
      <c r="E26">
        <v>0.27710000000000001</v>
      </c>
      <c r="F26">
        <v>0.42849999999999999</v>
      </c>
      <c r="H26" t="s">
        <v>76</v>
      </c>
      <c r="I26">
        <v>0.53369999999999995</v>
      </c>
      <c r="K26" s="18" t="s">
        <v>410</v>
      </c>
      <c r="L26" s="42">
        <v>13</v>
      </c>
      <c r="O26" s="18" t="s">
        <v>431</v>
      </c>
      <c r="P26" s="42">
        <v>13</v>
      </c>
      <c r="R26" t="s">
        <v>76</v>
      </c>
      <c r="S26">
        <v>0.66080000000000005</v>
      </c>
    </row>
    <row r="27" spans="1:19" x14ac:dyDescent="0.25">
      <c r="A27" t="str">
        <f t="shared" si="0"/>
        <v/>
      </c>
      <c r="B27" t="s">
        <v>75</v>
      </c>
      <c r="D27" t="s">
        <v>75</v>
      </c>
      <c r="E27">
        <v>0.43269999999999997</v>
      </c>
      <c r="F27">
        <v>0.37869999999999998</v>
      </c>
      <c r="H27" t="s">
        <v>77</v>
      </c>
      <c r="I27">
        <v>0.25969999999999999</v>
      </c>
      <c r="K27" s="17" t="s">
        <v>132</v>
      </c>
      <c r="L27" s="43">
        <v>0.90110000000000001</v>
      </c>
      <c r="O27" s="17" t="s">
        <v>348</v>
      </c>
      <c r="P27" s="43">
        <v>0.93259999999999998</v>
      </c>
      <c r="R27" t="s">
        <v>77</v>
      </c>
      <c r="S27">
        <v>0.29799999999999999</v>
      </c>
    </row>
    <row r="28" spans="1:19" ht="15.75" thickBot="1" x14ac:dyDescent="0.3">
      <c r="A28" t="str">
        <f t="shared" si="0"/>
        <v/>
      </c>
      <c r="B28" t="s">
        <v>76</v>
      </c>
      <c r="D28" t="s">
        <v>76</v>
      </c>
      <c r="E28">
        <v>0.53369999999999995</v>
      </c>
      <c r="F28">
        <v>0.66080000000000005</v>
      </c>
      <c r="H28" t="s">
        <v>78</v>
      </c>
      <c r="I28">
        <v>0.1343</v>
      </c>
      <c r="K28" s="18" t="s">
        <v>411</v>
      </c>
      <c r="L28" s="44">
        <v>14</v>
      </c>
      <c r="O28" s="18" t="s">
        <v>428</v>
      </c>
      <c r="P28" s="44">
        <v>14</v>
      </c>
      <c r="R28" t="s">
        <v>78</v>
      </c>
      <c r="S28">
        <v>0.1535</v>
      </c>
    </row>
    <row r="29" spans="1:19" x14ac:dyDescent="0.25">
      <c r="A29" t="str">
        <f t="shared" si="0"/>
        <v/>
      </c>
      <c r="B29" t="s">
        <v>77</v>
      </c>
      <c r="D29" t="s">
        <v>77</v>
      </c>
      <c r="E29">
        <v>0.25969999999999999</v>
      </c>
      <c r="F29">
        <v>0.29799999999999999</v>
      </c>
      <c r="H29" t="s">
        <v>79</v>
      </c>
      <c r="I29">
        <v>0.1234</v>
      </c>
      <c r="K29" s="17" t="s">
        <v>394</v>
      </c>
      <c r="L29" s="45">
        <v>0.89300000000000002</v>
      </c>
      <c r="O29" s="17" t="s">
        <v>231</v>
      </c>
      <c r="P29" s="45">
        <v>0.92920000000000003</v>
      </c>
      <c r="R29" t="s">
        <v>79</v>
      </c>
      <c r="S29">
        <v>4.8300000000000003E-2</v>
      </c>
    </row>
    <row r="30" spans="1:19" ht="15.75" thickBot="1" x14ac:dyDescent="0.3">
      <c r="A30" t="str">
        <f t="shared" si="0"/>
        <v/>
      </c>
      <c r="B30" t="s">
        <v>78</v>
      </c>
      <c r="D30" t="s">
        <v>78</v>
      </c>
      <c r="E30">
        <v>0.1343</v>
      </c>
      <c r="F30">
        <v>0.1535</v>
      </c>
      <c r="H30" t="s">
        <v>80</v>
      </c>
      <c r="I30">
        <v>0.65059999999999996</v>
      </c>
      <c r="K30" s="18" t="s">
        <v>412</v>
      </c>
      <c r="L30" s="46">
        <v>15</v>
      </c>
      <c r="O30" s="18" t="s">
        <v>404</v>
      </c>
      <c r="P30" s="46">
        <v>15</v>
      </c>
      <c r="R30" t="s">
        <v>80</v>
      </c>
      <c r="S30">
        <v>0.67900000000000005</v>
      </c>
    </row>
    <row r="31" spans="1:19" x14ac:dyDescent="0.25">
      <c r="A31" t="str">
        <f t="shared" si="0"/>
        <v/>
      </c>
      <c r="B31" t="s">
        <v>79</v>
      </c>
      <c r="D31" t="s">
        <v>79</v>
      </c>
      <c r="E31">
        <v>0.1234</v>
      </c>
      <c r="F31">
        <v>4.8300000000000003E-2</v>
      </c>
      <c r="H31" t="s">
        <v>81</v>
      </c>
      <c r="I31">
        <v>0.66390000000000005</v>
      </c>
      <c r="K31" s="17" t="s">
        <v>165</v>
      </c>
      <c r="L31" s="47">
        <v>0.88759999999999994</v>
      </c>
      <c r="O31" s="17" t="s">
        <v>132</v>
      </c>
      <c r="P31" s="47">
        <v>0.92769999999999997</v>
      </c>
      <c r="R31" t="s">
        <v>81</v>
      </c>
      <c r="S31">
        <v>0.6492</v>
      </c>
    </row>
    <row r="32" spans="1:19" ht="15.75" thickBot="1" x14ac:dyDescent="0.3">
      <c r="A32" t="str">
        <f t="shared" si="0"/>
        <v/>
      </c>
      <c r="B32" t="s">
        <v>80</v>
      </c>
      <c r="D32" t="s">
        <v>80</v>
      </c>
      <c r="E32">
        <v>0.65059999999999996</v>
      </c>
      <c r="F32">
        <v>0.67900000000000005</v>
      </c>
      <c r="H32" t="s">
        <v>82</v>
      </c>
      <c r="I32">
        <v>0.56720000000000004</v>
      </c>
      <c r="K32" s="18" t="s">
        <v>407</v>
      </c>
      <c r="L32" s="48">
        <v>16</v>
      </c>
      <c r="O32" s="18" t="s">
        <v>411</v>
      </c>
      <c r="P32" s="48">
        <v>16</v>
      </c>
      <c r="R32" t="s">
        <v>82</v>
      </c>
      <c r="S32">
        <v>0.63839999999999997</v>
      </c>
    </row>
    <row r="33" spans="1:19" x14ac:dyDescent="0.25">
      <c r="A33" t="str">
        <f t="shared" si="0"/>
        <v/>
      </c>
      <c r="B33" t="s">
        <v>81</v>
      </c>
      <c r="D33" t="s">
        <v>81</v>
      </c>
      <c r="E33">
        <v>0.66390000000000005</v>
      </c>
      <c r="F33">
        <v>0.6492</v>
      </c>
      <c r="H33" t="s">
        <v>83</v>
      </c>
      <c r="I33">
        <v>0.77769999999999995</v>
      </c>
      <c r="K33" s="17" t="s">
        <v>176</v>
      </c>
      <c r="L33" s="49">
        <v>0.88429999999999997</v>
      </c>
      <c r="O33" s="17" t="s">
        <v>136</v>
      </c>
      <c r="P33" s="49">
        <v>0.92710000000000004</v>
      </c>
      <c r="R33" t="s">
        <v>83</v>
      </c>
      <c r="S33">
        <v>0.86240000000000006</v>
      </c>
    </row>
    <row r="34" spans="1:19" ht="15.75" thickBot="1" x14ac:dyDescent="0.3">
      <c r="A34" t="str">
        <f t="shared" si="0"/>
        <v/>
      </c>
      <c r="B34" t="s">
        <v>82</v>
      </c>
      <c r="D34" t="s">
        <v>82</v>
      </c>
      <c r="E34">
        <v>0.56720000000000004</v>
      </c>
      <c r="F34">
        <v>0.63839999999999997</v>
      </c>
      <c r="H34" t="s">
        <v>84</v>
      </c>
      <c r="I34">
        <v>0.36899999999999999</v>
      </c>
      <c r="K34" s="18" t="s">
        <v>413</v>
      </c>
      <c r="L34" s="50">
        <v>17</v>
      </c>
      <c r="O34" s="18" t="s">
        <v>418</v>
      </c>
      <c r="P34" s="50">
        <v>17</v>
      </c>
      <c r="R34" t="s">
        <v>84</v>
      </c>
      <c r="S34">
        <v>0.74829999999999997</v>
      </c>
    </row>
    <row r="35" spans="1:19" x14ac:dyDescent="0.25">
      <c r="A35" t="str">
        <f t="shared" si="0"/>
        <v/>
      </c>
      <c r="B35" t="s">
        <v>83</v>
      </c>
      <c r="D35" t="s">
        <v>83</v>
      </c>
      <c r="E35">
        <v>0.77769999999999995</v>
      </c>
      <c r="F35">
        <v>0.86240000000000006</v>
      </c>
      <c r="H35" t="s">
        <v>85</v>
      </c>
      <c r="I35">
        <v>0.28110000000000002</v>
      </c>
      <c r="K35" s="17" t="s">
        <v>205</v>
      </c>
      <c r="L35" s="51">
        <v>0.88429999999999997</v>
      </c>
      <c r="O35" s="17" t="s">
        <v>205</v>
      </c>
      <c r="P35" s="51">
        <v>0.92589999999999995</v>
      </c>
      <c r="R35" t="s">
        <v>85</v>
      </c>
      <c r="S35">
        <v>0.48330000000000001</v>
      </c>
    </row>
    <row r="36" spans="1:19" ht="15.75" thickBot="1" x14ac:dyDescent="0.3">
      <c r="A36" t="str">
        <f t="shared" si="0"/>
        <v/>
      </c>
      <c r="B36" t="s">
        <v>84</v>
      </c>
      <c r="D36" t="s">
        <v>84</v>
      </c>
      <c r="E36">
        <v>0.36899999999999999</v>
      </c>
      <c r="F36">
        <v>0.74829999999999997</v>
      </c>
      <c r="H36" t="s">
        <v>86</v>
      </c>
      <c r="I36">
        <v>0.44140000000000001</v>
      </c>
      <c r="K36" s="18" t="s">
        <v>414</v>
      </c>
      <c r="L36" s="52">
        <v>18</v>
      </c>
      <c r="O36" s="18" t="s">
        <v>414</v>
      </c>
      <c r="P36" s="52">
        <v>18</v>
      </c>
      <c r="R36" t="s">
        <v>86</v>
      </c>
      <c r="S36">
        <v>0.54669999999999996</v>
      </c>
    </row>
    <row r="37" spans="1:19" x14ac:dyDescent="0.25">
      <c r="A37" t="str">
        <f t="shared" si="0"/>
        <v/>
      </c>
      <c r="B37" t="s">
        <v>85</v>
      </c>
      <c r="D37" t="s">
        <v>85</v>
      </c>
      <c r="E37">
        <v>0.28110000000000002</v>
      </c>
      <c r="F37">
        <v>0.48330000000000001</v>
      </c>
      <c r="H37" t="s">
        <v>87</v>
      </c>
      <c r="I37">
        <v>0.18010000000000001</v>
      </c>
      <c r="K37" s="17" t="s">
        <v>231</v>
      </c>
      <c r="L37" s="53">
        <v>0.88029999999999997</v>
      </c>
      <c r="O37" s="17" t="s">
        <v>199</v>
      </c>
      <c r="P37" s="53">
        <v>0.92479999999999996</v>
      </c>
      <c r="R37" t="s">
        <v>87</v>
      </c>
      <c r="S37">
        <v>0.13100000000000001</v>
      </c>
    </row>
    <row r="38" spans="1:19" ht="15.75" thickBot="1" x14ac:dyDescent="0.3">
      <c r="A38" t="str">
        <f t="shared" si="0"/>
        <v/>
      </c>
      <c r="B38" t="s">
        <v>86</v>
      </c>
      <c r="D38" t="s">
        <v>86</v>
      </c>
      <c r="E38">
        <v>0.44140000000000001</v>
      </c>
      <c r="F38">
        <v>0.54669999999999996</v>
      </c>
      <c r="H38" t="s">
        <v>88</v>
      </c>
      <c r="I38">
        <v>0.79490000000000005</v>
      </c>
      <c r="K38" s="18" t="s">
        <v>404</v>
      </c>
      <c r="L38" s="54">
        <v>19</v>
      </c>
      <c r="O38" s="18" t="s">
        <v>419</v>
      </c>
      <c r="P38" s="54">
        <v>19</v>
      </c>
      <c r="R38" t="s">
        <v>88</v>
      </c>
      <c r="S38">
        <v>0.93710000000000004</v>
      </c>
    </row>
    <row r="39" spans="1:19" x14ac:dyDescent="0.25">
      <c r="A39" t="str">
        <f t="shared" si="0"/>
        <v/>
      </c>
      <c r="B39" t="s">
        <v>87</v>
      </c>
      <c r="D39" t="s">
        <v>87</v>
      </c>
      <c r="E39">
        <v>0.18010000000000001</v>
      </c>
      <c r="F39">
        <v>0.13100000000000001</v>
      </c>
      <c r="H39" t="s">
        <v>89</v>
      </c>
      <c r="I39">
        <v>0.27279999999999999</v>
      </c>
      <c r="K39" s="17" t="s">
        <v>53</v>
      </c>
      <c r="L39" s="55">
        <v>0.87770000000000004</v>
      </c>
      <c r="O39" s="17" t="s">
        <v>209</v>
      </c>
      <c r="P39" s="55">
        <v>0.92010000000000003</v>
      </c>
      <c r="R39" t="s">
        <v>89</v>
      </c>
      <c r="S39">
        <v>0.48230000000000001</v>
      </c>
    </row>
    <row r="40" spans="1:19" ht="15.75" thickBot="1" x14ac:dyDescent="0.3">
      <c r="A40" t="str">
        <f t="shared" si="0"/>
        <v/>
      </c>
      <c r="B40" t="s">
        <v>88</v>
      </c>
      <c r="D40" t="s">
        <v>88</v>
      </c>
      <c r="E40">
        <v>0.79490000000000005</v>
      </c>
      <c r="F40">
        <v>0.93710000000000004</v>
      </c>
      <c r="H40" t="s">
        <v>90</v>
      </c>
      <c r="I40">
        <v>0.14979999999999999</v>
      </c>
      <c r="K40" s="18" t="s">
        <v>415</v>
      </c>
      <c r="L40" s="56">
        <v>20</v>
      </c>
      <c r="O40" s="18" t="s">
        <v>424</v>
      </c>
      <c r="P40" s="56">
        <v>20</v>
      </c>
      <c r="R40" t="s">
        <v>90</v>
      </c>
      <c r="S40">
        <v>0.12330000000000001</v>
      </c>
    </row>
    <row r="41" spans="1:19" x14ac:dyDescent="0.25">
      <c r="A41" t="str">
        <f t="shared" si="0"/>
        <v/>
      </c>
      <c r="B41" t="s">
        <v>89</v>
      </c>
      <c r="D41" t="s">
        <v>89</v>
      </c>
      <c r="E41">
        <v>0.27279999999999999</v>
      </c>
      <c r="F41">
        <v>0.48230000000000001</v>
      </c>
      <c r="H41" t="s">
        <v>91</v>
      </c>
      <c r="I41">
        <v>6.9400000000000003E-2</v>
      </c>
      <c r="K41" s="17" t="s">
        <v>363</v>
      </c>
      <c r="L41" s="57">
        <v>0.87429999999999997</v>
      </c>
      <c r="O41" s="17" t="s">
        <v>69</v>
      </c>
      <c r="P41" s="57">
        <v>0.91390000000000005</v>
      </c>
      <c r="R41" t="s">
        <v>91</v>
      </c>
      <c r="S41">
        <v>0.20649999999999999</v>
      </c>
    </row>
    <row r="42" spans="1:19" ht="15.75" thickBot="1" x14ac:dyDescent="0.3">
      <c r="A42" t="str">
        <f t="shared" si="0"/>
        <v/>
      </c>
      <c r="B42" t="s">
        <v>90</v>
      </c>
      <c r="D42" t="s">
        <v>90</v>
      </c>
      <c r="E42">
        <v>0.14979999999999999</v>
      </c>
      <c r="F42">
        <v>0.12330000000000001</v>
      </c>
      <c r="H42" t="s">
        <v>92</v>
      </c>
      <c r="I42">
        <v>0.3422</v>
      </c>
      <c r="K42" s="18" t="s">
        <v>416</v>
      </c>
      <c r="L42" s="58">
        <v>21</v>
      </c>
      <c r="O42" s="18" t="s">
        <v>409</v>
      </c>
      <c r="P42" s="58">
        <v>21</v>
      </c>
      <c r="R42" t="s">
        <v>92</v>
      </c>
      <c r="S42">
        <v>0.47620000000000001</v>
      </c>
    </row>
    <row r="43" spans="1:19" x14ac:dyDescent="0.25">
      <c r="A43" t="str">
        <f t="shared" si="0"/>
        <v/>
      </c>
      <c r="B43" t="s">
        <v>91</v>
      </c>
      <c r="D43" t="s">
        <v>91</v>
      </c>
      <c r="E43">
        <v>6.9400000000000003E-2</v>
      </c>
      <c r="F43">
        <v>0.20649999999999999</v>
      </c>
      <c r="H43" t="s">
        <v>93</v>
      </c>
      <c r="I43">
        <v>0.25740000000000002</v>
      </c>
      <c r="K43" s="17" t="s">
        <v>169</v>
      </c>
      <c r="L43" s="59">
        <v>0.87390000000000001</v>
      </c>
      <c r="O43" s="17" t="s">
        <v>148</v>
      </c>
      <c r="P43" s="59">
        <v>0.90469999999999995</v>
      </c>
      <c r="R43" t="s">
        <v>93</v>
      </c>
      <c r="S43">
        <v>0.27729999999999999</v>
      </c>
    </row>
    <row r="44" spans="1:19" ht="15.75" thickBot="1" x14ac:dyDescent="0.3">
      <c r="A44" t="str">
        <f t="shared" si="0"/>
        <v/>
      </c>
      <c r="B44" t="s">
        <v>92</v>
      </c>
      <c r="D44" t="s">
        <v>92</v>
      </c>
      <c r="E44">
        <v>0.3422</v>
      </c>
      <c r="F44">
        <v>0.47620000000000001</v>
      </c>
      <c r="H44" t="s">
        <v>94</v>
      </c>
      <c r="I44">
        <v>0.35089999999999999</v>
      </c>
      <c r="K44" s="18" t="s">
        <v>413</v>
      </c>
      <c r="L44" s="60">
        <v>22</v>
      </c>
      <c r="O44" s="18" t="s">
        <v>430</v>
      </c>
      <c r="P44" s="60">
        <v>22</v>
      </c>
      <c r="R44" t="s">
        <v>94</v>
      </c>
      <c r="S44">
        <v>0.54869999999999997</v>
      </c>
    </row>
    <row r="45" spans="1:19" x14ac:dyDescent="0.25">
      <c r="A45" t="str">
        <f t="shared" si="0"/>
        <v/>
      </c>
      <c r="B45" t="s">
        <v>93</v>
      </c>
      <c r="D45" t="s">
        <v>93</v>
      </c>
      <c r="E45">
        <v>0.25740000000000002</v>
      </c>
      <c r="F45">
        <v>0.27729999999999999</v>
      </c>
      <c r="H45" t="s">
        <v>95</v>
      </c>
      <c r="I45">
        <v>0.58860000000000001</v>
      </c>
      <c r="K45" s="17" t="s">
        <v>284</v>
      </c>
      <c r="L45" s="61">
        <v>0.87119999999999997</v>
      </c>
      <c r="O45" s="17" t="s">
        <v>303</v>
      </c>
      <c r="P45" s="61">
        <v>0.90080000000000005</v>
      </c>
      <c r="R45" t="s">
        <v>95</v>
      </c>
      <c r="S45">
        <v>0.55289999999999995</v>
      </c>
    </row>
    <row r="46" spans="1:19" ht="15.75" thickBot="1" x14ac:dyDescent="0.3">
      <c r="A46" t="str">
        <f t="shared" si="0"/>
        <v/>
      </c>
      <c r="B46" t="s">
        <v>94</v>
      </c>
      <c r="D46" t="s">
        <v>94</v>
      </c>
      <c r="E46">
        <v>0.35089999999999999</v>
      </c>
      <c r="F46">
        <v>0.54869999999999997</v>
      </c>
      <c r="H46" t="s">
        <v>96</v>
      </c>
      <c r="I46">
        <v>0.2112</v>
      </c>
      <c r="K46" s="18" t="s">
        <v>417</v>
      </c>
      <c r="L46" s="62">
        <v>23</v>
      </c>
      <c r="O46" s="18" t="s">
        <v>423</v>
      </c>
      <c r="P46" s="62">
        <v>23</v>
      </c>
      <c r="R46" t="s">
        <v>96</v>
      </c>
      <c r="S46">
        <v>0.3291</v>
      </c>
    </row>
    <row r="47" spans="1:19" x14ac:dyDescent="0.25">
      <c r="A47" t="str">
        <f t="shared" si="0"/>
        <v/>
      </c>
      <c r="B47" t="s">
        <v>95</v>
      </c>
      <c r="D47" t="s">
        <v>95</v>
      </c>
      <c r="E47">
        <v>0.58860000000000001</v>
      </c>
      <c r="F47">
        <v>0.55289999999999995</v>
      </c>
      <c r="H47" t="s">
        <v>97</v>
      </c>
      <c r="I47">
        <v>8.6199999999999999E-2</v>
      </c>
      <c r="K47" s="17" t="s">
        <v>109</v>
      </c>
      <c r="L47" s="63">
        <v>0.86870000000000003</v>
      </c>
      <c r="O47" s="17" t="s">
        <v>119</v>
      </c>
      <c r="P47" s="63">
        <v>0.89570000000000005</v>
      </c>
      <c r="R47" t="s">
        <v>97</v>
      </c>
      <c r="S47">
        <v>7.6700000000000004E-2</v>
      </c>
    </row>
    <row r="48" spans="1:19" ht="15.75" thickBot="1" x14ac:dyDescent="0.3">
      <c r="A48" t="str">
        <f t="shared" si="0"/>
        <v/>
      </c>
      <c r="B48" t="s">
        <v>96</v>
      </c>
      <c r="D48" t="s">
        <v>96</v>
      </c>
      <c r="E48">
        <v>0.2112</v>
      </c>
      <c r="F48">
        <v>0.3291</v>
      </c>
      <c r="H48" t="s">
        <v>98</v>
      </c>
      <c r="I48">
        <v>0.86140000000000005</v>
      </c>
      <c r="K48" s="18" t="s">
        <v>413</v>
      </c>
      <c r="L48" s="64">
        <v>24</v>
      </c>
      <c r="O48" s="18" t="s">
        <v>403</v>
      </c>
      <c r="P48" s="64">
        <v>24</v>
      </c>
      <c r="R48" t="s">
        <v>98</v>
      </c>
      <c r="S48">
        <v>0.87790000000000001</v>
      </c>
    </row>
    <row r="49" spans="1:19" x14ac:dyDescent="0.25">
      <c r="A49" t="str">
        <f t="shared" si="0"/>
        <v/>
      </c>
      <c r="B49" t="s">
        <v>97</v>
      </c>
      <c r="D49" t="s">
        <v>97</v>
      </c>
      <c r="E49">
        <v>8.6199999999999999E-2</v>
      </c>
      <c r="F49">
        <v>7.6700000000000004E-2</v>
      </c>
      <c r="H49" t="s">
        <v>99</v>
      </c>
      <c r="I49">
        <v>0.6825</v>
      </c>
      <c r="K49" s="17" t="s">
        <v>319</v>
      </c>
      <c r="L49" s="65">
        <v>0.86799999999999999</v>
      </c>
      <c r="O49" s="17" t="s">
        <v>191</v>
      </c>
      <c r="P49" s="65">
        <v>0.89319999999999999</v>
      </c>
      <c r="R49" t="s">
        <v>99</v>
      </c>
      <c r="S49">
        <v>0.7571</v>
      </c>
    </row>
    <row r="50" spans="1:19" ht="15.75" thickBot="1" x14ac:dyDescent="0.3">
      <c r="A50" t="str">
        <f t="shared" si="0"/>
        <v/>
      </c>
      <c r="B50" t="s">
        <v>98</v>
      </c>
      <c r="D50" t="s">
        <v>98</v>
      </c>
      <c r="E50">
        <v>0.86140000000000005</v>
      </c>
      <c r="F50">
        <v>0.87790000000000001</v>
      </c>
      <c r="H50" t="s">
        <v>100</v>
      </c>
      <c r="I50">
        <v>0.80049999999999999</v>
      </c>
      <c r="K50" s="18" t="s">
        <v>408</v>
      </c>
      <c r="L50" s="66">
        <v>25</v>
      </c>
      <c r="O50" s="18" t="s">
        <v>410</v>
      </c>
      <c r="P50" s="66">
        <v>25</v>
      </c>
      <c r="R50" t="s">
        <v>100</v>
      </c>
      <c r="S50">
        <v>0.62649999999999995</v>
      </c>
    </row>
    <row r="51" spans="1:19" ht="15.75" thickBot="1" x14ac:dyDescent="0.3">
      <c r="A51" t="str">
        <f t="shared" si="0"/>
        <v/>
      </c>
      <c r="B51" t="s">
        <v>99</v>
      </c>
      <c r="D51" t="s">
        <v>99</v>
      </c>
      <c r="E51">
        <v>0.6825</v>
      </c>
      <c r="F51">
        <v>0.7571</v>
      </c>
      <c r="H51" t="s">
        <v>101</v>
      </c>
      <c r="I51">
        <v>0.38030000000000003</v>
      </c>
      <c r="K51" s="15" t="s">
        <v>25</v>
      </c>
      <c r="L51" s="16" t="s">
        <v>399</v>
      </c>
      <c r="O51" s="15" t="s">
        <v>25</v>
      </c>
      <c r="P51" s="16" t="s">
        <v>399</v>
      </c>
      <c r="R51" t="s">
        <v>101</v>
      </c>
      <c r="S51">
        <v>0.49640000000000001</v>
      </c>
    </row>
    <row r="52" spans="1:19" x14ac:dyDescent="0.25">
      <c r="A52" t="str">
        <f t="shared" si="0"/>
        <v/>
      </c>
      <c r="B52" t="s">
        <v>100</v>
      </c>
      <c r="D52" t="s">
        <v>100</v>
      </c>
      <c r="E52">
        <v>0.80049999999999999</v>
      </c>
      <c r="F52">
        <v>0.62649999999999995</v>
      </c>
      <c r="H52" t="s">
        <v>102</v>
      </c>
      <c r="I52">
        <v>0.12559999999999999</v>
      </c>
      <c r="K52" s="17" t="s">
        <v>143</v>
      </c>
      <c r="L52" s="67">
        <v>0.86370000000000002</v>
      </c>
      <c r="O52" s="17" t="s">
        <v>106</v>
      </c>
      <c r="P52" s="67">
        <v>0.8931</v>
      </c>
      <c r="R52" t="s">
        <v>102</v>
      </c>
      <c r="S52">
        <v>0.16420000000000001</v>
      </c>
    </row>
    <row r="53" spans="1:19" ht="15.75" thickBot="1" x14ac:dyDescent="0.3">
      <c r="A53" t="str">
        <f t="shared" si="0"/>
        <v/>
      </c>
      <c r="B53" t="s">
        <v>101</v>
      </c>
      <c r="D53" t="s">
        <v>101</v>
      </c>
      <c r="E53">
        <v>0.38030000000000003</v>
      </c>
      <c r="F53">
        <v>0.49640000000000001</v>
      </c>
      <c r="H53" t="s">
        <v>387</v>
      </c>
      <c r="I53">
        <v>0.59709999999999996</v>
      </c>
      <c r="K53" s="18" t="s">
        <v>418</v>
      </c>
      <c r="L53" s="68">
        <v>26</v>
      </c>
      <c r="O53" s="18" t="s">
        <v>415</v>
      </c>
      <c r="P53" s="68">
        <v>26</v>
      </c>
      <c r="R53" t="s">
        <v>387</v>
      </c>
      <c r="S53">
        <v>0.53149999999999997</v>
      </c>
    </row>
    <row r="54" spans="1:19" x14ac:dyDescent="0.25">
      <c r="A54" t="str">
        <f t="shared" si="0"/>
        <v/>
      </c>
      <c r="B54" t="s">
        <v>102</v>
      </c>
      <c r="D54" t="s">
        <v>102</v>
      </c>
      <c r="E54">
        <v>0.12559999999999999</v>
      </c>
      <c r="F54">
        <v>0.16420000000000001</v>
      </c>
      <c r="H54" t="s">
        <v>103</v>
      </c>
      <c r="I54">
        <v>0.71030000000000004</v>
      </c>
      <c r="K54" s="17" t="s">
        <v>199</v>
      </c>
      <c r="L54" s="69">
        <v>0.86250000000000004</v>
      </c>
      <c r="O54" s="17" t="s">
        <v>363</v>
      </c>
      <c r="P54" s="69">
        <v>0.88880000000000003</v>
      </c>
      <c r="R54" t="s">
        <v>103</v>
      </c>
      <c r="S54">
        <v>0.81930000000000003</v>
      </c>
    </row>
    <row r="55" spans="1:19" ht="15.75" thickBot="1" x14ac:dyDescent="0.3">
      <c r="A55" t="str">
        <f t="shared" si="0"/>
        <v/>
      </c>
      <c r="B55" t="s">
        <v>387</v>
      </c>
      <c r="D55" t="s">
        <v>387</v>
      </c>
      <c r="E55">
        <v>0.59709999999999996</v>
      </c>
      <c r="F55">
        <v>0.53149999999999997</v>
      </c>
      <c r="H55" t="s">
        <v>104</v>
      </c>
      <c r="I55">
        <v>0.65210000000000001</v>
      </c>
      <c r="K55" s="18" t="s">
        <v>419</v>
      </c>
      <c r="L55" s="70">
        <v>27</v>
      </c>
      <c r="O55" s="18" t="s">
        <v>416</v>
      </c>
      <c r="P55" s="70">
        <v>27</v>
      </c>
      <c r="R55" t="s">
        <v>104</v>
      </c>
      <c r="S55">
        <v>0.79520000000000002</v>
      </c>
    </row>
    <row r="56" spans="1:19" x14ac:dyDescent="0.25">
      <c r="A56" t="str">
        <f t="shared" si="0"/>
        <v/>
      </c>
      <c r="B56" t="s">
        <v>103</v>
      </c>
      <c r="D56" t="s">
        <v>103</v>
      </c>
      <c r="E56">
        <v>0.71030000000000004</v>
      </c>
      <c r="F56">
        <v>0.81930000000000003</v>
      </c>
      <c r="H56" t="s">
        <v>105</v>
      </c>
      <c r="I56">
        <v>0.4133</v>
      </c>
      <c r="K56" s="17" t="s">
        <v>98</v>
      </c>
      <c r="L56" s="71">
        <v>0.86140000000000005</v>
      </c>
      <c r="O56" s="17" t="s">
        <v>53</v>
      </c>
      <c r="P56" s="71">
        <v>0.88839999999999997</v>
      </c>
      <c r="R56" t="s">
        <v>105</v>
      </c>
      <c r="S56">
        <v>0.49990000000000001</v>
      </c>
    </row>
    <row r="57" spans="1:19" ht="15.75" thickBot="1" x14ac:dyDescent="0.3">
      <c r="A57" t="str">
        <f t="shared" si="0"/>
        <v/>
      </c>
      <c r="B57" t="s">
        <v>104</v>
      </c>
      <c r="D57" t="s">
        <v>104</v>
      </c>
      <c r="E57">
        <v>0.65210000000000001</v>
      </c>
      <c r="F57">
        <v>0.79520000000000002</v>
      </c>
      <c r="H57" t="s">
        <v>106</v>
      </c>
      <c r="I57">
        <v>0.81169999999999998</v>
      </c>
      <c r="K57" s="18" t="s">
        <v>420</v>
      </c>
      <c r="L57" s="72">
        <v>28</v>
      </c>
      <c r="O57" s="18" t="s">
        <v>415</v>
      </c>
      <c r="P57" s="72">
        <v>28</v>
      </c>
      <c r="R57" t="s">
        <v>106</v>
      </c>
      <c r="S57">
        <v>0.8931</v>
      </c>
    </row>
    <row r="58" spans="1:19" x14ac:dyDescent="0.25">
      <c r="A58" t="str">
        <f t="shared" si="0"/>
        <v/>
      </c>
      <c r="B58" t="s">
        <v>105</v>
      </c>
      <c r="D58" t="s">
        <v>105</v>
      </c>
      <c r="E58">
        <v>0.4133</v>
      </c>
      <c r="F58">
        <v>0.49990000000000001</v>
      </c>
      <c r="H58" t="s">
        <v>107</v>
      </c>
      <c r="I58">
        <v>0.30480000000000002</v>
      </c>
      <c r="K58" s="17" t="s">
        <v>136</v>
      </c>
      <c r="L58" s="73">
        <v>0.86109999999999998</v>
      </c>
      <c r="O58" s="17" t="s">
        <v>324</v>
      </c>
      <c r="P58" s="73">
        <v>0.8871</v>
      </c>
      <c r="R58" t="s">
        <v>107</v>
      </c>
      <c r="S58">
        <v>0.1784</v>
      </c>
    </row>
    <row r="59" spans="1:19" ht="15.75" thickBot="1" x14ac:dyDescent="0.3">
      <c r="A59" t="str">
        <f t="shared" si="0"/>
        <v/>
      </c>
      <c r="B59" t="s">
        <v>106</v>
      </c>
      <c r="D59" t="s">
        <v>106</v>
      </c>
      <c r="E59">
        <v>0.81169999999999998</v>
      </c>
      <c r="F59">
        <v>0.8931</v>
      </c>
      <c r="H59" t="s">
        <v>108</v>
      </c>
      <c r="I59">
        <v>0.35399999999999998</v>
      </c>
      <c r="K59" s="18" t="s">
        <v>418</v>
      </c>
      <c r="L59" s="74">
        <v>29</v>
      </c>
      <c r="O59" s="18" t="s">
        <v>433</v>
      </c>
      <c r="P59" s="74">
        <v>29</v>
      </c>
      <c r="R59" t="s">
        <v>108</v>
      </c>
      <c r="S59">
        <v>0.43419999999999997</v>
      </c>
    </row>
    <row r="60" spans="1:19" x14ac:dyDescent="0.25">
      <c r="A60" t="str">
        <f t="shared" si="0"/>
        <v/>
      </c>
      <c r="B60" t="s">
        <v>107</v>
      </c>
      <c r="D60" t="s">
        <v>107</v>
      </c>
      <c r="E60">
        <v>0.30480000000000002</v>
      </c>
      <c r="F60">
        <v>0.1784</v>
      </c>
      <c r="H60" t="s">
        <v>109</v>
      </c>
      <c r="I60">
        <v>0.86870000000000003</v>
      </c>
      <c r="K60" s="17" t="s">
        <v>152</v>
      </c>
      <c r="L60" s="75">
        <v>0.85819999999999996</v>
      </c>
      <c r="O60" s="17" t="s">
        <v>251</v>
      </c>
      <c r="P60" s="75">
        <v>0.8851</v>
      </c>
      <c r="R60" t="s">
        <v>109</v>
      </c>
      <c r="S60">
        <v>0.82589999999999997</v>
      </c>
    </row>
    <row r="61" spans="1:19" ht="15.75" thickBot="1" x14ac:dyDescent="0.3">
      <c r="A61" t="str">
        <f t="shared" si="0"/>
        <v/>
      </c>
      <c r="B61" t="s">
        <v>108</v>
      </c>
      <c r="D61" t="s">
        <v>108</v>
      </c>
      <c r="E61">
        <v>0.35399999999999998</v>
      </c>
      <c r="F61">
        <v>0.43419999999999997</v>
      </c>
      <c r="H61" t="s">
        <v>110</v>
      </c>
      <c r="I61">
        <v>0.1938</v>
      </c>
      <c r="K61" s="18" t="s">
        <v>421</v>
      </c>
      <c r="L61" s="76">
        <v>30</v>
      </c>
      <c r="O61" s="18" t="s">
        <v>426</v>
      </c>
      <c r="P61" s="76">
        <v>30</v>
      </c>
      <c r="R61" t="s">
        <v>110</v>
      </c>
      <c r="S61">
        <v>0.2092</v>
      </c>
    </row>
    <row r="62" spans="1:19" x14ac:dyDescent="0.25">
      <c r="A62" t="str">
        <f t="shared" si="0"/>
        <v/>
      </c>
      <c r="B62" t="s">
        <v>109</v>
      </c>
      <c r="D62" t="s">
        <v>109</v>
      </c>
      <c r="E62">
        <v>0.86870000000000003</v>
      </c>
      <c r="F62">
        <v>0.82589999999999997</v>
      </c>
      <c r="H62" t="s">
        <v>111</v>
      </c>
      <c r="I62">
        <v>0.69259999999999999</v>
      </c>
      <c r="K62" s="17" t="s">
        <v>272</v>
      </c>
      <c r="L62" s="77">
        <v>0.85419999999999996</v>
      </c>
      <c r="O62" s="423" t="s">
        <v>180</v>
      </c>
      <c r="P62" s="77">
        <v>0.88270000000000004</v>
      </c>
      <c r="R62" t="s">
        <v>111</v>
      </c>
      <c r="S62">
        <v>0.87749999999999995</v>
      </c>
    </row>
    <row r="63" spans="1:19" ht="15.75" thickBot="1" x14ac:dyDescent="0.3">
      <c r="A63" t="str">
        <f t="shared" si="0"/>
        <v/>
      </c>
      <c r="B63" t="s">
        <v>110</v>
      </c>
      <c r="D63" t="s">
        <v>110</v>
      </c>
      <c r="E63">
        <v>0.1938</v>
      </c>
      <c r="F63">
        <v>0.2092</v>
      </c>
      <c r="H63" t="s">
        <v>112</v>
      </c>
      <c r="I63">
        <v>0.72489999999999999</v>
      </c>
      <c r="K63" s="18" t="s">
        <v>422</v>
      </c>
      <c r="L63" s="78">
        <v>31</v>
      </c>
      <c r="O63" s="424"/>
      <c r="P63" s="78">
        <v>31</v>
      </c>
      <c r="R63" t="s">
        <v>112</v>
      </c>
      <c r="S63">
        <v>0.80569999999999997</v>
      </c>
    </row>
    <row r="64" spans="1:19" x14ac:dyDescent="0.25">
      <c r="A64" t="str">
        <f t="shared" si="0"/>
        <v/>
      </c>
      <c r="B64" t="s">
        <v>111</v>
      </c>
      <c r="D64" t="s">
        <v>111</v>
      </c>
      <c r="E64">
        <v>0.69259999999999999</v>
      </c>
      <c r="F64">
        <v>0.87749999999999995</v>
      </c>
      <c r="H64" t="s">
        <v>113</v>
      </c>
      <c r="I64">
        <v>0.42680000000000001</v>
      </c>
      <c r="K64" s="17" t="s">
        <v>70</v>
      </c>
      <c r="L64" s="79">
        <v>0.85219999999999996</v>
      </c>
      <c r="O64" s="17" t="s">
        <v>371</v>
      </c>
      <c r="P64" s="79">
        <v>0.87790000000000001</v>
      </c>
      <c r="R64" t="s">
        <v>113</v>
      </c>
      <c r="S64">
        <v>0.67630000000000001</v>
      </c>
    </row>
    <row r="65" spans="1:19" ht="15.75" thickBot="1" x14ac:dyDescent="0.3">
      <c r="A65" t="str">
        <f t="shared" si="0"/>
        <v/>
      </c>
      <c r="B65" t="s">
        <v>112</v>
      </c>
      <c r="D65" t="s">
        <v>112</v>
      </c>
      <c r="E65">
        <v>0.72489999999999999</v>
      </c>
      <c r="F65">
        <v>0.80569999999999997</v>
      </c>
      <c r="H65" t="s">
        <v>114</v>
      </c>
      <c r="I65">
        <v>0.24390000000000001</v>
      </c>
      <c r="K65" s="18" t="s">
        <v>423</v>
      </c>
      <c r="L65" s="80">
        <v>32</v>
      </c>
      <c r="O65" s="18" t="s">
        <v>416</v>
      </c>
      <c r="P65" s="80">
        <v>32</v>
      </c>
      <c r="R65" t="s">
        <v>114</v>
      </c>
      <c r="S65">
        <v>0.32619999999999999</v>
      </c>
    </row>
    <row r="66" spans="1:19" x14ac:dyDescent="0.25">
      <c r="A66" t="str">
        <f t="shared" si="0"/>
        <v/>
      </c>
      <c r="B66" t="s">
        <v>113</v>
      </c>
      <c r="D66" t="s">
        <v>113</v>
      </c>
      <c r="E66">
        <v>0.42680000000000001</v>
      </c>
      <c r="F66">
        <v>0.67630000000000001</v>
      </c>
      <c r="H66" t="s">
        <v>115</v>
      </c>
      <c r="I66">
        <v>0.62370000000000003</v>
      </c>
      <c r="K66" s="17" t="s">
        <v>209</v>
      </c>
      <c r="L66" s="81">
        <v>0.85150000000000003</v>
      </c>
      <c r="O66" s="17" t="s">
        <v>98</v>
      </c>
      <c r="P66" s="81">
        <v>0.87790000000000001</v>
      </c>
      <c r="R66" t="s">
        <v>115</v>
      </c>
      <c r="S66">
        <v>0.86240000000000006</v>
      </c>
    </row>
    <row r="67" spans="1:19" ht="15.75" thickBot="1" x14ac:dyDescent="0.3">
      <c r="A67" t="str">
        <f t="shared" ref="A67:A130" si="1">IF(B67=D67, "", "BAD")</f>
        <v/>
      </c>
      <c r="B67" t="s">
        <v>114</v>
      </c>
      <c r="D67" t="s">
        <v>114</v>
      </c>
      <c r="E67">
        <v>0.24390000000000001</v>
      </c>
      <c r="F67">
        <v>0.32619999999999999</v>
      </c>
      <c r="H67" t="s">
        <v>116</v>
      </c>
      <c r="I67">
        <v>0.56859999999999999</v>
      </c>
      <c r="K67" s="18" t="s">
        <v>424</v>
      </c>
      <c r="L67" s="82">
        <v>33</v>
      </c>
      <c r="O67" s="18" t="s">
        <v>420</v>
      </c>
      <c r="P67" s="82">
        <v>33</v>
      </c>
      <c r="R67" t="s">
        <v>116</v>
      </c>
      <c r="S67">
        <v>0.58460000000000001</v>
      </c>
    </row>
    <row r="68" spans="1:19" x14ac:dyDescent="0.25">
      <c r="A68" t="str">
        <f t="shared" si="1"/>
        <v/>
      </c>
      <c r="B68" t="s">
        <v>115</v>
      </c>
      <c r="D68" t="s">
        <v>115</v>
      </c>
      <c r="E68">
        <v>0.62370000000000003</v>
      </c>
      <c r="F68">
        <v>0.86240000000000006</v>
      </c>
      <c r="H68" t="s">
        <v>388</v>
      </c>
      <c r="I68">
        <v>0.58530000000000004</v>
      </c>
      <c r="K68" s="423" t="s">
        <v>313</v>
      </c>
      <c r="L68" s="83">
        <v>0.83930000000000005</v>
      </c>
      <c r="O68" s="17" t="s">
        <v>111</v>
      </c>
      <c r="P68" s="83">
        <v>0.87749999999999995</v>
      </c>
      <c r="R68" t="s">
        <v>388</v>
      </c>
      <c r="S68">
        <v>0.62160000000000004</v>
      </c>
    </row>
    <row r="69" spans="1:19" ht="15.75" thickBot="1" x14ac:dyDescent="0.3">
      <c r="A69" t="str">
        <f t="shared" si="1"/>
        <v/>
      </c>
      <c r="B69" t="s">
        <v>116</v>
      </c>
      <c r="D69" t="s">
        <v>116</v>
      </c>
      <c r="E69">
        <v>0.56859999999999999</v>
      </c>
      <c r="F69">
        <v>0.58460000000000001</v>
      </c>
      <c r="H69" t="s">
        <v>117</v>
      </c>
      <c r="I69">
        <v>0.42849999999999999</v>
      </c>
      <c r="K69" s="424"/>
      <c r="L69" s="84">
        <v>34</v>
      </c>
      <c r="O69" s="18" t="s">
        <v>434</v>
      </c>
      <c r="P69" s="84">
        <v>34</v>
      </c>
      <c r="R69" t="s">
        <v>117</v>
      </c>
      <c r="S69">
        <v>0.73180000000000001</v>
      </c>
    </row>
    <row r="70" spans="1:19" x14ac:dyDescent="0.25">
      <c r="A70" t="str">
        <f t="shared" si="1"/>
        <v/>
      </c>
      <c r="B70" t="s">
        <v>388</v>
      </c>
      <c r="D70" t="s">
        <v>388</v>
      </c>
      <c r="E70">
        <v>0.58530000000000004</v>
      </c>
      <c r="F70">
        <v>0.62160000000000004</v>
      </c>
      <c r="H70" t="s">
        <v>118</v>
      </c>
      <c r="I70">
        <v>0.76160000000000005</v>
      </c>
      <c r="K70" s="17" t="s">
        <v>225</v>
      </c>
      <c r="L70" s="85">
        <v>0.83479999999999999</v>
      </c>
      <c r="O70" s="17" t="s">
        <v>311</v>
      </c>
      <c r="P70" s="85">
        <v>0.87419999999999998</v>
      </c>
      <c r="R70" t="s">
        <v>118</v>
      </c>
      <c r="S70">
        <v>0.82709999999999995</v>
      </c>
    </row>
    <row r="71" spans="1:19" ht="15.75" thickBot="1" x14ac:dyDescent="0.3">
      <c r="A71" t="str">
        <f t="shared" si="1"/>
        <v/>
      </c>
      <c r="B71" t="s">
        <v>117</v>
      </c>
      <c r="D71" t="s">
        <v>117</v>
      </c>
      <c r="E71">
        <v>0.42849999999999999</v>
      </c>
      <c r="F71">
        <v>0.73180000000000001</v>
      </c>
      <c r="H71" t="s">
        <v>119</v>
      </c>
      <c r="I71">
        <v>0.92920000000000003</v>
      </c>
      <c r="K71" s="18" t="s">
        <v>425</v>
      </c>
      <c r="L71" s="86">
        <v>35</v>
      </c>
      <c r="O71" s="18" t="s">
        <v>423</v>
      </c>
      <c r="P71" s="86">
        <v>35</v>
      </c>
      <c r="R71" t="s">
        <v>119</v>
      </c>
      <c r="S71">
        <v>0.89570000000000005</v>
      </c>
    </row>
    <row r="72" spans="1:19" x14ac:dyDescent="0.25">
      <c r="A72" t="str">
        <f t="shared" si="1"/>
        <v/>
      </c>
      <c r="B72" t="s">
        <v>118</v>
      </c>
      <c r="D72" t="s">
        <v>118</v>
      </c>
      <c r="E72">
        <v>0.76160000000000005</v>
      </c>
      <c r="F72">
        <v>0.82709999999999995</v>
      </c>
      <c r="H72" t="s">
        <v>120</v>
      </c>
      <c r="I72">
        <v>0.49859999999999999</v>
      </c>
      <c r="K72" s="423" t="s">
        <v>265</v>
      </c>
      <c r="L72" s="87">
        <v>0.82589999999999997</v>
      </c>
      <c r="O72" s="17" t="s">
        <v>359</v>
      </c>
      <c r="P72" s="87">
        <v>0.87239999999999995</v>
      </c>
      <c r="R72" t="s">
        <v>120</v>
      </c>
      <c r="S72">
        <v>0.77739999999999998</v>
      </c>
    </row>
    <row r="73" spans="1:19" ht="15.75" thickBot="1" x14ac:dyDescent="0.3">
      <c r="A73" t="str">
        <f t="shared" si="1"/>
        <v/>
      </c>
      <c r="B73" t="s">
        <v>119</v>
      </c>
      <c r="D73" t="s">
        <v>119</v>
      </c>
      <c r="E73">
        <v>0.92920000000000003</v>
      </c>
      <c r="F73">
        <v>0.89570000000000005</v>
      </c>
      <c r="H73" t="s">
        <v>121</v>
      </c>
      <c r="I73">
        <v>0.61580000000000001</v>
      </c>
      <c r="K73" s="424"/>
      <c r="L73" s="88">
        <v>36</v>
      </c>
      <c r="O73" s="18" t="s">
        <v>404</v>
      </c>
      <c r="P73" s="88">
        <v>36</v>
      </c>
      <c r="R73" t="s">
        <v>121</v>
      </c>
      <c r="S73">
        <v>0.50309999999999999</v>
      </c>
    </row>
    <row r="74" spans="1:19" x14ac:dyDescent="0.25">
      <c r="A74" t="str">
        <f t="shared" si="1"/>
        <v/>
      </c>
      <c r="B74" t="s">
        <v>120</v>
      </c>
      <c r="D74" t="s">
        <v>120</v>
      </c>
      <c r="E74">
        <v>0.49859999999999999</v>
      </c>
      <c r="F74">
        <v>0.77739999999999998</v>
      </c>
      <c r="H74" t="s">
        <v>122</v>
      </c>
      <c r="I74">
        <v>0.51419999999999999</v>
      </c>
      <c r="K74" s="423" t="s">
        <v>211</v>
      </c>
      <c r="L74" s="89">
        <v>0.82069999999999999</v>
      </c>
      <c r="O74" s="17" t="s">
        <v>272</v>
      </c>
      <c r="P74" s="89">
        <v>0.87009999999999998</v>
      </c>
      <c r="R74" t="s">
        <v>122</v>
      </c>
      <c r="S74">
        <v>0.70720000000000005</v>
      </c>
    </row>
    <row r="75" spans="1:19" ht="15.75" thickBot="1" x14ac:dyDescent="0.3">
      <c r="A75" t="str">
        <f t="shared" si="1"/>
        <v/>
      </c>
      <c r="B75" t="s">
        <v>121</v>
      </c>
      <c r="D75" t="s">
        <v>121</v>
      </c>
      <c r="E75">
        <v>0.61580000000000001</v>
      </c>
      <c r="F75">
        <v>0.50309999999999999</v>
      </c>
      <c r="H75" t="s">
        <v>123</v>
      </c>
      <c r="I75">
        <v>0.21510000000000001</v>
      </c>
      <c r="K75" s="424"/>
      <c r="L75" s="90">
        <v>37</v>
      </c>
      <c r="O75" s="18" t="s">
        <v>422</v>
      </c>
      <c r="P75" s="90">
        <v>37</v>
      </c>
      <c r="R75" t="s">
        <v>123</v>
      </c>
      <c r="S75">
        <v>0.12590000000000001</v>
      </c>
    </row>
    <row r="76" spans="1:19" x14ac:dyDescent="0.25">
      <c r="A76" t="str">
        <f t="shared" si="1"/>
        <v/>
      </c>
      <c r="B76" t="s">
        <v>122</v>
      </c>
      <c r="D76" t="s">
        <v>122</v>
      </c>
      <c r="E76">
        <v>0.51419999999999999</v>
      </c>
      <c r="F76">
        <v>0.70720000000000005</v>
      </c>
      <c r="H76" t="s">
        <v>124</v>
      </c>
      <c r="I76">
        <v>0.25380000000000003</v>
      </c>
      <c r="K76" s="17" t="s">
        <v>371</v>
      </c>
      <c r="L76" s="91">
        <v>0.81469999999999998</v>
      </c>
      <c r="O76" s="423" t="s">
        <v>283</v>
      </c>
      <c r="P76" s="91">
        <v>0.8649</v>
      </c>
      <c r="R76" t="s">
        <v>124</v>
      </c>
      <c r="S76">
        <v>0.26019999999999999</v>
      </c>
    </row>
    <row r="77" spans="1:19" ht="15.75" thickBot="1" x14ac:dyDescent="0.3">
      <c r="A77" t="str">
        <f t="shared" si="1"/>
        <v/>
      </c>
      <c r="B77" t="s">
        <v>123</v>
      </c>
      <c r="D77" t="s">
        <v>123</v>
      </c>
      <c r="E77">
        <v>0.21510000000000001</v>
      </c>
      <c r="F77">
        <v>0.12590000000000001</v>
      </c>
      <c r="H77" t="s">
        <v>125</v>
      </c>
      <c r="I77">
        <v>0.1613</v>
      </c>
      <c r="K77" s="18" t="s">
        <v>416</v>
      </c>
      <c r="L77" s="92">
        <v>38</v>
      </c>
      <c r="O77" s="424"/>
      <c r="P77" s="92">
        <v>38</v>
      </c>
      <c r="R77" t="s">
        <v>125</v>
      </c>
      <c r="S77">
        <v>0.40660000000000002</v>
      </c>
    </row>
    <row r="78" spans="1:19" x14ac:dyDescent="0.25">
      <c r="A78" t="str">
        <f t="shared" si="1"/>
        <v/>
      </c>
      <c r="B78" t="s">
        <v>124</v>
      </c>
      <c r="D78" t="s">
        <v>124</v>
      </c>
      <c r="E78">
        <v>0.25380000000000003</v>
      </c>
      <c r="F78">
        <v>0.26019999999999999</v>
      </c>
      <c r="H78" t="s">
        <v>126</v>
      </c>
      <c r="I78">
        <v>0.44419999999999998</v>
      </c>
      <c r="K78" s="17" t="s">
        <v>285</v>
      </c>
      <c r="L78" s="93">
        <v>0.81359999999999999</v>
      </c>
      <c r="O78" s="17" t="s">
        <v>83</v>
      </c>
      <c r="P78" s="93">
        <v>0.86240000000000006</v>
      </c>
      <c r="R78" t="s">
        <v>126</v>
      </c>
      <c r="S78">
        <v>0.29509999999999997</v>
      </c>
    </row>
    <row r="79" spans="1:19" ht="15.75" thickBot="1" x14ac:dyDescent="0.3">
      <c r="A79" t="str">
        <f t="shared" si="1"/>
        <v/>
      </c>
      <c r="B79" t="s">
        <v>125</v>
      </c>
      <c r="D79" t="s">
        <v>125</v>
      </c>
      <c r="E79">
        <v>0.1613</v>
      </c>
      <c r="F79">
        <v>0.40660000000000002</v>
      </c>
      <c r="H79" t="s">
        <v>127</v>
      </c>
      <c r="I79">
        <v>0.2833</v>
      </c>
      <c r="K79" s="18" t="s">
        <v>426</v>
      </c>
      <c r="L79" s="94">
        <v>39</v>
      </c>
      <c r="O79" s="18" t="s">
        <v>423</v>
      </c>
      <c r="P79" s="94">
        <v>39</v>
      </c>
      <c r="R79" t="s">
        <v>127</v>
      </c>
      <c r="S79">
        <v>0.40560000000000002</v>
      </c>
    </row>
    <row r="80" spans="1:19" x14ac:dyDescent="0.25">
      <c r="A80" t="str">
        <f t="shared" si="1"/>
        <v/>
      </c>
      <c r="B80" t="s">
        <v>126</v>
      </c>
      <c r="D80" t="s">
        <v>126</v>
      </c>
      <c r="E80">
        <v>0.44419999999999998</v>
      </c>
      <c r="F80">
        <v>0.29509999999999997</v>
      </c>
      <c r="H80" t="s">
        <v>128</v>
      </c>
      <c r="I80">
        <v>0.57230000000000003</v>
      </c>
      <c r="K80" s="17" t="s">
        <v>187</v>
      </c>
      <c r="L80" s="95">
        <v>0.81299999999999994</v>
      </c>
      <c r="O80" s="423" t="s">
        <v>115</v>
      </c>
      <c r="P80" s="95">
        <v>0.86240000000000006</v>
      </c>
      <c r="R80" t="s">
        <v>128</v>
      </c>
      <c r="S80">
        <v>0.6583</v>
      </c>
    </row>
    <row r="81" spans="1:19" ht="15.75" thickBot="1" x14ac:dyDescent="0.3">
      <c r="A81" t="str">
        <f t="shared" si="1"/>
        <v/>
      </c>
      <c r="B81" t="s">
        <v>127</v>
      </c>
      <c r="D81" t="s">
        <v>127</v>
      </c>
      <c r="E81">
        <v>0.2833</v>
      </c>
      <c r="F81">
        <v>0.40560000000000002</v>
      </c>
      <c r="H81" t="s">
        <v>129</v>
      </c>
      <c r="I81">
        <v>0.65239999999999998</v>
      </c>
      <c r="K81" s="18" t="s">
        <v>421</v>
      </c>
      <c r="L81" s="96">
        <v>40</v>
      </c>
      <c r="O81" s="424"/>
      <c r="P81" s="96">
        <v>40</v>
      </c>
      <c r="R81" t="s">
        <v>129</v>
      </c>
      <c r="S81">
        <v>0.67689999999999995</v>
      </c>
    </row>
    <row r="82" spans="1:19" x14ac:dyDescent="0.25">
      <c r="A82" t="str">
        <f t="shared" si="1"/>
        <v/>
      </c>
      <c r="B82" t="s">
        <v>128</v>
      </c>
      <c r="D82" t="s">
        <v>128</v>
      </c>
      <c r="E82">
        <v>0.57230000000000003</v>
      </c>
      <c r="F82">
        <v>0.6583</v>
      </c>
      <c r="H82" t="s">
        <v>130</v>
      </c>
      <c r="I82">
        <v>9.6500000000000002E-2</v>
      </c>
      <c r="K82" s="17" t="s">
        <v>106</v>
      </c>
      <c r="L82" s="97">
        <v>0.81169999999999998</v>
      </c>
      <c r="O82" s="17" t="s">
        <v>70</v>
      </c>
      <c r="P82" s="97">
        <v>0.86209999999999998</v>
      </c>
      <c r="R82" t="s">
        <v>130</v>
      </c>
      <c r="S82">
        <v>5.79E-2</v>
      </c>
    </row>
    <row r="83" spans="1:19" ht="15.75" thickBot="1" x14ac:dyDescent="0.3">
      <c r="A83" t="str">
        <f t="shared" si="1"/>
        <v/>
      </c>
      <c r="B83" t="s">
        <v>129</v>
      </c>
      <c r="D83" t="s">
        <v>129</v>
      </c>
      <c r="E83">
        <v>0.65239999999999998</v>
      </c>
      <c r="F83">
        <v>0.67689999999999995</v>
      </c>
      <c r="H83" t="s">
        <v>131</v>
      </c>
      <c r="I83">
        <v>0.45629999999999998</v>
      </c>
      <c r="K83" s="18" t="s">
        <v>415</v>
      </c>
      <c r="L83" s="98">
        <v>41</v>
      </c>
      <c r="O83" s="18" t="s">
        <v>423</v>
      </c>
      <c r="P83" s="98">
        <v>41</v>
      </c>
      <c r="R83" t="s">
        <v>131</v>
      </c>
      <c r="S83">
        <v>0.20660000000000001</v>
      </c>
    </row>
    <row r="84" spans="1:19" x14ac:dyDescent="0.25">
      <c r="A84" t="str">
        <f t="shared" si="1"/>
        <v/>
      </c>
      <c r="B84" t="s">
        <v>130</v>
      </c>
      <c r="D84" t="s">
        <v>130</v>
      </c>
      <c r="E84">
        <v>9.6500000000000002E-2</v>
      </c>
      <c r="F84">
        <v>5.79E-2</v>
      </c>
      <c r="H84" t="s">
        <v>132</v>
      </c>
      <c r="I84">
        <v>0.90110000000000001</v>
      </c>
      <c r="K84" s="17" t="s">
        <v>360</v>
      </c>
      <c r="L84" s="99">
        <v>0.80900000000000005</v>
      </c>
      <c r="O84" s="17" t="s">
        <v>319</v>
      </c>
      <c r="P84" s="99">
        <v>0.85970000000000002</v>
      </c>
      <c r="R84" t="s">
        <v>132</v>
      </c>
      <c r="S84">
        <v>0.92769999999999997</v>
      </c>
    </row>
    <row r="85" spans="1:19" ht="15.75" thickBot="1" x14ac:dyDescent="0.3">
      <c r="A85" t="str">
        <f t="shared" si="1"/>
        <v/>
      </c>
      <c r="B85" t="s">
        <v>131</v>
      </c>
      <c r="D85" t="s">
        <v>131</v>
      </c>
      <c r="E85">
        <v>0.45629999999999998</v>
      </c>
      <c r="F85">
        <v>0.20660000000000001</v>
      </c>
      <c r="H85" t="s">
        <v>133</v>
      </c>
      <c r="I85">
        <v>0.1239</v>
      </c>
      <c r="K85" s="18" t="s">
        <v>427</v>
      </c>
      <c r="L85" s="100">
        <v>42</v>
      </c>
      <c r="O85" s="18" t="s">
        <v>408</v>
      </c>
      <c r="P85" s="100">
        <v>42</v>
      </c>
      <c r="R85" t="s">
        <v>133</v>
      </c>
      <c r="S85">
        <v>0.1036</v>
      </c>
    </row>
    <row r="86" spans="1:19" x14ac:dyDescent="0.25">
      <c r="A86" t="str">
        <f t="shared" si="1"/>
        <v/>
      </c>
      <c r="B86" t="s">
        <v>132</v>
      </c>
      <c r="D86" t="s">
        <v>132</v>
      </c>
      <c r="E86">
        <v>0.90110000000000001</v>
      </c>
      <c r="F86">
        <v>0.92769999999999997</v>
      </c>
      <c r="H86" t="s">
        <v>134</v>
      </c>
      <c r="I86">
        <v>0.45610000000000001</v>
      </c>
      <c r="K86" s="17" t="s">
        <v>290</v>
      </c>
      <c r="L86" s="101">
        <v>0.80769999999999997</v>
      </c>
      <c r="O86" s="423" t="s">
        <v>382</v>
      </c>
      <c r="P86" s="101">
        <v>0.85650000000000004</v>
      </c>
      <c r="R86" t="s">
        <v>134</v>
      </c>
      <c r="S86">
        <v>0.43309999999999998</v>
      </c>
    </row>
    <row r="87" spans="1:19" ht="15.75" thickBot="1" x14ac:dyDescent="0.3">
      <c r="A87" t="str">
        <f t="shared" si="1"/>
        <v/>
      </c>
      <c r="B87" t="s">
        <v>133</v>
      </c>
      <c r="D87" t="s">
        <v>133</v>
      </c>
      <c r="E87">
        <v>0.1239</v>
      </c>
      <c r="F87">
        <v>0.1036</v>
      </c>
      <c r="H87" t="s">
        <v>135</v>
      </c>
      <c r="I87">
        <v>0.38250000000000001</v>
      </c>
      <c r="K87" s="18" t="s">
        <v>428</v>
      </c>
      <c r="L87" s="102">
        <v>43</v>
      </c>
      <c r="O87" s="424"/>
      <c r="P87" s="102">
        <v>43</v>
      </c>
      <c r="R87" t="s">
        <v>135</v>
      </c>
      <c r="S87">
        <v>0.45269999999999999</v>
      </c>
    </row>
    <row r="88" spans="1:19" x14ac:dyDescent="0.25">
      <c r="A88" t="str">
        <f t="shared" si="1"/>
        <v/>
      </c>
      <c r="B88" t="s">
        <v>134</v>
      </c>
      <c r="D88" t="s">
        <v>134</v>
      </c>
      <c r="E88">
        <v>0.45610000000000001</v>
      </c>
      <c r="F88">
        <v>0.43309999999999998</v>
      </c>
      <c r="H88" t="s">
        <v>136</v>
      </c>
      <c r="I88">
        <v>0.86109999999999998</v>
      </c>
      <c r="K88" s="17" t="s">
        <v>167</v>
      </c>
      <c r="L88" s="103">
        <v>0.80730000000000002</v>
      </c>
      <c r="O88" s="17" t="s">
        <v>383</v>
      </c>
      <c r="P88" s="103">
        <v>0.85499999999999998</v>
      </c>
      <c r="R88" t="s">
        <v>136</v>
      </c>
      <c r="S88">
        <v>0.92710000000000004</v>
      </c>
    </row>
    <row r="89" spans="1:19" ht="15.75" thickBot="1" x14ac:dyDescent="0.3">
      <c r="A89" t="str">
        <f t="shared" si="1"/>
        <v/>
      </c>
      <c r="B89" t="s">
        <v>135</v>
      </c>
      <c r="D89" t="s">
        <v>135</v>
      </c>
      <c r="E89">
        <v>0.38250000000000001</v>
      </c>
      <c r="F89">
        <v>0.45269999999999999</v>
      </c>
      <c r="H89" t="s">
        <v>137</v>
      </c>
      <c r="I89">
        <v>0.1338</v>
      </c>
      <c r="K89" s="18" t="s">
        <v>429</v>
      </c>
      <c r="L89" s="104">
        <v>44</v>
      </c>
      <c r="O89" s="18" t="s">
        <v>435</v>
      </c>
      <c r="P89" s="104">
        <v>44</v>
      </c>
      <c r="R89" t="s">
        <v>137</v>
      </c>
      <c r="S89">
        <v>0.4531</v>
      </c>
    </row>
    <row r="90" spans="1:19" x14ac:dyDescent="0.25">
      <c r="A90" t="str">
        <f t="shared" si="1"/>
        <v/>
      </c>
      <c r="B90" t="s">
        <v>136</v>
      </c>
      <c r="D90" t="s">
        <v>136</v>
      </c>
      <c r="E90">
        <v>0.86109999999999998</v>
      </c>
      <c r="F90">
        <v>0.92710000000000004</v>
      </c>
      <c r="H90" t="s">
        <v>138</v>
      </c>
      <c r="I90">
        <v>0.37169999999999997</v>
      </c>
      <c r="K90" s="423" t="s">
        <v>60</v>
      </c>
      <c r="L90" s="105">
        <v>0.80079999999999996</v>
      </c>
      <c r="O90" s="17" t="s">
        <v>176</v>
      </c>
      <c r="P90" s="105">
        <v>0.85150000000000003</v>
      </c>
      <c r="R90" t="s">
        <v>138</v>
      </c>
      <c r="S90">
        <v>0.56879999999999997</v>
      </c>
    </row>
    <row r="91" spans="1:19" ht="15.75" thickBot="1" x14ac:dyDescent="0.3">
      <c r="A91" t="str">
        <f t="shared" si="1"/>
        <v/>
      </c>
      <c r="B91" t="s">
        <v>137</v>
      </c>
      <c r="D91" t="s">
        <v>137</v>
      </c>
      <c r="E91">
        <v>0.1338</v>
      </c>
      <c r="F91">
        <v>0.4531</v>
      </c>
      <c r="H91" t="s">
        <v>139</v>
      </c>
      <c r="I91">
        <v>0.33069999999999999</v>
      </c>
      <c r="K91" s="424"/>
      <c r="L91" s="106">
        <v>45</v>
      </c>
      <c r="O91" s="18" t="s">
        <v>413</v>
      </c>
      <c r="P91" s="106">
        <v>45</v>
      </c>
      <c r="R91" t="s">
        <v>139</v>
      </c>
      <c r="S91">
        <v>0.39190000000000003</v>
      </c>
    </row>
    <row r="92" spans="1:19" x14ac:dyDescent="0.25">
      <c r="A92" t="str">
        <f t="shared" si="1"/>
        <v/>
      </c>
      <c r="B92" t="s">
        <v>138</v>
      </c>
      <c r="D92" t="s">
        <v>138</v>
      </c>
      <c r="E92">
        <v>0.37169999999999997</v>
      </c>
      <c r="F92">
        <v>0.56879999999999997</v>
      </c>
      <c r="H92" t="s">
        <v>140</v>
      </c>
      <c r="I92">
        <v>0.26200000000000001</v>
      </c>
      <c r="K92" s="423" t="s">
        <v>207</v>
      </c>
      <c r="L92" s="107">
        <v>0.80049999999999999</v>
      </c>
      <c r="O92" s="423" t="s">
        <v>214</v>
      </c>
      <c r="P92" s="107">
        <v>0.84850000000000003</v>
      </c>
      <c r="R92" t="s">
        <v>140</v>
      </c>
      <c r="S92">
        <v>0.3448</v>
      </c>
    </row>
    <row r="93" spans="1:19" ht="15.75" thickBot="1" x14ac:dyDescent="0.3">
      <c r="A93" t="str">
        <f t="shared" si="1"/>
        <v/>
      </c>
      <c r="B93" t="s">
        <v>139</v>
      </c>
      <c r="D93" t="s">
        <v>139</v>
      </c>
      <c r="E93">
        <v>0.33069999999999999</v>
      </c>
      <c r="F93">
        <v>0.39190000000000003</v>
      </c>
      <c r="H93" t="s">
        <v>141</v>
      </c>
      <c r="I93">
        <v>0.6149</v>
      </c>
      <c r="K93" s="424"/>
      <c r="L93" s="108">
        <v>46</v>
      </c>
      <c r="O93" s="424"/>
      <c r="P93" s="108">
        <v>46</v>
      </c>
      <c r="R93" t="s">
        <v>141</v>
      </c>
      <c r="S93">
        <v>0.70369999999999999</v>
      </c>
    </row>
    <row r="94" spans="1:19" x14ac:dyDescent="0.25">
      <c r="A94" t="str">
        <f t="shared" si="1"/>
        <v/>
      </c>
      <c r="B94" t="s">
        <v>140</v>
      </c>
      <c r="D94" t="s">
        <v>140</v>
      </c>
      <c r="E94">
        <v>0.26200000000000001</v>
      </c>
      <c r="F94">
        <v>0.3448</v>
      </c>
      <c r="H94" t="s">
        <v>142</v>
      </c>
      <c r="I94">
        <v>0.45219999999999999</v>
      </c>
      <c r="K94" s="423" t="s">
        <v>100</v>
      </c>
      <c r="L94" s="109">
        <v>0.80049999999999999</v>
      </c>
      <c r="O94" s="423" t="s">
        <v>295</v>
      </c>
      <c r="P94" s="109">
        <v>0.84319999999999995</v>
      </c>
      <c r="R94" t="s">
        <v>142</v>
      </c>
      <c r="S94">
        <v>0.44690000000000002</v>
      </c>
    </row>
    <row r="95" spans="1:19" ht="15.75" thickBot="1" x14ac:dyDescent="0.3">
      <c r="A95" t="str">
        <f t="shared" si="1"/>
        <v/>
      </c>
      <c r="B95" t="s">
        <v>141</v>
      </c>
      <c r="D95" t="s">
        <v>141</v>
      </c>
      <c r="E95">
        <v>0.6149</v>
      </c>
      <c r="F95">
        <v>0.70369999999999999</v>
      </c>
      <c r="H95" t="s">
        <v>143</v>
      </c>
      <c r="I95">
        <v>0.86370000000000002</v>
      </c>
      <c r="K95" s="424"/>
      <c r="L95" s="110">
        <v>47</v>
      </c>
      <c r="O95" s="424"/>
      <c r="P95" s="110">
        <v>47</v>
      </c>
      <c r="R95" t="s">
        <v>143</v>
      </c>
      <c r="S95">
        <v>0.95079999999999998</v>
      </c>
    </row>
    <row r="96" spans="1:19" x14ac:dyDescent="0.25">
      <c r="A96" t="str">
        <f t="shared" si="1"/>
        <v/>
      </c>
      <c r="B96" t="s">
        <v>142</v>
      </c>
      <c r="D96" t="s">
        <v>142</v>
      </c>
      <c r="E96">
        <v>0.45219999999999999</v>
      </c>
      <c r="F96">
        <v>0.44690000000000002</v>
      </c>
      <c r="H96" t="s">
        <v>144</v>
      </c>
      <c r="I96">
        <v>0.55269999999999997</v>
      </c>
      <c r="K96" s="17" t="s">
        <v>348</v>
      </c>
      <c r="L96" s="111">
        <v>0.79790000000000005</v>
      </c>
      <c r="O96" s="17" t="s">
        <v>285</v>
      </c>
      <c r="P96" s="111">
        <v>0.84230000000000005</v>
      </c>
      <c r="R96" t="s">
        <v>144</v>
      </c>
      <c r="S96">
        <v>0.75249999999999995</v>
      </c>
    </row>
    <row r="97" spans="1:19" ht="15.75" thickBot="1" x14ac:dyDescent="0.3">
      <c r="A97" t="str">
        <f t="shared" si="1"/>
        <v/>
      </c>
      <c r="B97" t="s">
        <v>143</v>
      </c>
      <c r="D97" t="s">
        <v>143</v>
      </c>
      <c r="E97">
        <v>0.86370000000000002</v>
      </c>
      <c r="F97">
        <v>0.95079999999999998</v>
      </c>
      <c r="H97" t="s">
        <v>145</v>
      </c>
      <c r="I97">
        <v>0.17480000000000001</v>
      </c>
      <c r="K97" s="18" t="s">
        <v>428</v>
      </c>
      <c r="L97" s="112">
        <v>48</v>
      </c>
      <c r="O97" s="18" t="s">
        <v>426</v>
      </c>
      <c r="P97" s="112">
        <v>48</v>
      </c>
      <c r="R97" t="s">
        <v>145</v>
      </c>
      <c r="S97">
        <v>0.46689999999999998</v>
      </c>
    </row>
    <row r="98" spans="1:19" x14ac:dyDescent="0.25">
      <c r="A98" t="str">
        <f t="shared" si="1"/>
        <v/>
      </c>
      <c r="B98" t="s">
        <v>144</v>
      </c>
      <c r="D98" t="s">
        <v>144</v>
      </c>
      <c r="E98">
        <v>0.55269999999999997</v>
      </c>
      <c r="F98">
        <v>0.75249999999999995</v>
      </c>
      <c r="H98" t="s">
        <v>146</v>
      </c>
      <c r="I98">
        <v>0.62409999999999999</v>
      </c>
      <c r="K98" s="17" t="s">
        <v>148</v>
      </c>
      <c r="L98" s="113">
        <v>0.79790000000000005</v>
      </c>
      <c r="O98" s="17" t="s">
        <v>169</v>
      </c>
      <c r="P98" s="113">
        <v>0.83860000000000001</v>
      </c>
      <c r="R98" t="s">
        <v>146</v>
      </c>
      <c r="S98">
        <v>0.79139999999999999</v>
      </c>
    </row>
    <row r="99" spans="1:19" ht="15.75" thickBot="1" x14ac:dyDescent="0.3">
      <c r="A99" t="str">
        <f t="shared" si="1"/>
        <v/>
      </c>
      <c r="B99" t="s">
        <v>145</v>
      </c>
      <c r="D99" t="s">
        <v>145</v>
      </c>
      <c r="E99">
        <v>0.17480000000000001</v>
      </c>
      <c r="F99">
        <v>0.46689999999999998</v>
      </c>
      <c r="H99" t="s">
        <v>147</v>
      </c>
      <c r="I99">
        <v>0.63190000000000002</v>
      </c>
      <c r="K99" s="18" t="s">
        <v>430</v>
      </c>
      <c r="L99" s="114">
        <v>49</v>
      </c>
      <c r="O99" s="18" t="s">
        <v>413</v>
      </c>
      <c r="P99" s="114">
        <v>49</v>
      </c>
      <c r="R99" t="s">
        <v>147</v>
      </c>
      <c r="S99">
        <v>0.40450000000000003</v>
      </c>
    </row>
    <row r="100" spans="1:19" x14ac:dyDescent="0.25">
      <c r="A100" t="str">
        <f t="shared" si="1"/>
        <v/>
      </c>
      <c r="B100" t="s">
        <v>146</v>
      </c>
      <c r="D100" t="s">
        <v>146</v>
      </c>
      <c r="E100">
        <v>0.62409999999999999</v>
      </c>
      <c r="F100">
        <v>0.79139999999999999</v>
      </c>
      <c r="H100" t="s">
        <v>148</v>
      </c>
      <c r="I100">
        <v>0.79790000000000005</v>
      </c>
      <c r="K100" s="17" t="s">
        <v>88</v>
      </c>
      <c r="L100" s="115">
        <v>0.79490000000000005</v>
      </c>
      <c r="O100" s="17" t="s">
        <v>360</v>
      </c>
      <c r="P100" s="115">
        <v>0.83789999999999998</v>
      </c>
      <c r="R100" t="s">
        <v>148</v>
      </c>
      <c r="S100">
        <v>0.90469999999999995</v>
      </c>
    </row>
    <row r="101" spans="1:19" ht="15.75" thickBot="1" x14ac:dyDescent="0.3">
      <c r="A101" t="str">
        <f t="shared" si="1"/>
        <v/>
      </c>
      <c r="B101" t="s">
        <v>147</v>
      </c>
      <c r="D101" t="s">
        <v>147</v>
      </c>
      <c r="E101">
        <v>0.63190000000000002</v>
      </c>
      <c r="F101">
        <v>0.40450000000000003</v>
      </c>
      <c r="H101" t="s">
        <v>149</v>
      </c>
      <c r="I101">
        <v>1.5599999999999999E-2</v>
      </c>
      <c r="K101" s="18" t="s">
        <v>431</v>
      </c>
      <c r="L101" s="116">
        <v>50</v>
      </c>
      <c r="O101" s="18" t="s">
        <v>427</v>
      </c>
      <c r="P101" s="116">
        <v>50</v>
      </c>
      <c r="R101" t="s">
        <v>149</v>
      </c>
      <c r="S101">
        <v>2.8899999999999999E-2</v>
      </c>
    </row>
    <row r="102" spans="1:19" ht="15.75" thickBot="1" x14ac:dyDescent="0.3">
      <c r="A102" t="str">
        <f t="shared" si="1"/>
        <v/>
      </c>
      <c r="B102" t="s">
        <v>148</v>
      </c>
      <c r="D102" t="s">
        <v>148</v>
      </c>
      <c r="E102">
        <v>0.79790000000000005</v>
      </c>
      <c r="F102">
        <v>0.90469999999999995</v>
      </c>
      <c r="H102" t="s">
        <v>150</v>
      </c>
      <c r="I102">
        <v>0.31719999999999998</v>
      </c>
      <c r="K102" s="15" t="s">
        <v>25</v>
      </c>
      <c r="L102" s="16" t="s">
        <v>399</v>
      </c>
      <c r="O102" s="15" t="s">
        <v>25</v>
      </c>
      <c r="P102" s="16" t="s">
        <v>399</v>
      </c>
      <c r="R102" t="s">
        <v>150</v>
      </c>
      <c r="S102">
        <v>0.61470000000000002</v>
      </c>
    </row>
    <row r="103" spans="1:19" x14ac:dyDescent="0.25">
      <c r="A103" t="str">
        <f t="shared" si="1"/>
        <v/>
      </c>
      <c r="B103" t="s">
        <v>149</v>
      </c>
      <c r="D103" t="s">
        <v>149</v>
      </c>
      <c r="E103">
        <v>1.5599999999999999E-2</v>
      </c>
      <c r="F103">
        <v>2.8899999999999999E-2</v>
      </c>
      <c r="H103" t="s">
        <v>151</v>
      </c>
      <c r="I103">
        <v>0.23449999999999999</v>
      </c>
      <c r="K103" s="423" t="s">
        <v>180</v>
      </c>
      <c r="L103" s="117">
        <v>0.78580000000000005</v>
      </c>
      <c r="O103" s="423" t="s">
        <v>207</v>
      </c>
      <c r="P103" s="117">
        <v>0.83740000000000003</v>
      </c>
      <c r="R103" t="s">
        <v>151</v>
      </c>
      <c r="S103">
        <v>0.2271</v>
      </c>
    </row>
    <row r="104" spans="1:19" ht="15.75" thickBot="1" x14ac:dyDescent="0.3">
      <c r="A104" t="str">
        <f t="shared" si="1"/>
        <v/>
      </c>
      <c r="B104" t="s">
        <v>150</v>
      </c>
      <c r="D104" t="s">
        <v>150</v>
      </c>
      <c r="E104">
        <v>0.31719999999999998</v>
      </c>
      <c r="F104">
        <v>0.61470000000000002</v>
      </c>
      <c r="H104" t="s">
        <v>389</v>
      </c>
      <c r="I104">
        <v>0.15640000000000001</v>
      </c>
      <c r="K104" s="424"/>
      <c r="L104" s="118">
        <v>51</v>
      </c>
      <c r="O104" s="424"/>
      <c r="P104" s="118">
        <v>51</v>
      </c>
      <c r="R104" t="s">
        <v>389</v>
      </c>
      <c r="S104">
        <v>0.1215</v>
      </c>
    </row>
    <row r="105" spans="1:19" x14ac:dyDescent="0.25">
      <c r="A105" t="str">
        <f t="shared" si="1"/>
        <v/>
      </c>
      <c r="B105" t="s">
        <v>151</v>
      </c>
      <c r="D105" t="s">
        <v>151</v>
      </c>
      <c r="E105">
        <v>0.23449999999999999</v>
      </c>
      <c r="F105">
        <v>0.2271</v>
      </c>
      <c r="H105" t="s">
        <v>152</v>
      </c>
      <c r="I105">
        <v>0.85819999999999996</v>
      </c>
      <c r="K105" s="423" t="s">
        <v>259</v>
      </c>
      <c r="L105" s="119">
        <v>0.78420000000000001</v>
      </c>
      <c r="O105" s="423" t="s">
        <v>320</v>
      </c>
      <c r="P105" s="119">
        <v>0.83289999999999997</v>
      </c>
      <c r="R105" t="s">
        <v>152</v>
      </c>
      <c r="S105">
        <v>0.80530000000000002</v>
      </c>
    </row>
    <row r="106" spans="1:19" ht="15.75" thickBot="1" x14ac:dyDescent="0.3">
      <c r="A106" t="str">
        <f t="shared" si="1"/>
        <v/>
      </c>
      <c r="B106" t="s">
        <v>389</v>
      </c>
      <c r="D106" t="s">
        <v>389</v>
      </c>
      <c r="E106">
        <v>0.15640000000000001</v>
      </c>
      <c r="F106">
        <v>0.1215</v>
      </c>
      <c r="H106" t="s">
        <v>153</v>
      </c>
      <c r="I106">
        <v>0.35809999999999997</v>
      </c>
      <c r="K106" s="424"/>
      <c r="L106" s="120">
        <v>52</v>
      </c>
      <c r="O106" s="424"/>
      <c r="P106" s="120">
        <v>52</v>
      </c>
      <c r="R106" t="s">
        <v>153</v>
      </c>
      <c r="S106">
        <v>0.4289</v>
      </c>
    </row>
    <row r="107" spans="1:19" x14ac:dyDescent="0.25">
      <c r="A107" t="str">
        <f t="shared" si="1"/>
        <v/>
      </c>
      <c r="B107" t="s">
        <v>152</v>
      </c>
      <c r="D107" t="s">
        <v>152</v>
      </c>
      <c r="E107">
        <v>0.85819999999999996</v>
      </c>
      <c r="F107">
        <v>0.80530000000000002</v>
      </c>
      <c r="H107" t="s">
        <v>154</v>
      </c>
      <c r="I107">
        <v>0.27179999999999999</v>
      </c>
      <c r="K107" s="17" t="s">
        <v>83</v>
      </c>
      <c r="L107" s="121">
        <v>0.77769999999999995</v>
      </c>
      <c r="O107" s="423" t="s">
        <v>342</v>
      </c>
      <c r="P107" s="121">
        <v>0.83250000000000002</v>
      </c>
      <c r="R107" t="s">
        <v>154</v>
      </c>
      <c r="S107">
        <v>0.3911</v>
      </c>
    </row>
    <row r="108" spans="1:19" ht="15.75" thickBot="1" x14ac:dyDescent="0.3">
      <c r="A108" t="str">
        <f t="shared" si="1"/>
        <v/>
      </c>
      <c r="B108" t="s">
        <v>153</v>
      </c>
      <c r="D108" t="s">
        <v>153</v>
      </c>
      <c r="E108">
        <v>0.35809999999999997</v>
      </c>
      <c r="F108">
        <v>0.4289</v>
      </c>
      <c r="H108" t="s">
        <v>155</v>
      </c>
      <c r="I108">
        <v>0.33189999999999997</v>
      </c>
      <c r="K108" s="18" t="s">
        <v>423</v>
      </c>
      <c r="L108" s="122">
        <v>53</v>
      </c>
      <c r="O108" s="424"/>
      <c r="P108" s="122">
        <v>53</v>
      </c>
      <c r="R108" t="s">
        <v>155</v>
      </c>
      <c r="S108">
        <v>0.46510000000000001</v>
      </c>
    </row>
    <row r="109" spans="1:19" x14ac:dyDescent="0.25">
      <c r="A109" t="str">
        <f t="shared" si="1"/>
        <v/>
      </c>
      <c r="B109" t="s">
        <v>154</v>
      </c>
      <c r="D109" t="s">
        <v>154</v>
      </c>
      <c r="E109">
        <v>0.27179999999999999</v>
      </c>
      <c r="F109">
        <v>0.3911</v>
      </c>
      <c r="H109" t="s">
        <v>156</v>
      </c>
      <c r="I109">
        <v>0.2099</v>
      </c>
      <c r="K109" s="17" t="s">
        <v>253</v>
      </c>
      <c r="L109" s="123">
        <v>0.7722</v>
      </c>
      <c r="O109" s="423" t="s">
        <v>368</v>
      </c>
      <c r="P109" s="123">
        <v>0.82950000000000002</v>
      </c>
      <c r="R109" t="s">
        <v>156</v>
      </c>
      <c r="S109">
        <v>0.6048</v>
      </c>
    </row>
    <row r="110" spans="1:19" ht="15.75" thickBot="1" x14ac:dyDescent="0.3">
      <c r="A110" t="str">
        <f t="shared" si="1"/>
        <v/>
      </c>
      <c r="B110" t="s">
        <v>155</v>
      </c>
      <c r="D110" t="s">
        <v>155</v>
      </c>
      <c r="E110">
        <v>0.33189999999999997</v>
      </c>
      <c r="F110">
        <v>0.46510000000000001</v>
      </c>
      <c r="H110" t="s">
        <v>157</v>
      </c>
      <c r="I110">
        <v>0.3044</v>
      </c>
      <c r="K110" s="18" t="s">
        <v>432</v>
      </c>
      <c r="L110" s="124">
        <v>54</v>
      </c>
      <c r="O110" s="424"/>
      <c r="P110" s="124">
        <v>54</v>
      </c>
      <c r="R110" t="s">
        <v>157</v>
      </c>
      <c r="S110">
        <v>0.62860000000000005</v>
      </c>
    </row>
    <row r="111" spans="1:19" x14ac:dyDescent="0.25">
      <c r="A111" t="str">
        <f t="shared" si="1"/>
        <v/>
      </c>
      <c r="B111" t="s">
        <v>156</v>
      </c>
      <c r="D111" t="s">
        <v>156</v>
      </c>
      <c r="E111">
        <v>0.2099</v>
      </c>
      <c r="F111">
        <v>0.6048</v>
      </c>
      <c r="H111" t="s">
        <v>158</v>
      </c>
      <c r="I111">
        <v>8.9599999999999999E-2</v>
      </c>
      <c r="K111" s="423" t="s">
        <v>249</v>
      </c>
      <c r="L111" s="125">
        <v>0.7712</v>
      </c>
      <c r="O111" s="423" t="s">
        <v>215</v>
      </c>
      <c r="P111" s="125">
        <v>0.82830000000000004</v>
      </c>
      <c r="R111" t="s">
        <v>158</v>
      </c>
      <c r="S111">
        <v>0.1837</v>
      </c>
    </row>
    <row r="112" spans="1:19" ht="15.75" thickBot="1" x14ac:dyDescent="0.3">
      <c r="A112" t="str">
        <f t="shared" si="1"/>
        <v/>
      </c>
      <c r="B112" t="s">
        <v>157</v>
      </c>
      <c r="D112" t="s">
        <v>157</v>
      </c>
      <c r="E112">
        <v>0.3044</v>
      </c>
      <c r="F112">
        <v>0.62860000000000005</v>
      </c>
      <c r="H112" t="s">
        <v>159</v>
      </c>
      <c r="I112">
        <v>0.13320000000000001</v>
      </c>
      <c r="K112" s="424"/>
      <c r="L112" s="126">
        <v>55</v>
      </c>
      <c r="O112" s="424"/>
      <c r="P112" s="126">
        <v>55</v>
      </c>
      <c r="R112" t="s">
        <v>159</v>
      </c>
      <c r="S112">
        <v>0.16869999999999999</v>
      </c>
    </row>
    <row r="113" spans="1:19" x14ac:dyDescent="0.25">
      <c r="A113" t="str">
        <f t="shared" si="1"/>
        <v>BAD</v>
      </c>
      <c r="B113" t="s">
        <v>390</v>
      </c>
      <c r="D113" t="s">
        <v>158</v>
      </c>
      <c r="E113">
        <v>8.9599999999999999E-2</v>
      </c>
      <c r="F113">
        <v>0.1837</v>
      </c>
      <c r="H113" t="s">
        <v>160</v>
      </c>
      <c r="I113">
        <v>0.59440000000000004</v>
      </c>
      <c r="K113" s="17" t="s">
        <v>324</v>
      </c>
      <c r="L113" s="127">
        <v>0.76729999999999998</v>
      </c>
      <c r="O113" s="423" t="s">
        <v>203</v>
      </c>
      <c r="P113" s="127">
        <v>0.82789999999999997</v>
      </c>
      <c r="R113" t="s">
        <v>160</v>
      </c>
      <c r="S113">
        <v>0.43149999999999999</v>
      </c>
    </row>
    <row r="114" spans="1:19" ht="15.75" thickBot="1" x14ac:dyDescent="0.3">
      <c r="A114" t="str">
        <f t="shared" si="1"/>
        <v/>
      </c>
      <c r="B114" t="s">
        <v>159</v>
      </c>
      <c r="D114" t="s">
        <v>159</v>
      </c>
      <c r="E114">
        <v>0.13320000000000001</v>
      </c>
      <c r="F114">
        <v>0.16869999999999999</v>
      </c>
      <c r="H114" t="s">
        <v>161</v>
      </c>
      <c r="I114">
        <v>0.18149999999999999</v>
      </c>
      <c r="K114" s="18" t="s">
        <v>433</v>
      </c>
      <c r="L114" s="128">
        <v>56</v>
      </c>
      <c r="O114" s="424"/>
      <c r="P114" s="128">
        <v>56</v>
      </c>
      <c r="R114" t="s">
        <v>161</v>
      </c>
      <c r="S114">
        <v>0.1787</v>
      </c>
    </row>
    <row r="115" spans="1:19" x14ac:dyDescent="0.25">
      <c r="A115" t="str">
        <f t="shared" si="1"/>
        <v/>
      </c>
      <c r="B115" t="s">
        <v>160</v>
      </c>
      <c r="D115" t="s">
        <v>160</v>
      </c>
      <c r="E115">
        <v>0.59440000000000004</v>
      </c>
      <c r="F115">
        <v>0.43149999999999999</v>
      </c>
      <c r="H115" t="s">
        <v>162</v>
      </c>
      <c r="I115">
        <v>0.70669999999999999</v>
      </c>
      <c r="K115" s="423" t="s">
        <v>218</v>
      </c>
      <c r="L115" s="129">
        <v>0.76280000000000003</v>
      </c>
      <c r="O115" s="423" t="s">
        <v>52</v>
      </c>
      <c r="P115" s="129">
        <v>0.82740000000000002</v>
      </c>
      <c r="R115" t="s">
        <v>162</v>
      </c>
      <c r="S115">
        <v>0.79769999999999996</v>
      </c>
    </row>
    <row r="116" spans="1:19" ht="15.75" thickBot="1" x14ac:dyDescent="0.3">
      <c r="A116" t="str">
        <f t="shared" si="1"/>
        <v/>
      </c>
      <c r="B116" t="s">
        <v>161</v>
      </c>
      <c r="D116" t="s">
        <v>161</v>
      </c>
      <c r="E116">
        <v>0.18149999999999999</v>
      </c>
      <c r="F116">
        <v>0.1787</v>
      </c>
      <c r="H116" t="s">
        <v>163</v>
      </c>
      <c r="I116">
        <v>0.1643</v>
      </c>
      <c r="K116" s="424"/>
      <c r="L116" s="130">
        <v>57</v>
      </c>
      <c r="O116" s="424"/>
      <c r="P116" s="130">
        <v>57</v>
      </c>
      <c r="R116" t="s">
        <v>163</v>
      </c>
      <c r="S116">
        <v>0.32450000000000001</v>
      </c>
    </row>
    <row r="117" spans="1:19" x14ac:dyDescent="0.25">
      <c r="A117" t="str">
        <f t="shared" si="1"/>
        <v/>
      </c>
      <c r="B117" t="s">
        <v>162</v>
      </c>
      <c r="D117" t="s">
        <v>162</v>
      </c>
      <c r="E117">
        <v>0.70669999999999999</v>
      </c>
      <c r="F117">
        <v>0.79769999999999996</v>
      </c>
      <c r="H117" t="s">
        <v>164</v>
      </c>
      <c r="I117">
        <v>0.51749999999999996</v>
      </c>
      <c r="K117" s="423" t="s">
        <v>118</v>
      </c>
      <c r="L117" s="131">
        <v>0.76160000000000005</v>
      </c>
      <c r="O117" s="423" t="s">
        <v>118</v>
      </c>
      <c r="P117" s="131">
        <v>0.82709999999999995</v>
      </c>
      <c r="R117" t="s">
        <v>164</v>
      </c>
      <c r="S117">
        <v>0.7954</v>
      </c>
    </row>
    <row r="118" spans="1:19" ht="15.75" thickBot="1" x14ac:dyDescent="0.3">
      <c r="A118" t="str">
        <f t="shared" si="1"/>
        <v/>
      </c>
      <c r="B118" t="s">
        <v>163</v>
      </c>
      <c r="D118" t="s">
        <v>163</v>
      </c>
      <c r="E118">
        <v>0.1643</v>
      </c>
      <c r="F118">
        <v>0.32450000000000001</v>
      </c>
      <c r="H118" t="s">
        <v>165</v>
      </c>
      <c r="I118">
        <v>0.88759999999999994</v>
      </c>
      <c r="K118" s="424"/>
      <c r="L118" s="132">
        <v>58</v>
      </c>
      <c r="O118" s="424"/>
      <c r="P118" s="132">
        <v>58</v>
      </c>
      <c r="R118" t="s">
        <v>165</v>
      </c>
      <c r="S118">
        <v>0.9385</v>
      </c>
    </row>
    <row r="119" spans="1:19" x14ac:dyDescent="0.25">
      <c r="A119" t="str">
        <f t="shared" si="1"/>
        <v/>
      </c>
      <c r="B119" t="s">
        <v>164</v>
      </c>
      <c r="D119" t="s">
        <v>164</v>
      </c>
      <c r="E119">
        <v>0.51749999999999996</v>
      </c>
      <c r="F119">
        <v>0.7954</v>
      </c>
      <c r="H119" t="s">
        <v>166</v>
      </c>
      <c r="I119">
        <v>0.53949999999999998</v>
      </c>
      <c r="K119" s="17" t="s">
        <v>309</v>
      </c>
      <c r="L119" s="133">
        <v>0.75849999999999995</v>
      </c>
      <c r="O119" s="17" t="s">
        <v>109</v>
      </c>
      <c r="P119" s="133">
        <v>0.82589999999999997</v>
      </c>
      <c r="R119" t="s">
        <v>166</v>
      </c>
      <c r="S119">
        <v>0.66979999999999995</v>
      </c>
    </row>
    <row r="120" spans="1:19" ht="15.75" thickBot="1" x14ac:dyDescent="0.3">
      <c r="A120" t="str">
        <f t="shared" si="1"/>
        <v/>
      </c>
      <c r="B120" t="s">
        <v>165</v>
      </c>
      <c r="D120" t="s">
        <v>165</v>
      </c>
      <c r="E120">
        <v>0.88759999999999994</v>
      </c>
      <c r="F120">
        <v>0.9385</v>
      </c>
      <c r="H120" t="s">
        <v>167</v>
      </c>
      <c r="I120">
        <v>0.80730000000000002</v>
      </c>
      <c r="K120" s="18" t="s">
        <v>415</v>
      </c>
      <c r="L120" s="134">
        <v>59</v>
      </c>
      <c r="O120" s="18" t="s">
        <v>413</v>
      </c>
      <c r="P120" s="134">
        <v>59</v>
      </c>
      <c r="R120" t="s">
        <v>167</v>
      </c>
      <c r="S120">
        <v>0.70079999999999998</v>
      </c>
    </row>
    <row r="121" spans="1:19" x14ac:dyDescent="0.25">
      <c r="A121" t="str">
        <f t="shared" si="1"/>
        <v/>
      </c>
      <c r="B121" t="s">
        <v>166</v>
      </c>
      <c r="D121" t="s">
        <v>166</v>
      </c>
      <c r="E121">
        <v>0.53949999999999998</v>
      </c>
      <c r="F121">
        <v>0.66979999999999995</v>
      </c>
      <c r="H121" t="s">
        <v>168</v>
      </c>
      <c r="I121">
        <v>0.61499999999999999</v>
      </c>
      <c r="K121" s="423" t="s">
        <v>213</v>
      </c>
      <c r="L121" s="135">
        <v>0.75</v>
      </c>
      <c r="O121" s="423" t="s">
        <v>62</v>
      </c>
      <c r="P121" s="135">
        <v>0.82279999999999998</v>
      </c>
      <c r="R121" t="s">
        <v>168</v>
      </c>
      <c r="S121">
        <v>0.77090000000000003</v>
      </c>
    </row>
    <row r="122" spans="1:19" ht="15.75" thickBot="1" x14ac:dyDescent="0.3">
      <c r="A122" t="str">
        <f t="shared" si="1"/>
        <v/>
      </c>
      <c r="B122" t="s">
        <v>167</v>
      </c>
      <c r="D122" t="s">
        <v>167</v>
      </c>
      <c r="E122">
        <v>0.80730000000000002</v>
      </c>
      <c r="F122">
        <v>0.70079999999999998</v>
      </c>
      <c r="H122" t="s">
        <v>169</v>
      </c>
      <c r="I122">
        <v>0.87390000000000001</v>
      </c>
      <c r="K122" s="424"/>
      <c r="L122" s="136">
        <v>60</v>
      </c>
      <c r="O122" s="424"/>
      <c r="P122" s="136">
        <v>60</v>
      </c>
      <c r="R122" t="s">
        <v>169</v>
      </c>
      <c r="S122">
        <v>0.83860000000000001</v>
      </c>
    </row>
    <row r="123" spans="1:19" x14ac:dyDescent="0.25">
      <c r="A123" t="str">
        <f t="shared" si="1"/>
        <v/>
      </c>
      <c r="B123" t="s">
        <v>168</v>
      </c>
      <c r="D123" t="s">
        <v>168</v>
      </c>
      <c r="E123">
        <v>0.61499999999999999</v>
      </c>
      <c r="F123">
        <v>0.77090000000000003</v>
      </c>
      <c r="H123" t="s">
        <v>391</v>
      </c>
      <c r="I123">
        <v>0.2361</v>
      </c>
      <c r="K123" s="17" t="s">
        <v>311</v>
      </c>
      <c r="L123" s="137">
        <v>0.74970000000000003</v>
      </c>
      <c r="O123" s="423" t="s">
        <v>362</v>
      </c>
      <c r="P123" s="137">
        <v>0.82279999999999998</v>
      </c>
      <c r="R123" t="s">
        <v>391</v>
      </c>
      <c r="S123">
        <v>0.36580000000000001</v>
      </c>
    </row>
    <row r="124" spans="1:19" ht="15.75" thickBot="1" x14ac:dyDescent="0.3">
      <c r="A124" t="str">
        <f t="shared" si="1"/>
        <v/>
      </c>
      <c r="B124" t="s">
        <v>169</v>
      </c>
      <c r="D124" t="s">
        <v>169</v>
      </c>
      <c r="E124">
        <v>0.87390000000000001</v>
      </c>
      <c r="F124">
        <v>0.83860000000000001</v>
      </c>
      <c r="H124" t="s">
        <v>170</v>
      </c>
      <c r="I124">
        <v>0.35959999999999998</v>
      </c>
      <c r="K124" s="18" t="s">
        <v>423</v>
      </c>
      <c r="L124" s="138">
        <v>61</v>
      </c>
      <c r="O124" s="424"/>
      <c r="P124" s="138">
        <v>61</v>
      </c>
      <c r="R124" t="s">
        <v>170</v>
      </c>
      <c r="S124">
        <v>0.46379999999999999</v>
      </c>
    </row>
    <row r="125" spans="1:19" x14ac:dyDescent="0.25">
      <c r="A125" t="str">
        <f t="shared" si="1"/>
        <v/>
      </c>
      <c r="B125" t="s">
        <v>391</v>
      </c>
      <c r="D125" t="s">
        <v>391</v>
      </c>
      <c r="E125">
        <v>0.2361</v>
      </c>
      <c r="F125">
        <v>0.36580000000000001</v>
      </c>
      <c r="H125" t="s">
        <v>171</v>
      </c>
      <c r="I125">
        <v>6.83E-2</v>
      </c>
      <c r="K125" s="423" t="s">
        <v>215</v>
      </c>
      <c r="L125" s="139">
        <v>0.74950000000000006</v>
      </c>
      <c r="O125" s="17" t="s">
        <v>103</v>
      </c>
      <c r="P125" s="139">
        <v>0.81930000000000003</v>
      </c>
      <c r="R125" t="s">
        <v>171</v>
      </c>
      <c r="S125">
        <v>7.3200000000000001E-2</v>
      </c>
    </row>
    <row r="126" spans="1:19" ht="15.75" thickBot="1" x14ac:dyDescent="0.3">
      <c r="A126" t="str">
        <f t="shared" si="1"/>
        <v/>
      </c>
      <c r="B126" t="s">
        <v>170</v>
      </c>
      <c r="D126" t="s">
        <v>170</v>
      </c>
      <c r="E126">
        <v>0.35959999999999998</v>
      </c>
      <c r="F126">
        <v>0.46379999999999999</v>
      </c>
      <c r="H126" t="s">
        <v>172</v>
      </c>
      <c r="I126">
        <v>0.3448</v>
      </c>
      <c r="K126" s="424"/>
      <c r="L126" s="140">
        <v>62</v>
      </c>
      <c r="O126" s="18" t="s">
        <v>436</v>
      </c>
      <c r="P126" s="140">
        <v>62</v>
      </c>
      <c r="R126" t="s">
        <v>172</v>
      </c>
      <c r="S126">
        <v>0.25640000000000002</v>
      </c>
    </row>
    <row r="127" spans="1:19" x14ac:dyDescent="0.25">
      <c r="A127" t="str">
        <f t="shared" si="1"/>
        <v/>
      </c>
      <c r="B127" t="s">
        <v>171</v>
      </c>
      <c r="D127" t="s">
        <v>171</v>
      </c>
      <c r="E127">
        <v>6.83E-2</v>
      </c>
      <c r="F127">
        <v>7.3200000000000001E-2</v>
      </c>
      <c r="H127" t="s">
        <v>173</v>
      </c>
      <c r="I127">
        <v>0.32529999999999998</v>
      </c>
      <c r="K127" s="423" t="s">
        <v>295</v>
      </c>
      <c r="L127" s="141">
        <v>0.74719999999999998</v>
      </c>
      <c r="O127" s="17" t="s">
        <v>304</v>
      </c>
      <c r="P127" s="141">
        <v>0.81799999999999995</v>
      </c>
      <c r="R127" t="s">
        <v>173</v>
      </c>
      <c r="S127">
        <v>0.45469999999999999</v>
      </c>
    </row>
    <row r="128" spans="1:19" ht="15.75" thickBot="1" x14ac:dyDescent="0.3">
      <c r="A128" t="str">
        <f t="shared" si="1"/>
        <v/>
      </c>
      <c r="B128" t="s">
        <v>172</v>
      </c>
      <c r="D128" t="s">
        <v>172</v>
      </c>
      <c r="E128">
        <v>0.3448</v>
      </c>
      <c r="F128">
        <v>0.25640000000000002</v>
      </c>
      <c r="H128" t="s">
        <v>174</v>
      </c>
      <c r="I128">
        <v>0.39250000000000002</v>
      </c>
      <c r="K128" s="424"/>
      <c r="L128" s="142">
        <v>63</v>
      </c>
      <c r="O128" s="18" t="s">
        <v>427</v>
      </c>
      <c r="P128" s="142">
        <v>63</v>
      </c>
      <c r="R128" t="s">
        <v>174</v>
      </c>
      <c r="S128">
        <v>0.30919999999999997</v>
      </c>
    </row>
    <row r="129" spans="1:19" x14ac:dyDescent="0.25">
      <c r="A129" t="str">
        <f t="shared" si="1"/>
        <v/>
      </c>
      <c r="B129" t="s">
        <v>173</v>
      </c>
      <c r="D129" t="s">
        <v>173</v>
      </c>
      <c r="E129">
        <v>0.32529999999999998</v>
      </c>
      <c r="F129">
        <v>0.45469999999999999</v>
      </c>
      <c r="H129" t="s">
        <v>175</v>
      </c>
      <c r="I129">
        <v>0.94869999999999999</v>
      </c>
      <c r="K129" s="17" t="s">
        <v>232</v>
      </c>
      <c r="L129" s="143">
        <v>0.73860000000000003</v>
      </c>
      <c r="O129" s="423" t="s">
        <v>195</v>
      </c>
      <c r="P129" s="143">
        <v>0.81610000000000005</v>
      </c>
      <c r="R129" t="s">
        <v>175</v>
      </c>
      <c r="S129">
        <v>0.95960000000000001</v>
      </c>
    </row>
    <row r="130" spans="1:19" ht="15.75" thickBot="1" x14ac:dyDescent="0.3">
      <c r="A130" t="str">
        <f t="shared" si="1"/>
        <v/>
      </c>
      <c r="B130" t="s">
        <v>174</v>
      </c>
      <c r="D130" t="s">
        <v>174</v>
      </c>
      <c r="E130">
        <v>0.39250000000000002</v>
      </c>
      <c r="F130">
        <v>0.30919999999999997</v>
      </c>
      <c r="H130" t="s">
        <v>176</v>
      </c>
      <c r="I130">
        <v>0.88429999999999997</v>
      </c>
      <c r="K130" s="18" t="s">
        <v>434</v>
      </c>
      <c r="L130" s="144">
        <v>64</v>
      </c>
      <c r="O130" s="424"/>
      <c r="P130" s="144">
        <v>64</v>
      </c>
      <c r="R130" t="s">
        <v>176</v>
      </c>
      <c r="S130">
        <v>0.85150000000000003</v>
      </c>
    </row>
    <row r="131" spans="1:19" x14ac:dyDescent="0.25">
      <c r="A131" t="str">
        <f t="shared" ref="A131:A194" si="2">IF(B131=D131, "", "BAD")</f>
        <v/>
      </c>
      <c r="B131" t="s">
        <v>175</v>
      </c>
      <c r="D131" t="s">
        <v>175</v>
      </c>
      <c r="E131">
        <v>0.94869999999999999</v>
      </c>
      <c r="F131">
        <v>0.95960000000000001</v>
      </c>
      <c r="H131" t="s">
        <v>177</v>
      </c>
      <c r="I131">
        <v>0.1542</v>
      </c>
      <c r="K131" s="17" t="s">
        <v>304</v>
      </c>
      <c r="L131" s="145">
        <v>0.73799999999999999</v>
      </c>
      <c r="O131" s="423" t="s">
        <v>313</v>
      </c>
      <c r="P131" s="145">
        <v>0.8145</v>
      </c>
      <c r="R131" t="s">
        <v>177</v>
      </c>
      <c r="S131">
        <v>0.1066</v>
      </c>
    </row>
    <row r="132" spans="1:19" ht="15.75" thickBot="1" x14ac:dyDescent="0.3">
      <c r="A132" t="str">
        <f t="shared" si="2"/>
        <v/>
      </c>
      <c r="B132" t="s">
        <v>176</v>
      </c>
      <c r="D132" t="s">
        <v>176</v>
      </c>
      <c r="E132">
        <v>0.88429999999999997</v>
      </c>
      <c r="F132">
        <v>0.85150000000000003</v>
      </c>
      <c r="H132" t="s">
        <v>178</v>
      </c>
      <c r="I132">
        <v>0.58589999999999998</v>
      </c>
      <c r="K132" s="18" t="s">
        <v>427</v>
      </c>
      <c r="L132" s="146">
        <v>65</v>
      </c>
      <c r="O132" s="424"/>
      <c r="P132" s="146">
        <v>65</v>
      </c>
      <c r="R132" t="s">
        <v>178</v>
      </c>
      <c r="S132">
        <v>0.68369999999999997</v>
      </c>
    </row>
    <row r="133" spans="1:19" x14ac:dyDescent="0.25">
      <c r="A133" t="str">
        <f t="shared" si="2"/>
        <v/>
      </c>
      <c r="B133" t="s">
        <v>177</v>
      </c>
      <c r="D133" t="s">
        <v>177</v>
      </c>
      <c r="E133">
        <v>0.1542</v>
      </c>
      <c r="F133">
        <v>0.1066</v>
      </c>
      <c r="H133" t="s">
        <v>179</v>
      </c>
      <c r="I133">
        <v>0.9698</v>
      </c>
      <c r="K133" s="423" t="s">
        <v>112</v>
      </c>
      <c r="L133" s="147">
        <v>0.72489999999999999</v>
      </c>
      <c r="O133" s="423" t="s">
        <v>255</v>
      </c>
      <c r="P133" s="147">
        <v>0.81379999999999997</v>
      </c>
      <c r="R133" t="s">
        <v>179</v>
      </c>
      <c r="S133">
        <v>0.97050000000000003</v>
      </c>
    </row>
    <row r="134" spans="1:19" ht="15.75" thickBot="1" x14ac:dyDescent="0.3">
      <c r="A134" t="str">
        <f t="shared" si="2"/>
        <v/>
      </c>
      <c r="B134" t="s">
        <v>178</v>
      </c>
      <c r="D134" t="s">
        <v>178</v>
      </c>
      <c r="E134">
        <v>0.58589999999999998</v>
      </c>
      <c r="F134">
        <v>0.68369999999999997</v>
      </c>
      <c r="H134" t="s">
        <v>180</v>
      </c>
      <c r="I134">
        <v>0.78580000000000005</v>
      </c>
      <c r="K134" s="424"/>
      <c r="L134" s="148">
        <v>66</v>
      </c>
      <c r="O134" s="424"/>
      <c r="P134" s="148">
        <v>66</v>
      </c>
      <c r="R134" t="s">
        <v>180</v>
      </c>
      <c r="S134">
        <v>0.88270000000000004</v>
      </c>
    </row>
    <row r="135" spans="1:19" x14ac:dyDescent="0.25">
      <c r="A135" t="str">
        <f t="shared" si="2"/>
        <v/>
      </c>
      <c r="B135" t="s">
        <v>179</v>
      </c>
      <c r="D135" t="s">
        <v>179</v>
      </c>
      <c r="E135">
        <v>0.9698</v>
      </c>
      <c r="F135">
        <v>0.97050000000000003</v>
      </c>
      <c r="H135" t="s">
        <v>181</v>
      </c>
      <c r="I135">
        <v>0.28860000000000002</v>
      </c>
      <c r="K135" s="423" t="s">
        <v>342</v>
      </c>
      <c r="L135" s="149">
        <v>0.72450000000000003</v>
      </c>
      <c r="O135" s="423" t="s">
        <v>260</v>
      </c>
      <c r="P135" s="149">
        <v>0.81310000000000004</v>
      </c>
      <c r="R135" t="s">
        <v>181</v>
      </c>
      <c r="S135">
        <v>0.37769999999999998</v>
      </c>
    </row>
    <row r="136" spans="1:19" ht="15.75" thickBot="1" x14ac:dyDescent="0.3">
      <c r="A136" t="str">
        <f t="shared" si="2"/>
        <v/>
      </c>
      <c r="B136" t="s">
        <v>180</v>
      </c>
      <c r="D136" t="s">
        <v>180</v>
      </c>
      <c r="E136">
        <v>0.78580000000000005</v>
      </c>
      <c r="F136">
        <v>0.88270000000000004</v>
      </c>
      <c r="H136" t="s">
        <v>182</v>
      </c>
      <c r="I136">
        <v>0.61570000000000003</v>
      </c>
      <c r="K136" s="424"/>
      <c r="L136" s="150">
        <v>67</v>
      </c>
      <c r="O136" s="424"/>
      <c r="P136" s="150">
        <v>67</v>
      </c>
      <c r="R136" t="s">
        <v>182</v>
      </c>
      <c r="S136">
        <v>0.62019999999999997</v>
      </c>
    </row>
    <row r="137" spans="1:19" x14ac:dyDescent="0.25">
      <c r="A137" t="str">
        <f t="shared" si="2"/>
        <v/>
      </c>
      <c r="B137" t="s">
        <v>181</v>
      </c>
      <c r="D137" t="s">
        <v>181</v>
      </c>
      <c r="E137">
        <v>0.28860000000000002</v>
      </c>
      <c r="F137">
        <v>0.37769999999999998</v>
      </c>
      <c r="H137" t="s">
        <v>183</v>
      </c>
      <c r="I137">
        <v>0.67879999999999996</v>
      </c>
      <c r="K137" s="17" t="s">
        <v>383</v>
      </c>
      <c r="L137" s="151">
        <v>0.7218</v>
      </c>
      <c r="O137" s="423" t="s">
        <v>212</v>
      </c>
      <c r="P137" s="151">
        <v>0.81269999999999998</v>
      </c>
      <c r="R137" t="s">
        <v>183</v>
      </c>
      <c r="S137">
        <v>0.76</v>
      </c>
    </row>
    <row r="138" spans="1:19" ht="15.75" thickBot="1" x14ac:dyDescent="0.3">
      <c r="A138" t="str">
        <f t="shared" si="2"/>
        <v/>
      </c>
      <c r="B138" t="s">
        <v>182</v>
      </c>
      <c r="D138" t="s">
        <v>182</v>
      </c>
      <c r="E138">
        <v>0.61570000000000003</v>
      </c>
      <c r="F138">
        <v>0.62019999999999997</v>
      </c>
      <c r="H138" t="s">
        <v>184</v>
      </c>
      <c r="I138">
        <v>0.22500000000000001</v>
      </c>
      <c r="K138" s="18" t="s">
        <v>435</v>
      </c>
      <c r="L138" s="152">
        <v>68</v>
      </c>
      <c r="O138" s="424"/>
      <c r="P138" s="152">
        <v>68</v>
      </c>
      <c r="R138" t="s">
        <v>184</v>
      </c>
      <c r="S138">
        <v>0.2455</v>
      </c>
    </row>
    <row r="139" spans="1:19" x14ac:dyDescent="0.25">
      <c r="A139" t="str">
        <f t="shared" si="2"/>
        <v/>
      </c>
      <c r="B139" t="s">
        <v>183</v>
      </c>
      <c r="D139" t="s">
        <v>183</v>
      </c>
      <c r="E139">
        <v>0.67879999999999996</v>
      </c>
      <c r="F139">
        <v>0.76</v>
      </c>
      <c r="H139" t="s">
        <v>185</v>
      </c>
      <c r="I139">
        <v>0.39660000000000001</v>
      </c>
      <c r="K139" s="423" t="s">
        <v>364</v>
      </c>
      <c r="L139" s="153">
        <v>0.72060000000000002</v>
      </c>
      <c r="O139" s="423" t="s">
        <v>249</v>
      </c>
      <c r="P139" s="153">
        <v>0.8125</v>
      </c>
      <c r="R139" t="s">
        <v>185</v>
      </c>
      <c r="S139">
        <v>0.36870000000000003</v>
      </c>
    </row>
    <row r="140" spans="1:19" ht="15.75" thickBot="1" x14ac:dyDescent="0.3">
      <c r="A140" t="str">
        <f t="shared" si="2"/>
        <v/>
      </c>
      <c r="B140" t="s">
        <v>184</v>
      </c>
      <c r="D140" t="s">
        <v>184</v>
      </c>
      <c r="E140">
        <v>0.22500000000000001</v>
      </c>
      <c r="F140">
        <v>0.2455</v>
      </c>
      <c r="H140" t="s">
        <v>186</v>
      </c>
      <c r="I140">
        <v>0.49380000000000002</v>
      </c>
      <c r="K140" s="424"/>
      <c r="L140" s="154">
        <v>69</v>
      </c>
      <c r="O140" s="424"/>
      <c r="P140" s="154">
        <v>69</v>
      </c>
      <c r="R140" t="s">
        <v>186</v>
      </c>
      <c r="S140">
        <v>0.48420000000000002</v>
      </c>
    </row>
    <row r="141" spans="1:19" x14ac:dyDescent="0.25">
      <c r="A141" t="str">
        <f t="shared" si="2"/>
        <v/>
      </c>
      <c r="B141" t="s">
        <v>185</v>
      </c>
      <c r="D141" t="s">
        <v>185</v>
      </c>
      <c r="E141">
        <v>0.39660000000000001</v>
      </c>
      <c r="F141">
        <v>0.36870000000000003</v>
      </c>
      <c r="H141" t="s">
        <v>392</v>
      </c>
      <c r="I141">
        <v>0.48609999999999998</v>
      </c>
      <c r="K141" s="423" t="s">
        <v>283</v>
      </c>
      <c r="L141" s="155">
        <v>0.7177</v>
      </c>
      <c r="O141" s="17" t="s">
        <v>309</v>
      </c>
      <c r="P141" s="155">
        <v>0.81240000000000001</v>
      </c>
      <c r="R141" t="s">
        <v>392</v>
      </c>
      <c r="S141">
        <v>0.58250000000000002</v>
      </c>
    </row>
    <row r="142" spans="1:19" ht="15.75" thickBot="1" x14ac:dyDescent="0.3">
      <c r="A142" t="str">
        <f t="shared" si="2"/>
        <v/>
      </c>
      <c r="B142" t="s">
        <v>392</v>
      </c>
      <c r="D142" t="s">
        <v>392</v>
      </c>
      <c r="E142">
        <v>0.48609999999999998</v>
      </c>
      <c r="F142">
        <v>0.58250000000000002</v>
      </c>
      <c r="H142" t="s">
        <v>187</v>
      </c>
      <c r="I142">
        <v>0.81299999999999994</v>
      </c>
      <c r="K142" s="424"/>
      <c r="L142" s="156">
        <v>70</v>
      </c>
      <c r="O142" s="18" t="s">
        <v>415</v>
      </c>
      <c r="P142" s="156">
        <v>70</v>
      </c>
      <c r="R142" t="s">
        <v>187</v>
      </c>
      <c r="S142">
        <v>0.77710000000000001</v>
      </c>
    </row>
    <row r="143" spans="1:19" x14ac:dyDescent="0.25">
      <c r="A143" t="str">
        <f t="shared" si="2"/>
        <v/>
      </c>
      <c r="B143" t="s">
        <v>187</v>
      </c>
      <c r="D143" t="s">
        <v>187</v>
      </c>
      <c r="E143">
        <v>0.81299999999999994</v>
      </c>
      <c r="F143">
        <v>0.77710000000000001</v>
      </c>
      <c r="H143" t="s">
        <v>188</v>
      </c>
      <c r="I143">
        <v>4.41E-2</v>
      </c>
      <c r="K143" s="423" t="s">
        <v>362</v>
      </c>
      <c r="L143" s="157">
        <v>0.71109999999999995</v>
      </c>
      <c r="O143" s="423" t="s">
        <v>112</v>
      </c>
      <c r="P143" s="157">
        <v>0.80569999999999997</v>
      </c>
      <c r="R143" t="s">
        <v>188</v>
      </c>
      <c r="S143">
        <v>0.219</v>
      </c>
    </row>
    <row r="144" spans="1:19" ht="15.75" thickBot="1" x14ac:dyDescent="0.3">
      <c r="A144" t="str">
        <f t="shared" si="2"/>
        <v/>
      </c>
      <c r="B144" t="s">
        <v>188</v>
      </c>
      <c r="D144" t="s">
        <v>188</v>
      </c>
      <c r="E144">
        <v>4.41E-2</v>
      </c>
      <c r="F144">
        <v>0.219</v>
      </c>
      <c r="H144" t="s">
        <v>393</v>
      </c>
      <c r="I144">
        <v>0.40360000000000001</v>
      </c>
      <c r="K144" s="424"/>
      <c r="L144" s="158">
        <v>71</v>
      </c>
      <c r="O144" s="424"/>
      <c r="P144" s="158">
        <v>71</v>
      </c>
      <c r="R144" t="s">
        <v>393</v>
      </c>
      <c r="S144">
        <v>0.4748</v>
      </c>
    </row>
    <row r="145" spans="1:19" x14ac:dyDescent="0.25">
      <c r="A145" t="str">
        <f t="shared" si="2"/>
        <v/>
      </c>
      <c r="B145" t="s">
        <v>393</v>
      </c>
      <c r="D145" t="s">
        <v>393</v>
      </c>
      <c r="E145">
        <v>0.40360000000000001</v>
      </c>
      <c r="F145">
        <v>0.4748</v>
      </c>
      <c r="H145" t="s">
        <v>189</v>
      </c>
      <c r="I145">
        <v>0.15570000000000001</v>
      </c>
      <c r="K145" s="17" t="s">
        <v>103</v>
      </c>
      <c r="L145" s="159">
        <v>0.71030000000000004</v>
      </c>
      <c r="O145" s="17" t="s">
        <v>152</v>
      </c>
      <c r="P145" s="159">
        <v>0.80530000000000002</v>
      </c>
      <c r="R145" t="s">
        <v>189</v>
      </c>
      <c r="S145">
        <v>8.2400000000000001E-2</v>
      </c>
    </row>
    <row r="146" spans="1:19" ht="15.75" thickBot="1" x14ac:dyDescent="0.3">
      <c r="A146" t="str">
        <f t="shared" si="2"/>
        <v/>
      </c>
      <c r="B146" t="s">
        <v>189</v>
      </c>
      <c r="D146" t="s">
        <v>189</v>
      </c>
      <c r="E146">
        <v>0.15570000000000001</v>
      </c>
      <c r="F146">
        <v>8.2400000000000001E-2</v>
      </c>
      <c r="H146" t="s">
        <v>190</v>
      </c>
      <c r="I146">
        <v>0.37240000000000001</v>
      </c>
      <c r="K146" s="18" t="s">
        <v>436</v>
      </c>
      <c r="L146" s="160">
        <v>72</v>
      </c>
      <c r="O146" s="18" t="s">
        <v>421</v>
      </c>
      <c r="P146" s="160">
        <v>72</v>
      </c>
      <c r="R146" t="s">
        <v>190</v>
      </c>
      <c r="S146">
        <v>0.49819999999999998</v>
      </c>
    </row>
    <row r="147" spans="1:19" x14ac:dyDescent="0.25">
      <c r="A147" t="str">
        <f t="shared" si="2"/>
        <v/>
      </c>
      <c r="B147" t="s">
        <v>190</v>
      </c>
      <c r="D147" t="s">
        <v>190</v>
      </c>
      <c r="E147">
        <v>0.37240000000000001</v>
      </c>
      <c r="F147">
        <v>0.49819999999999998</v>
      </c>
      <c r="H147" t="s">
        <v>191</v>
      </c>
      <c r="I147">
        <v>0.90249999999999997</v>
      </c>
      <c r="K147" s="423" t="s">
        <v>200</v>
      </c>
      <c r="L147" s="161">
        <v>0.70689999999999997</v>
      </c>
      <c r="O147" s="423" t="s">
        <v>213</v>
      </c>
      <c r="P147" s="161">
        <v>0.80400000000000005</v>
      </c>
      <c r="R147" t="s">
        <v>191</v>
      </c>
      <c r="S147">
        <v>0.89319999999999999</v>
      </c>
    </row>
    <row r="148" spans="1:19" ht="15.75" thickBot="1" x14ac:dyDescent="0.3">
      <c r="A148" t="str">
        <f t="shared" si="2"/>
        <v/>
      </c>
      <c r="B148" t="s">
        <v>191</v>
      </c>
      <c r="D148" t="s">
        <v>191</v>
      </c>
      <c r="E148">
        <v>0.90249999999999997</v>
      </c>
      <c r="F148">
        <v>0.89319999999999999</v>
      </c>
      <c r="H148" t="s">
        <v>192</v>
      </c>
      <c r="I148">
        <v>0.25340000000000001</v>
      </c>
      <c r="K148" s="424"/>
      <c r="L148" s="162">
        <v>73</v>
      </c>
      <c r="O148" s="424"/>
      <c r="P148" s="162">
        <v>73</v>
      </c>
      <c r="R148" t="s">
        <v>192</v>
      </c>
      <c r="S148">
        <v>0.153</v>
      </c>
    </row>
    <row r="149" spans="1:19" x14ac:dyDescent="0.25">
      <c r="A149" t="str">
        <f t="shared" si="2"/>
        <v/>
      </c>
      <c r="B149" t="s">
        <v>192</v>
      </c>
      <c r="D149" t="s">
        <v>192</v>
      </c>
      <c r="E149">
        <v>0.25340000000000001</v>
      </c>
      <c r="F149">
        <v>0.153</v>
      </c>
      <c r="H149" t="s">
        <v>193</v>
      </c>
      <c r="I149">
        <v>0.66910000000000003</v>
      </c>
      <c r="K149" s="423" t="s">
        <v>162</v>
      </c>
      <c r="L149" s="163">
        <v>0.70669999999999999</v>
      </c>
      <c r="O149" s="423" t="s">
        <v>256</v>
      </c>
      <c r="P149" s="163">
        <v>0.80259999999999998</v>
      </c>
      <c r="R149" t="s">
        <v>193</v>
      </c>
      <c r="S149">
        <v>0.44379999999999997</v>
      </c>
    </row>
    <row r="150" spans="1:19" ht="15.75" thickBot="1" x14ac:dyDescent="0.3">
      <c r="A150" t="str">
        <f t="shared" si="2"/>
        <v/>
      </c>
      <c r="B150" t="s">
        <v>193</v>
      </c>
      <c r="D150" t="s">
        <v>193</v>
      </c>
      <c r="E150">
        <v>0.66910000000000003</v>
      </c>
      <c r="F150">
        <v>0.44379999999999997</v>
      </c>
      <c r="H150" t="s">
        <v>194</v>
      </c>
      <c r="I150">
        <v>0.61240000000000006</v>
      </c>
      <c r="K150" s="424"/>
      <c r="L150" s="164">
        <v>74</v>
      </c>
      <c r="O150" s="424"/>
      <c r="P150" s="164">
        <v>74</v>
      </c>
      <c r="R150" t="s">
        <v>194</v>
      </c>
      <c r="S150">
        <v>0.56110000000000004</v>
      </c>
    </row>
    <row r="151" spans="1:19" x14ac:dyDescent="0.25">
      <c r="A151" t="str">
        <f t="shared" si="2"/>
        <v/>
      </c>
      <c r="B151" t="s">
        <v>194</v>
      </c>
      <c r="D151" t="s">
        <v>194</v>
      </c>
      <c r="E151">
        <v>0.61240000000000006</v>
      </c>
      <c r="F151">
        <v>0.56110000000000004</v>
      </c>
      <c r="H151" t="s">
        <v>195</v>
      </c>
      <c r="I151">
        <v>0.64570000000000005</v>
      </c>
      <c r="K151" s="423" t="s">
        <v>229</v>
      </c>
      <c r="L151" s="165">
        <v>0.7036</v>
      </c>
      <c r="O151" s="423" t="s">
        <v>162</v>
      </c>
      <c r="P151" s="165">
        <v>0.79769999999999996</v>
      </c>
      <c r="R151" t="s">
        <v>195</v>
      </c>
      <c r="S151">
        <v>0.81610000000000005</v>
      </c>
    </row>
    <row r="152" spans="1:19" ht="15.75" thickBot="1" x14ac:dyDescent="0.3">
      <c r="A152" t="str">
        <f t="shared" si="2"/>
        <v/>
      </c>
      <c r="B152" t="s">
        <v>195</v>
      </c>
      <c r="D152" t="s">
        <v>195</v>
      </c>
      <c r="E152">
        <v>0.64570000000000005</v>
      </c>
      <c r="F152">
        <v>0.81610000000000005</v>
      </c>
      <c r="H152" t="s">
        <v>196</v>
      </c>
      <c r="I152">
        <v>0.2697</v>
      </c>
      <c r="K152" s="424"/>
      <c r="L152" s="166">
        <v>75</v>
      </c>
      <c r="O152" s="424"/>
      <c r="P152" s="166">
        <v>75</v>
      </c>
      <c r="R152" t="s">
        <v>196</v>
      </c>
      <c r="S152">
        <v>0.24579999999999999</v>
      </c>
    </row>
    <row r="153" spans="1:19" ht="15.75" thickBot="1" x14ac:dyDescent="0.3">
      <c r="A153" t="str">
        <f t="shared" si="2"/>
        <v/>
      </c>
      <c r="B153" t="s">
        <v>196</v>
      </c>
      <c r="D153" t="s">
        <v>196</v>
      </c>
      <c r="E153">
        <v>0.2697</v>
      </c>
      <c r="F153">
        <v>0.24579999999999999</v>
      </c>
      <c r="H153" t="s">
        <v>197</v>
      </c>
      <c r="I153">
        <v>0.59179999999999999</v>
      </c>
      <c r="K153" s="15" t="s">
        <v>25</v>
      </c>
      <c r="L153" s="16" t="s">
        <v>399</v>
      </c>
      <c r="O153" s="15" t="s">
        <v>25</v>
      </c>
      <c r="P153" s="16" t="s">
        <v>399</v>
      </c>
      <c r="R153" t="s">
        <v>197</v>
      </c>
      <c r="S153">
        <v>0.53849999999999998</v>
      </c>
    </row>
    <row r="154" spans="1:19" x14ac:dyDescent="0.25">
      <c r="A154" t="str">
        <f t="shared" si="2"/>
        <v/>
      </c>
      <c r="B154" t="s">
        <v>197</v>
      </c>
      <c r="D154" t="s">
        <v>197</v>
      </c>
      <c r="E154">
        <v>0.59179999999999999</v>
      </c>
      <c r="F154">
        <v>0.53849999999999998</v>
      </c>
      <c r="H154" t="s">
        <v>198</v>
      </c>
      <c r="I154">
        <v>0.2293</v>
      </c>
      <c r="K154" s="423" t="s">
        <v>257</v>
      </c>
      <c r="L154" s="167">
        <v>0.70279999999999998</v>
      </c>
      <c r="O154" s="423" t="s">
        <v>248</v>
      </c>
      <c r="P154" s="167">
        <v>0.79659999999999997</v>
      </c>
      <c r="R154" t="s">
        <v>198</v>
      </c>
      <c r="S154">
        <v>0.38</v>
      </c>
    </row>
    <row r="155" spans="1:19" ht="15.75" thickBot="1" x14ac:dyDescent="0.3">
      <c r="A155" t="str">
        <f t="shared" si="2"/>
        <v/>
      </c>
      <c r="B155" t="s">
        <v>198</v>
      </c>
      <c r="D155" t="s">
        <v>198</v>
      </c>
      <c r="E155">
        <v>0.2293</v>
      </c>
      <c r="F155">
        <v>0.38</v>
      </c>
      <c r="H155" t="s">
        <v>199</v>
      </c>
      <c r="I155">
        <v>0.86250000000000004</v>
      </c>
      <c r="K155" s="424"/>
      <c r="L155" s="168">
        <v>76</v>
      </c>
      <c r="O155" s="424"/>
      <c r="P155" s="168">
        <v>76</v>
      </c>
      <c r="R155" t="s">
        <v>199</v>
      </c>
      <c r="S155">
        <v>0.92479999999999996</v>
      </c>
    </row>
    <row r="156" spans="1:19" x14ac:dyDescent="0.25">
      <c r="A156" t="str">
        <f t="shared" si="2"/>
        <v/>
      </c>
      <c r="B156" t="s">
        <v>199</v>
      </c>
      <c r="D156" t="s">
        <v>199</v>
      </c>
      <c r="E156">
        <v>0.86250000000000004</v>
      </c>
      <c r="F156">
        <v>0.92479999999999996</v>
      </c>
      <c r="H156" t="s">
        <v>200</v>
      </c>
      <c r="I156">
        <v>0.70689999999999997</v>
      </c>
      <c r="K156" s="423" t="s">
        <v>382</v>
      </c>
      <c r="L156" s="169">
        <v>0.7026</v>
      </c>
      <c r="O156" s="423" t="s">
        <v>164</v>
      </c>
      <c r="P156" s="169">
        <v>0.7954</v>
      </c>
      <c r="R156" t="s">
        <v>200</v>
      </c>
      <c r="S156">
        <v>0.73160000000000003</v>
      </c>
    </row>
    <row r="157" spans="1:19" ht="15.75" thickBot="1" x14ac:dyDescent="0.3">
      <c r="A157" t="str">
        <f t="shared" si="2"/>
        <v/>
      </c>
      <c r="B157" t="s">
        <v>200</v>
      </c>
      <c r="D157" t="s">
        <v>200</v>
      </c>
      <c r="E157">
        <v>0.70689999999999997</v>
      </c>
      <c r="F157">
        <v>0.73160000000000003</v>
      </c>
      <c r="H157" t="s">
        <v>201</v>
      </c>
      <c r="I157">
        <v>0.628</v>
      </c>
      <c r="K157" s="424"/>
      <c r="L157" s="170">
        <v>77</v>
      </c>
      <c r="O157" s="424"/>
      <c r="P157" s="170">
        <v>77</v>
      </c>
      <c r="R157" t="s">
        <v>201</v>
      </c>
      <c r="S157">
        <v>0.67700000000000005</v>
      </c>
    </row>
    <row r="158" spans="1:19" x14ac:dyDescent="0.25">
      <c r="A158" t="str">
        <f t="shared" si="2"/>
        <v/>
      </c>
      <c r="B158" t="s">
        <v>201</v>
      </c>
      <c r="D158" t="s">
        <v>201</v>
      </c>
      <c r="E158">
        <v>0.628</v>
      </c>
      <c r="F158">
        <v>0.67700000000000005</v>
      </c>
      <c r="H158" t="s">
        <v>202</v>
      </c>
      <c r="I158">
        <v>6.6600000000000006E-2</v>
      </c>
      <c r="K158" s="17" t="s">
        <v>111</v>
      </c>
      <c r="L158" s="171">
        <v>0.69259999999999999</v>
      </c>
      <c r="O158" s="17" t="s">
        <v>104</v>
      </c>
      <c r="P158" s="171">
        <v>0.79520000000000002</v>
      </c>
      <c r="R158" t="s">
        <v>202</v>
      </c>
      <c r="S158">
        <v>0.1147</v>
      </c>
    </row>
    <row r="159" spans="1:19" ht="15.75" thickBot="1" x14ac:dyDescent="0.3">
      <c r="A159" t="str">
        <f t="shared" si="2"/>
        <v/>
      </c>
      <c r="B159" t="s">
        <v>202</v>
      </c>
      <c r="D159" t="s">
        <v>202</v>
      </c>
      <c r="E159">
        <v>6.6600000000000006E-2</v>
      </c>
      <c r="F159">
        <v>0.1147</v>
      </c>
      <c r="H159" t="s">
        <v>203</v>
      </c>
      <c r="I159">
        <v>0.63829999999999998</v>
      </c>
      <c r="K159" s="18" t="s">
        <v>434</v>
      </c>
      <c r="L159" s="172">
        <v>78</v>
      </c>
      <c r="O159" s="18" t="s">
        <v>433</v>
      </c>
      <c r="P159" s="172">
        <v>78</v>
      </c>
      <c r="R159" t="s">
        <v>203</v>
      </c>
      <c r="S159">
        <v>0.82789999999999997</v>
      </c>
    </row>
    <row r="160" spans="1:19" x14ac:dyDescent="0.25">
      <c r="A160" t="str">
        <f t="shared" si="2"/>
        <v/>
      </c>
      <c r="B160" t="s">
        <v>203</v>
      </c>
      <c r="D160" t="s">
        <v>203</v>
      </c>
      <c r="E160">
        <v>0.63829999999999998</v>
      </c>
      <c r="F160">
        <v>0.82789999999999997</v>
      </c>
      <c r="H160" t="s">
        <v>204</v>
      </c>
      <c r="I160">
        <v>0.29299999999999998</v>
      </c>
      <c r="K160" s="423" t="s">
        <v>368</v>
      </c>
      <c r="L160" s="173">
        <v>0.68779999999999997</v>
      </c>
      <c r="O160" s="423" t="s">
        <v>206</v>
      </c>
      <c r="P160" s="173">
        <v>0.79449999999999998</v>
      </c>
      <c r="R160" t="s">
        <v>204</v>
      </c>
      <c r="S160">
        <v>0.40689999999999998</v>
      </c>
    </row>
    <row r="161" spans="1:19" ht="15.75" thickBot="1" x14ac:dyDescent="0.3">
      <c r="A161" t="str">
        <f t="shared" si="2"/>
        <v/>
      </c>
      <c r="B161" t="s">
        <v>204</v>
      </c>
      <c r="D161" t="s">
        <v>204</v>
      </c>
      <c r="E161">
        <v>0.29299999999999998</v>
      </c>
      <c r="F161">
        <v>0.40689999999999998</v>
      </c>
      <c r="H161" t="s">
        <v>205</v>
      </c>
      <c r="I161">
        <v>0.88429999999999997</v>
      </c>
      <c r="K161" s="424"/>
      <c r="L161" s="174">
        <v>79</v>
      </c>
      <c r="O161" s="424"/>
      <c r="P161" s="174">
        <v>79</v>
      </c>
      <c r="R161" t="s">
        <v>205</v>
      </c>
      <c r="S161">
        <v>0.92589999999999995</v>
      </c>
    </row>
    <row r="162" spans="1:19" x14ac:dyDescent="0.25">
      <c r="A162" t="str">
        <f t="shared" si="2"/>
        <v/>
      </c>
      <c r="B162" t="s">
        <v>205</v>
      </c>
      <c r="D162" t="s">
        <v>205</v>
      </c>
      <c r="E162">
        <v>0.88429999999999997</v>
      </c>
      <c r="F162">
        <v>0.92589999999999995</v>
      </c>
      <c r="H162" t="s">
        <v>206</v>
      </c>
      <c r="I162">
        <v>0.54610000000000003</v>
      </c>
      <c r="K162" s="423" t="s">
        <v>366</v>
      </c>
      <c r="L162" s="175">
        <v>0.68320000000000003</v>
      </c>
      <c r="O162" s="17" t="s">
        <v>225</v>
      </c>
      <c r="P162" s="175">
        <v>0.79200000000000004</v>
      </c>
      <c r="R162" t="s">
        <v>206</v>
      </c>
      <c r="S162">
        <v>0.79449999999999998</v>
      </c>
    </row>
    <row r="163" spans="1:19" ht="15.75" thickBot="1" x14ac:dyDescent="0.3">
      <c r="A163" t="str">
        <f t="shared" si="2"/>
        <v/>
      </c>
      <c r="B163" t="s">
        <v>206</v>
      </c>
      <c r="D163" t="s">
        <v>206</v>
      </c>
      <c r="E163">
        <v>0.54610000000000003</v>
      </c>
      <c r="F163">
        <v>0.79449999999999998</v>
      </c>
      <c r="H163" t="s">
        <v>207</v>
      </c>
      <c r="I163">
        <v>0.80049999999999999</v>
      </c>
      <c r="K163" s="424"/>
      <c r="L163" s="176">
        <v>80</v>
      </c>
      <c r="O163" s="18" t="s">
        <v>425</v>
      </c>
      <c r="P163" s="176">
        <v>80</v>
      </c>
      <c r="R163" t="s">
        <v>207</v>
      </c>
      <c r="S163">
        <v>0.83740000000000003</v>
      </c>
    </row>
    <row r="164" spans="1:19" x14ac:dyDescent="0.25">
      <c r="A164" t="str">
        <f t="shared" si="2"/>
        <v/>
      </c>
      <c r="B164" t="s">
        <v>207</v>
      </c>
      <c r="D164" t="s">
        <v>207</v>
      </c>
      <c r="E164">
        <v>0.80049999999999999</v>
      </c>
      <c r="F164">
        <v>0.83740000000000003</v>
      </c>
      <c r="H164" t="s">
        <v>208</v>
      </c>
      <c r="I164">
        <v>0.44280000000000003</v>
      </c>
      <c r="K164" s="423" t="s">
        <v>99</v>
      </c>
      <c r="L164" s="177">
        <v>0.6825</v>
      </c>
      <c r="O164" s="423" t="s">
        <v>146</v>
      </c>
      <c r="P164" s="177">
        <v>0.79139999999999999</v>
      </c>
      <c r="R164" t="s">
        <v>208</v>
      </c>
      <c r="S164">
        <v>0.4975</v>
      </c>
    </row>
    <row r="165" spans="1:19" ht="15.75" thickBot="1" x14ac:dyDescent="0.3">
      <c r="A165" t="str">
        <f t="shared" si="2"/>
        <v/>
      </c>
      <c r="B165" t="s">
        <v>208</v>
      </c>
      <c r="D165" t="s">
        <v>208</v>
      </c>
      <c r="E165">
        <v>0.44280000000000003</v>
      </c>
      <c r="F165">
        <v>0.4975</v>
      </c>
      <c r="H165" t="s">
        <v>209</v>
      </c>
      <c r="I165">
        <v>0.85150000000000003</v>
      </c>
      <c r="K165" s="424"/>
      <c r="L165" s="178">
        <v>81</v>
      </c>
      <c r="O165" s="424"/>
      <c r="P165" s="178">
        <v>81</v>
      </c>
      <c r="R165" t="s">
        <v>209</v>
      </c>
      <c r="S165">
        <v>0.92010000000000003</v>
      </c>
    </row>
    <row r="166" spans="1:19" x14ac:dyDescent="0.25">
      <c r="A166" t="str">
        <f t="shared" si="2"/>
        <v/>
      </c>
      <c r="B166" t="s">
        <v>209</v>
      </c>
      <c r="D166" t="s">
        <v>209</v>
      </c>
      <c r="E166">
        <v>0.85150000000000003</v>
      </c>
      <c r="F166">
        <v>0.92010000000000003</v>
      </c>
      <c r="H166" t="s">
        <v>210</v>
      </c>
      <c r="I166">
        <v>0.92789999999999995</v>
      </c>
      <c r="K166" s="423" t="s">
        <v>335</v>
      </c>
      <c r="L166" s="179">
        <v>0.68010000000000004</v>
      </c>
      <c r="O166" s="17" t="s">
        <v>253</v>
      </c>
      <c r="P166" s="179">
        <v>0.78810000000000002</v>
      </c>
      <c r="R166" t="s">
        <v>210</v>
      </c>
      <c r="S166">
        <v>0.96970000000000001</v>
      </c>
    </row>
    <row r="167" spans="1:19" ht="15.75" thickBot="1" x14ac:dyDescent="0.3">
      <c r="A167" t="str">
        <f t="shared" si="2"/>
        <v/>
      </c>
      <c r="B167" t="s">
        <v>210</v>
      </c>
      <c r="D167" t="s">
        <v>210</v>
      </c>
      <c r="E167">
        <v>0.92789999999999995</v>
      </c>
      <c r="F167">
        <v>0.96970000000000001</v>
      </c>
      <c r="H167" t="s">
        <v>211</v>
      </c>
      <c r="I167">
        <v>0.82069999999999999</v>
      </c>
      <c r="K167" s="424"/>
      <c r="L167" s="180">
        <v>82</v>
      </c>
      <c r="O167" s="18" t="s">
        <v>432</v>
      </c>
      <c r="P167" s="180">
        <v>82</v>
      </c>
      <c r="R167" t="s">
        <v>211</v>
      </c>
      <c r="S167">
        <v>0.77880000000000005</v>
      </c>
    </row>
    <row r="168" spans="1:19" x14ac:dyDescent="0.25">
      <c r="A168" t="str">
        <f t="shared" si="2"/>
        <v/>
      </c>
      <c r="B168" t="s">
        <v>211</v>
      </c>
      <c r="D168" t="s">
        <v>211</v>
      </c>
      <c r="E168">
        <v>0.82069999999999999</v>
      </c>
      <c r="F168">
        <v>0.77880000000000005</v>
      </c>
      <c r="H168" t="s">
        <v>212</v>
      </c>
      <c r="I168">
        <v>0.46200000000000002</v>
      </c>
      <c r="K168" s="17" t="s">
        <v>183</v>
      </c>
      <c r="L168" s="181">
        <v>0.67879999999999996</v>
      </c>
      <c r="O168" s="423" t="s">
        <v>369</v>
      </c>
      <c r="P168" s="181">
        <v>0.78669999999999995</v>
      </c>
      <c r="R168" t="s">
        <v>212</v>
      </c>
      <c r="S168">
        <v>0.81269999999999998</v>
      </c>
    </row>
    <row r="169" spans="1:19" ht="15.75" thickBot="1" x14ac:dyDescent="0.3">
      <c r="A169" t="str">
        <f t="shared" si="2"/>
        <v/>
      </c>
      <c r="B169" t="s">
        <v>212</v>
      </c>
      <c r="D169" t="s">
        <v>212</v>
      </c>
      <c r="E169">
        <v>0.46200000000000002</v>
      </c>
      <c r="F169">
        <v>0.81269999999999998</v>
      </c>
      <c r="H169" t="s">
        <v>213</v>
      </c>
      <c r="I169">
        <v>0.75</v>
      </c>
      <c r="K169" s="18" t="s">
        <v>437</v>
      </c>
      <c r="L169" s="182">
        <v>83</v>
      </c>
      <c r="O169" s="424"/>
      <c r="P169" s="182">
        <v>83</v>
      </c>
      <c r="R169" t="s">
        <v>213</v>
      </c>
      <c r="S169">
        <v>0.80400000000000005</v>
      </c>
    </row>
    <row r="170" spans="1:19" x14ac:dyDescent="0.25">
      <c r="A170" t="str">
        <f t="shared" si="2"/>
        <v/>
      </c>
      <c r="B170" t="s">
        <v>213</v>
      </c>
      <c r="D170" t="s">
        <v>213</v>
      </c>
      <c r="E170">
        <v>0.75</v>
      </c>
      <c r="F170">
        <v>0.80400000000000005</v>
      </c>
      <c r="H170" t="s">
        <v>214</v>
      </c>
      <c r="I170">
        <v>0.63319999999999999</v>
      </c>
      <c r="K170" s="423" t="s">
        <v>260</v>
      </c>
      <c r="L170" s="183">
        <v>0.67359999999999998</v>
      </c>
      <c r="O170" s="423" t="s">
        <v>211</v>
      </c>
      <c r="P170" s="183">
        <v>0.77880000000000005</v>
      </c>
      <c r="R170" t="s">
        <v>214</v>
      </c>
      <c r="S170">
        <v>0.84850000000000003</v>
      </c>
    </row>
    <row r="171" spans="1:19" ht="15.75" thickBot="1" x14ac:dyDescent="0.3">
      <c r="A171" t="str">
        <f t="shared" si="2"/>
        <v/>
      </c>
      <c r="B171" t="s">
        <v>214</v>
      </c>
      <c r="D171" t="s">
        <v>214</v>
      </c>
      <c r="E171">
        <v>0.63319999999999999</v>
      </c>
      <c r="F171">
        <v>0.84850000000000003</v>
      </c>
      <c r="H171" t="s">
        <v>215</v>
      </c>
      <c r="I171">
        <v>0.74950000000000006</v>
      </c>
      <c r="K171" s="424"/>
      <c r="L171" s="184">
        <v>84</v>
      </c>
      <c r="O171" s="424"/>
      <c r="P171" s="184">
        <v>84</v>
      </c>
      <c r="R171" t="s">
        <v>215</v>
      </c>
      <c r="S171">
        <v>0.82830000000000004</v>
      </c>
    </row>
    <row r="172" spans="1:19" x14ac:dyDescent="0.25">
      <c r="A172" t="str">
        <f t="shared" si="2"/>
        <v/>
      </c>
      <c r="B172" t="s">
        <v>215</v>
      </c>
      <c r="D172" t="s">
        <v>215</v>
      </c>
      <c r="E172">
        <v>0.74950000000000006</v>
      </c>
      <c r="F172">
        <v>0.82830000000000004</v>
      </c>
      <c r="H172" t="s">
        <v>216</v>
      </c>
      <c r="I172">
        <v>0.23769999999999999</v>
      </c>
      <c r="K172" s="423" t="s">
        <v>258</v>
      </c>
      <c r="L172" s="185">
        <v>0.67269999999999996</v>
      </c>
      <c r="O172" s="423" t="s">
        <v>120</v>
      </c>
      <c r="P172" s="185">
        <v>0.77739999999999998</v>
      </c>
      <c r="R172" t="s">
        <v>216</v>
      </c>
      <c r="S172">
        <v>0.31030000000000002</v>
      </c>
    </row>
    <row r="173" spans="1:19" ht="15.75" thickBot="1" x14ac:dyDescent="0.3">
      <c r="A173" t="str">
        <f t="shared" si="2"/>
        <v/>
      </c>
      <c r="B173" t="s">
        <v>216</v>
      </c>
      <c r="D173" t="s">
        <v>216</v>
      </c>
      <c r="E173">
        <v>0.23769999999999999</v>
      </c>
      <c r="F173">
        <v>0.31030000000000002</v>
      </c>
      <c r="H173" t="s">
        <v>217</v>
      </c>
      <c r="I173">
        <v>0.94520000000000004</v>
      </c>
      <c r="K173" s="424"/>
      <c r="L173" s="186">
        <v>85</v>
      </c>
      <c r="O173" s="424"/>
      <c r="P173" s="186">
        <v>85</v>
      </c>
      <c r="R173" t="s">
        <v>217</v>
      </c>
      <c r="S173">
        <v>0.94740000000000002</v>
      </c>
    </row>
    <row r="174" spans="1:19" x14ac:dyDescent="0.25">
      <c r="A174" t="str">
        <f t="shared" si="2"/>
        <v/>
      </c>
      <c r="B174" t="s">
        <v>217</v>
      </c>
      <c r="D174" t="s">
        <v>217</v>
      </c>
      <c r="E174">
        <v>0.94520000000000004</v>
      </c>
      <c r="F174">
        <v>0.94740000000000002</v>
      </c>
      <c r="H174" t="s">
        <v>218</v>
      </c>
      <c r="I174">
        <v>0.76280000000000003</v>
      </c>
      <c r="K174" s="423" t="s">
        <v>320</v>
      </c>
      <c r="L174" s="187">
        <v>0.67069999999999996</v>
      </c>
      <c r="O174" s="17" t="s">
        <v>187</v>
      </c>
      <c r="P174" s="187">
        <v>0.77710000000000001</v>
      </c>
      <c r="R174" t="s">
        <v>218</v>
      </c>
      <c r="S174">
        <v>0.6613</v>
      </c>
    </row>
    <row r="175" spans="1:19" ht="15.75" thickBot="1" x14ac:dyDescent="0.3">
      <c r="A175" t="str">
        <f t="shared" si="2"/>
        <v/>
      </c>
      <c r="B175" t="s">
        <v>218</v>
      </c>
      <c r="D175" t="s">
        <v>218</v>
      </c>
      <c r="E175">
        <v>0.76280000000000003</v>
      </c>
      <c r="F175">
        <v>0.6613</v>
      </c>
      <c r="H175" t="s">
        <v>219</v>
      </c>
      <c r="I175">
        <v>0.1128</v>
      </c>
      <c r="K175" s="424"/>
      <c r="L175" s="188">
        <v>86</v>
      </c>
      <c r="O175" s="18" t="s">
        <v>421</v>
      </c>
      <c r="P175" s="188">
        <v>86</v>
      </c>
      <c r="R175" t="s">
        <v>219</v>
      </c>
      <c r="S175">
        <v>0.40110000000000001</v>
      </c>
    </row>
    <row r="176" spans="1:19" x14ac:dyDescent="0.25">
      <c r="A176" t="str">
        <f t="shared" si="2"/>
        <v/>
      </c>
      <c r="B176" t="s">
        <v>219</v>
      </c>
      <c r="D176" t="s">
        <v>219</v>
      </c>
      <c r="E176">
        <v>0.1128</v>
      </c>
      <c r="F176">
        <v>0.40110000000000001</v>
      </c>
      <c r="H176" t="s">
        <v>220</v>
      </c>
      <c r="I176">
        <v>0.61499999999999999</v>
      </c>
      <c r="K176" s="423" t="s">
        <v>193</v>
      </c>
      <c r="L176" s="189">
        <v>0.66910000000000003</v>
      </c>
      <c r="O176" s="423" t="s">
        <v>380</v>
      </c>
      <c r="P176" s="189">
        <v>0.77190000000000003</v>
      </c>
      <c r="R176" t="s">
        <v>220</v>
      </c>
      <c r="S176">
        <v>0.72109999999999996</v>
      </c>
    </row>
    <row r="177" spans="1:19" ht="15.75" thickBot="1" x14ac:dyDescent="0.3">
      <c r="A177" t="str">
        <f t="shared" si="2"/>
        <v/>
      </c>
      <c r="B177" t="s">
        <v>220</v>
      </c>
      <c r="D177" t="s">
        <v>220</v>
      </c>
      <c r="E177">
        <v>0.61499999999999999</v>
      </c>
      <c r="F177">
        <v>0.72109999999999996</v>
      </c>
      <c r="H177" t="s">
        <v>221</v>
      </c>
      <c r="I177">
        <v>0.17449999999999999</v>
      </c>
      <c r="K177" s="424"/>
      <c r="L177" s="190">
        <v>87</v>
      </c>
      <c r="O177" s="424"/>
      <c r="P177" s="190">
        <v>87</v>
      </c>
      <c r="R177" t="s">
        <v>221</v>
      </c>
      <c r="S177">
        <v>0.26469999999999999</v>
      </c>
    </row>
    <row r="178" spans="1:19" x14ac:dyDescent="0.25">
      <c r="A178" t="str">
        <f t="shared" si="2"/>
        <v/>
      </c>
      <c r="B178" t="s">
        <v>221</v>
      </c>
      <c r="D178" t="s">
        <v>221</v>
      </c>
      <c r="E178">
        <v>0.17449999999999999</v>
      </c>
      <c r="F178">
        <v>0.26469999999999999</v>
      </c>
      <c r="H178" t="s">
        <v>222</v>
      </c>
      <c r="I178">
        <v>0.29289999999999999</v>
      </c>
      <c r="K178" s="423" t="s">
        <v>81</v>
      </c>
      <c r="L178" s="191">
        <v>0.66390000000000005</v>
      </c>
      <c r="O178" s="423" t="s">
        <v>341</v>
      </c>
      <c r="P178" s="191">
        <v>0.7712</v>
      </c>
      <c r="R178" t="s">
        <v>222</v>
      </c>
      <c r="S178">
        <v>0.40799999999999997</v>
      </c>
    </row>
    <row r="179" spans="1:19" ht="15.75" thickBot="1" x14ac:dyDescent="0.3">
      <c r="A179" t="str">
        <f t="shared" si="2"/>
        <v/>
      </c>
      <c r="B179" t="s">
        <v>222</v>
      </c>
      <c r="D179" t="s">
        <v>222</v>
      </c>
      <c r="E179">
        <v>0.29289999999999999</v>
      </c>
      <c r="F179">
        <v>0.40799999999999997</v>
      </c>
      <c r="H179" t="s">
        <v>223</v>
      </c>
      <c r="I179">
        <v>0.31809999999999999</v>
      </c>
      <c r="K179" s="424"/>
      <c r="L179" s="192">
        <v>88</v>
      </c>
      <c r="O179" s="424"/>
      <c r="P179" s="192">
        <v>88</v>
      </c>
      <c r="R179" t="s">
        <v>223</v>
      </c>
      <c r="S179">
        <v>0.33560000000000001</v>
      </c>
    </row>
    <row r="180" spans="1:19" x14ac:dyDescent="0.25">
      <c r="A180" t="str">
        <f t="shared" si="2"/>
        <v/>
      </c>
      <c r="B180" t="s">
        <v>223</v>
      </c>
      <c r="D180" t="s">
        <v>223</v>
      </c>
      <c r="E180">
        <v>0.31809999999999999</v>
      </c>
      <c r="F180">
        <v>0.33560000000000001</v>
      </c>
      <c r="H180" t="s">
        <v>224</v>
      </c>
      <c r="I180">
        <v>0.19040000000000001</v>
      </c>
      <c r="K180" s="423" t="s">
        <v>248</v>
      </c>
      <c r="L180" s="193">
        <v>0.66210000000000002</v>
      </c>
      <c r="O180" s="423" t="s">
        <v>168</v>
      </c>
      <c r="P180" s="193">
        <v>0.77090000000000003</v>
      </c>
      <c r="R180" t="s">
        <v>224</v>
      </c>
      <c r="S180">
        <v>0.20780000000000001</v>
      </c>
    </row>
    <row r="181" spans="1:19" ht="15.75" thickBot="1" x14ac:dyDescent="0.3">
      <c r="A181" t="str">
        <f t="shared" si="2"/>
        <v/>
      </c>
      <c r="B181" t="s">
        <v>224</v>
      </c>
      <c r="D181" t="s">
        <v>224</v>
      </c>
      <c r="E181">
        <v>0.19040000000000001</v>
      </c>
      <c r="F181">
        <v>0.20780000000000001</v>
      </c>
      <c r="H181" t="s">
        <v>225</v>
      </c>
      <c r="I181">
        <v>0.83479999999999999</v>
      </c>
      <c r="K181" s="424"/>
      <c r="L181" s="194">
        <v>89</v>
      </c>
      <c r="O181" s="424"/>
      <c r="P181" s="194">
        <v>89</v>
      </c>
      <c r="R181" t="s">
        <v>225</v>
      </c>
      <c r="S181">
        <v>0.79200000000000004</v>
      </c>
    </row>
    <row r="182" spans="1:19" x14ac:dyDescent="0.25">
      <c r="A182" t="str">
        <f t="shared" si="2"/>
        <v/>
      </c>
      <c r="B182" t="s">
        <v>225</v>
      </c>
      <c r="D182" t="s">
        <v>225</v>
      </c>
      <c r="E182">
        <v>0.83479999999999999</v>
      </c>
      <c r="F182">
        <v>0.79200000000000004</v>
      </c>
      <c r="H182" t="s">
        <v>226</v>
      </c>
      <c r="I182">
        <v>8.4699999999999998E-2</v>
      </c>
      <c r="K182" s="423" t="s">
        <v>129</v>
      </c>
      <c r="L182" s="195">
        <v>0.65239999999999998</v>
      </c>
      <c r="O182" s="17" t="s">
        <v>394</v>
      </c>
      <c r="P182" s="195">
        <v>0.77090000000000003</v>
      </c>
      <c r="R182" t="s">
        <v>226</v>
      </c>
      <c r="S182">
        <v>0.13250000000000001</v>
      </c>
    </row>
    <row r="183" spans="1:19" ht="15.75" thickBot="1" x14ac:dyDescent="0.3">
      <c r="A183" t="str">
        <f t="shared" si="2"/>
        <v/>
      </c>
      <c r="B183" t="s">
        <v>226</v>
      </c>
      <c r="D183" t="s">
        <v>226</v>
      </c>
      <c r="E183">
        <v>8.4699999999999998E-2</v>
      </c>
      <c r="F183">
        <v>0.13250000000000001</v>
      </c>
      <c r="H183" t="s">
        <v>227</v>
      </c>
      <c r="I183">
        <v>0.48139999999999999</v>
      </c>
      <c r="K183" s="424"/>
      <c r="L183" s="196">
        <v>90</v>
      </c>
      <c r="O183" s="18" t="s">
        <v>412</v>
      </c>
      <c r="P183" s="196">
        <v>90</v>
      </c>
      <c r="R183" t="s">
        <v>227</v>
      </c>
      <c r="S183">
        <v>0.62860000000000005</v>
      </c>
    </row>
    <row r="184" spans="1:19" x14ac:dyDescent="0.25">
      <c r="A184" t="str">
        <f t="shared" si="2"/>
        <v/>
      </c>
      <c r="B184" t="s">
        <v>227</v>
      </c>
      <c r="D184" t="s">
        <v>227</v>
      </c>
      <c r="E184">
        <v>0.48139999999999999</v>
      </c>
      <c r="F184">
        <v>0.62860000000000005</v>
      </c>
      <c r="H184" t="s">
        <v>228</v>
      </c>
      <c r="I184">
        <v>8.6699999999999999E-2</v>
      </c>
      <c r="K184" s="17" t="s">
        <v>104</v>
      </c>
      <c r="L184" s="197">
        <v>0.65210000000000001</v>
      </c>
      <c r="O184" s="423" t="s">
        <v>358</v>
      </c>
      <c r="P184" s="197">
        <v>0.77049999999999996</v>
      </c>
      <c r="R184" t="s">
        <v>228</v>
      </c>
      <c r="S184">
        <v>0.18479999999999999</v>
      </c>
    </row>
    <row r="185" spans="1:19" ht="15.75" thickBot="1" x14ac:dyDescent="0.3">
      <c r="A185" t="str">
        <f t="shared" si="2"/>
        <v/>
      </c>
      <c r="B185" t="s">
        <v>228</v>
      </c>
      <c r="D185" t="s">
        <v>228</v>
      </c>
      <c r="E185">
        <v>8.6699999999999999E-2</v>
      </c>
      <c r="F185">
        <v>0.18479999999999999</v>
      </c>
      <c r="H185" t="s">
        <v>229</v>
      </c>
      <c r="I185">
        <v>0.7036</v>
      </c>
      <c r="K185" s="18" t="s">
        <v>433</v>
      </c>
      <c r="L185" s="198">
        <v>91</v>
      </c>
      <c r="O185" s="424"/>
      <c r="P185" s="198">
        <v>91</v>
      </c>
      <c r="R185" t="s">
        <v>229</v>
      </c>
      <c r="S185">
        <v>0.62529999999999997</v>
      </c>
    </row>
    <row r="186" spans="1:19" x14ac:dyDescent="0.25">
      <c r="A186" t="str">
        <f t="shared" si="2"/>
        <v/>
      </c>
      <c r="B186" t="s">
        <v>229</v>
      </c>
      <c r="D186" t="s">
        <v>229</v>
      </c>
      <c r="E186">
        <v>0.7036</v>
      </c>
      <c r="F186">
        <v>0.62529999999999997</v>
      </c>
      <c r="H186" t="s">
        <v>230</v>
      </c>
      <c r="I186">
        <v>0.2109</v>
      </c>
      <c r="K186" s="17" t="s">
        <v>303</v>
      </c>
      <c r="L186" s="199">
        <v>0.65090000000000003</v>
      </c>
      <c r="O186" s="423" t="s">
        <v>60</v>
      </c>
      <c r="P186" s="199">
        <v>0.76319999999999999</v>
      </c>
      <c r="R186" t="s">
        <v>230</v>
      </c>
      <c r="S186">
        <v>0.2447</v>
      </c>
    </row>
    <row r="187" spans="1:19" ht="15.75" thickBot="1" x14ac:dyDescent="0.3">
      <c r="A187" t="str">
        <f t="shared" si="2"/>
        <v/>
      </c>
      <c r="B187" t="s">
        <v>230</v>
      </c>
      <c r="D187" t="s">
        <v>230</v>
      </c>
      <c r="E187">
        <v>0.2109</v>
      </c>
      <c r="F187">
        <v>0.2447</v>
      </c>
      <c r="H187" t="s">
        <v>231</v>
      </c>
      <c r="I187">
        <v>0.88029999999999997</v>
      </c>
      <c r="K187" s="18" t="s">
        <v>423</v>
      </c>
      <c r="L187" s="200">
        <v>92</v>
      </c>
      <c r="O187" s="424"/>
      <c r="P187" s="200">
        <v>92</v>
      </c>
      <c r="R187" t="s">
        <v>231</v>
      </c>
      <c r="S187">
        <v>0.92920000000000003</v>
      </c>
    </row>
    <row r="188" spans="1:19" x14ac:dyDescent="0.25">
      <c r="A188" t="str">
        <f t="shared" si="2"/>
        <v/>
      </c>
      <c r="B188" t="s">
        <v>231</v>
      </c>
      <c r="D188" t="s">
        <v>231</v>
      </c>
      <c r="E188">
        <v>0.88029999999999997</v>
      </c>
      <c r="F188">
        <v>0.92920000000000003</v>
      </c>
      <c r="H188" t="s">
        <v>232</v>
      </c>
      <c r="I188">
        <v>0.73860000000000003</v>
      </c>
      <c r="K188" s="423" t="s">
        <v>80</v>
      </c>
      <c r="L188" s="201">
        <v>0.65059999999999996</v>
      </c>
      <c r="O188" s="423" t="s">
        <v>259</v>
      </c>
      <c r="P188" s="201">
        <v>0.76259999999999994</v>
      </c>
      <c r="R188" t="s">
        <v>232</v>
      </c>
      <c r="S188">
        <v>0.71150000000000002</v>
      </c>
    </row>
    <row r="189" spans="1:19" ht="15.75" thickBot="1" x14ac:dyDescent="0.3">
      <c r="A189" t="str">
        <f t="shared" si="2"/>
        <v/>
      </c>
      <c r="B189" t="s">
        <v>232</v>
      </c>
      <c r="D189" t="s">
        <v>232</v>
      </c>
      <c r="E189">
        <v>0.73860000000000003</v>
      </c>
      <c r="F189">
        <v>0.71150000000000002</v>
      </c>
      <c r="H189" t="s">
        <v>233</v>
      </c>
      <c r="I189">
        <v>0.32119999999999999</v>
      </c>
      <c r="K189" s="424"/>
      <c r="L189" s="202">
        <v>93</v>
      </c>
      <c r="O189" s="424"/>
      <c r="P189" s="202">
        <v>93</v>
      </c>
      <c r="R189" t="s">
        <v>233</v>
      </c>
      <c r="S189">
        <v>0.30149999999999999</v>
      </c>
    </row>
    <row r="190" spans="1:19" x14ac:dyDescent="0.25">
      <c r="A190" t="str">
        <f t="shared" si="2"/>
        <v/>
      </c>
      <c r="B190" t="s">
        <v>233</v>
      </c>
      <c r="D190" t="s">
        <v>233</v>
      </c>
      <c r="E190">
        <v>0.32119999999999999</v>
      </c>
      <c r="F190">
        <v>0.30149999999999999</v>
      </c>
      <c r="H190" t="s">
        <v>234</v>
      </c>
      <c r="I190">
        <v>6.4199999999999993E-2</v>
      </c>
      <c r="K190" s="423" t="s">
        <v>195</v>
      </c>
      <c r="L190" s="203">
        <v>0.64570000000000005</v>
      </c>
      <c r="O190" s="423" t="s">
        <v>277</v>
      </c>
      <c r="P190" s="203">
        <v>0.76039999999999996</v>
      </c>
      <c r="R190" t="s">
        <v>234</v>
      </c>
      <c r="S190">
        <v>0.1673</v>
      </c>
    </row>
    <row r="191" spans="1:19" ht="15.75" thickBot="1" x14ac:dyDescent="0.3">
      <c r="A191" t="str">
        <f t="shared" si="2"/>
        <v/>
      </c>
      <c r="B191" t="s">
        <v>234</v>
      </c>
      <c r="D191" t="s">
        <v>234</v>
      </c>
      <c r="E191">
        <v>6.4199999999999993E-2</v>
      </c>
      <c r="F191">
        <v>0.1673</v>
      </c>
      <c r="H191" t="s">
        <v>235</v>
      </c>
      <c r="I191">
        <v>0.15679999999999999</v>
      </c>
      <c r="K191" s="424"/>
      <c r="L191" s="204">
        <v>94</v>
      </c>
      <c r="O191" s="424"/>
      <c r="P191" s="204">
        <v>94</v>
      </c>
      <c r="R191" t="s">
        <v>235</v>
      </c>
      <c r="S191">
        <v>0.373</v>
      </c>
    </row>
    <row r="192" spans="1:19" x14ac:dyDescent="0.25">
      <c r="A192" t="str">
        <f t="shared" si="2"/>
        <v/>
      </c>
      <c r="B192" t="s">
        <v>235</v>
      </c>
      <c r="D192" t="s">
        <v>235</v>
      </c>
      <c r="E192">
        <v>0.15679999999999999</v>
      </c>
      <c r="F192">
        <v>0.373</v>
      </c>
      <c r="H192" t="s">
        <v>236</v>
      </c>
      <c r="I192">
        <v>0.48880000000000001</v>
      </c>
      <c r="K192" s="17" t="s">
        <v>251</v>
      </c>
      <c r="L192" s="205">
        <v>0.64239999999999997</v>
      </c>
      <c r="O192" s="17" t="s">
        <v>183</v>
      </c>
      <c r="P192" s="205">
        <v>0.76</v>
      </c>
      <c r="R192" t="s">
        <v>236</v>
      </c>
      <c r="S192">
        <v>0.35709999999999997</v>
      </c>
    </row>
    <row r="193" spans="1:19" ht="15.75" thickBot="1" x14ac:dyDescent="0.3">
      <c r="A193" t="str">
        <f t="shared" si="2"/>
        <v/>
      </c>
      <c r="B193" t="s">
        <v>236</v>
      </c>
      <c r="D193" t="s">
        <v>236</v>
      </c>
      <c r="E193">
        <v>0.48880000000000001</v>
      </c>
      <c r="F193">
        <v>0.35709999999999997</v>
      </c>
      <c r="H193" t="s">
        <v>237</v>
      </c>
      <c r="I193">
        <v>0.93389999999999995</v>
      </c>
      <c r="K193" s="18" t="s">
        <v>426</v>
      </c>
      <c r="L193" s="206">
        <v>95</v>
      </c>
      <c r="O193" s="18" t="s">
        <v>437</v>
      </c>
      <c r="P193" s="206">
        <v>95</v>
      </c>
      <c r="R193" t="s">
        <v>237</v>
      </c>
      <c r="S193">
        <v>0.96379999999999999</v>
      </c>
    </row>
    <row r="194" spans="1:19" x14ac:dyDescent="0.25">
      <c r="A194" t="str">
        <f t="shared" si="2"/>
        <v/>
      </c>
      <c r="B194" t="s">
        <v>237</v>
      </c>
      <c r="D194" t="s">
        <v>237</v>
      </c>
      <c r="E194">
        <v>0.93389999999999995</v>
      </c>
      <c r="F194">
        <v>0.96379999999999999</v>
      </c>
      <c r="H194" t="s">
        <v>238</v>
      </c>
      <c r="I194">
        <v>0.1918</v>
      </c>
      <c r="K194" s="423" t="s">
        <v>203</v>
      </c>
      <c r="L194" s="207">
        <v>0.63829999999999998</v>
      </c>
      <c r="O194" s="423" t="s">
        <v>364</v>
      </c>
      <c r="P194" s="207">
        <v>0.75900000000000001</v>
      </c>
      <c r="R194" t="s">
        <v>238</v>
      </c>
      <c r="S194">
        <v>0.27679999999999999</v>
      </c>
    </row>
    <row r="195" spans="1:19" ht="15.75" thickBot="1" x14ac:dyDescent="0.3">
      <c r="A195" t="str">
        <f t="shared" ref="A195:A258" si="3">IF(B195=D195, "", "BAD")</f>
        <v/>
      </c>
      <c r="B195" t="s">
        <v>238</v>
      </c>
      <c r="D195" t="s">
        <v>238</v>
      </c>
      <c r="E195">
        <v>0.1918</v>
      </c>
      <c r="F195">
        <v>0.27679999999999999</v>
      </c>
      <c r="H195" t="s">
        <v>239</v>
      </c>
      <c r="I195">
        <v>0.34770000000000001</v>
      </c>
      <c r="K195" s="424"/>
      <c r="L195" s="208">
        <v>96</v>
      </c>
      <c r="O195" s="424"/>
      <c r="P195" s="208">
        <v>96</v>
      </c>
      <c r="R195" t="s">
        <v>239</v>
      </c>
      <c r="S195">
        <v>0.39300000000000002</v>
      </c>
    </row>
    <row r="196" spans="1:19" x14ac:dyDescent="0.25">
      <c r="A196" t="str">
        <f t="shared" si="3"/>
        <v/>
      </c>
      <c r="B196" t="s">
        <v>239</v>
      </c>
      <c r="D196" t="s">
        <v>239</v>
      </c>
      <c r="E196">
        <v>0.34770000000000001</v>
      </c>
      <c r="F196">
        <v>0.39300000000000002</v>
      </c>
      <c r="H196" t="s">
        <v>394</v>
      </c>
      <c r="I196">
        <v>0.89300000000000002</v>
      </c>
      <c r="K196" s="423" t="s">
        <v>340</v>
      </c>
      <c r="L196" s="209">
        <v>0.6371</v>
      </c>
      <c r="O196" s="423" t="s">
        <v>99</v>
      </c>
      <c r="P196" s="209">
        <v>0.7571</v>
      </c>
      <c r="R196" t="s">
        <v>394</v>
      </c>
      <c r="S196">
        <v>0.77090000000000003</v>
      </c>
    </row>
    <row r="197" spans="1:19" ht="15.75" thickBot="1" x14ac:dyDescent="0.3">
      <c r="A197" t="str">
        <f t="shared" si="3"/>
        <v/>
      </c>
      <c r="B197" t="s">
        <v>394</v>
      </c>
      <c r="D197" t="s">
        <v>394</v>
      </c>
      <c r="E197">
        <v>0.89300000000000002</v>
      </c>
      <c r="F197">
        <v>0.77090000000000003</v>
      </c>
      <c r="H197" t="s">
        <v>240</v>
      </c>
      <c r="I197">
        <v>0.14560000000000001</v>
      </c>
      <c r="K197" s="424"/>
      <c r="L197" s="210">
        <v>97</v>
      </c>
      <c r="O197" s="424"/>
      <c r="P197" s="210">
        <v>97</v>
      </c>
      <c r="R197" t="s">
        <v>240</v>
      </c>
      <c r="S197">
        <v>0.64870000000000005</v>
      </c>
    </row>
    <row r="198" spans="1:19" x14ac:dyDescent="0.25">
      <c r="A198" t="str">
        <f t="shared" si="3"/>
        <v/>
      </c>
      <c r="B198" t="s">
        <v>240</v>
      </c>
      <c r="D198" t="s">
        <v>240</v>
      </c>
      <c r="E198">
        <v>0.14560000000000001</v>
      </c>
      <c r="F198">
        <v>0.64870000000000005</v>
      </c>
      <c r="H198" t="s">
        <v>241</v>
      </c>
      <c r="I198">
        <v>0.47539999999999999</v>
      </c>
      <c r="K198" s="423" t="s">
        <v>341</v>
      </c>
      <c r="L198" s="211">
        <v>0.63360000000000005</v>
      </c>
      <c r="O198" s="423" t="s">
        <v>351</v>
      </c>
      <c r="P198" s="211">
        <v>0.75509999999999999</v>
      </c>
      <c r="R198" t="s">
        <v>241</v>
      </c>
      <c r="S198">
        <v>0.61580000000000001</v>
      </c>
    </row>
    <row r="199" spans="1:19" ht="15.75" thickBot="1" x14ac:dyDescent="0.3">
      <c r="A199" t="str">
        <f t="shared" si="3"/>
        <v/>
      </c>
      <c r="B199" t="s">
        <v>241</v>
      </c>
      <c r="D199" t="s">
        <v>241</v>
      </c>
      <c r="E199">
        <v>0.47539999999999999</v>
      </c>
      <c r="F199">
        <v>0.61580000000000001</v>
      </c>
      <c r="H199" t="s">
        <v>242</v>
      </c>
      <c r="I199">
        <v>0.39810000000000001</v>
      </c>
      <c r="K199" s="424"/>
      <c r="L199" s="212">
        <v>98</v>
      </c>
      <c r="O199" s="424"/>
      <c r="P199" s="212">
        <v>98</v>
      </c>
      <c r="R199" t="s">
        <v>242</v>
      </c>
      <c r="S199">
        <v>0.49399999999999999</v>
      </c>
    </row>
    <row r="200" spans="1:19" x14ac:dyDescent="0.25">
      <c r="A200" t="str">
        <f t="shared" si="3"/>
        <v/>
      </c>
      <c r="B200" t="s">
        <v>242</v>
      </c>
      <c r="D200" t="s">
        <v>242</v>
      </c>
      <c r="E200">
        <v>0.39810000000000001</v>
      </c>
      <c r="F200">
        <v>0.49399999999999999</v>
      </c>
      <c r="H200" t="s">
        <v>243</v>
      </c>
      <c r="I200">
        <v>0.37119999999999997</v>
      </c>
      <c r="K200" s="423" t="s">
        <v>214</v>
      </c>
      <c r="L200" s="213">
        <v>0.63319999999999999</v>
      </c>
      <c r="O200" s="423" t="s">
        <v>265</v>
      </c>
      <c r="P200" s="213">
        <v>0.75490000000000002</v>
      </c>
      <c r="R200" t="s">
        <v>243</v>
      </c>
      <c r="S200">
        <v>0.5958</v>
      </c>
    </row>
    <row r="201" spans="1:19" ht="15.75" thickBot="1" x14ac:dyDescent="0.3">
      <c r="A201" t="str">
        <f t="shared" si="3"/>
        <v/>
      </c>
      <c r="B201" t="s">
        <v>243</v>
      </c>
      <c r="D201" t="s">
        <v>243</v>
      </c>
      <c r="E201">
        <v>0.37119999999999997</v>
      </c>
      <c r="F201">
        <v>0.5958</v>
      </c>
      <c r="H201" t="s">
        <v>244</v>
      </c>
      <c r="I201">
        <v>0.41670000000000001</v>
      </c>
      <c r="K201" s="424"/>
      <c r="L201" s="214">
        <v>99</v>
      </c>
      <c r="O201" s="424"/>
      <c r="P201" s="214">
        <v>99</v>
      </c>
      <c r="R201" t="s">
        <v>244</v>
      </c>
      <c r="S201">
        <v>0.46939999999999998</v>
      </c>
    </row>
    <row r="202" spans="1:19" x14ac:dyDescent="0.25">
      <c r="A202" t="str">
        <f t="shared" si="3"/>
        <v/>
      </c>
      <c r="B202" t="s">
        <v>244</v>
      </c>
      <c r="D202" t="s">
        <v>244</v>
      </c>
      <c r="E202">
        <v>0.41670000000000001</v>
      </c>
      <c r="F202">
        <v>0.46939999999999998</v>
      </c>
      <c r="H202" t="s">
        <v>245</v>
      </c>
      <c r="I202">
        <v>5.2900000000000003E-2</v>
      </c>
      <c r="K202" s="423" t="s">
        <v>147</v>
      </c>
      <c r="L202" s="215">
        <v>0.63190000000000002</v>
      </c>
      <c r="O202" s="423" t="s">
        <v>263</v>
      </c>
      <c r="P202" s="215">
        <v>0.75390000000000001</v>
      </c>
      <c r="R202" t="s">
        <v>245</v>
      </c>
      <c r="S202">
        <v>0.1051</v>
      </c>
    </row>
    <row r="203" spans="1:19" ht="15.75" thickBot="1" x14ac:dyDescent="0.3">
      <c r="A203" t="str">
        <f t="shared" si="3"/>
        <v/>
      </c>
      <c r="B203" t="s">
        <v>245</v>
      </c>
      <c r="D203" t="s">
        <v>245</v>
      </c>
      <c r="E203">
        <v>5.2900000000000003E-2</v>
      </c>
      <c r="F203">
        <v>0.1051</v>
      </c>
      <c r="H203" t="s">
        <v>246</v>
      </c>
      <c r="I203">
        <v>0.38219999999999998</v>
      </c>
      <c r="K203" s="424"/>
      <c r="L203" s="216">
        <v>100</v>
      </c>
      <c r="O203" s="424"/>
      <c r="P203" s="216">
        <v>100</v>
      </c>
      <c r="R203" t="s">
        <v>246</v>
      </c>
      <c r="S203">
        <v>0.23430000000000001</v>
      </c>
    </row>
    <row r="204" spans="1:19" ht="15.75" thickBot="1" x14ac:dyDescent="0.3">
      <c r="A204" t="str">
        <f t="shared" si="3"/>
        <v/>
      </c>
      <c r="B204" t="s">
        <v>246</v>
      </c>
      <c r="D204" t="s">
        <v>246</v>
      </c>
      <c r="E204">
        <v>0.38219999999999998</v>
      </c>
      <c r="F204">
        <v>0.23430000000000001</v>
      </c>
      <c r="H204" t="s">
        <v>247</v>
      </c>
      <c r="I204">
        <v>9.7299999999999998E-2</v>
      </c>
      <c r="K204" s="15" t="s">
        <v>25</v>
      </c>
      <c r="L204" s="16" t="s">
        <v>399</v>
      </c>
      <c r="O204" s="15" t="s">
        <v>25</v>
      </c>
      <c r="P204" s="16" t="s">
        <v>399</v>
      </c>
      <c r="R204" t="s">
        <v>247</v>
      </c>
      <c r="S204">
        <v>0.1356</v>
      </c>
    </row>
    <row r="205" spans="1:19" x14ac:dyDescent="0.25">
      <c r="A205" t="str">
        <f t="shared" si="3"/>
        <v/>
      </c>
      <c r="B205" t="s">
        <v>247</v>
      </c>
      <c r="D205" t="s">
        <v>247</v>
      </c>
      <c r="E205">
        <v>9.7299999999999998E-2</v>
      </c>
      <c r="F205">
        <v>0.1356</v>
      </c>
      <c r="H205" t="s">
        <v>248</v>
      </c>
      <c r="I205">
        <v>0.66210000000000002</v>
      </c>
      <c r="K205" s="423" t="s">
        <v>201</v>
      </c>
      <c r="L205" s="215">
        <v>0.628</v>
      </c>
      <c r="O205" s="423" t="s">
        <v>144</v>
      </c>
      <c r="P205" s="215">
        <v>0.75249999999999995</v>
      </c>
      <c r="R205" t="s">
        <v>248</v>
      </c>
      <c r="S205">
        <v>0.79659999999999997</v>
      </c>
    </row>
    <row r="206" spans="1:19" ht="15.75" thickBot="1" x14ac:dyDescent="0.3">
      <c r="A206" t="str">
        <f t="shared" si="3"/>
        <v/>
      </c>
      <c r="B206" t="s">
        <v>248</v>
      </c>
      <c r="D206" t="s">
        <v>248</v>
      </c>
      <c r="E206">
        <v>0.66210000000000002</v>
      </c>
      <c r="F206">
        <v>0.79659999999999997</v>
      </c>
      <c r="H206" t="s">
        <v>249</v>
      </c>
      <c r="I206">
        <v>0.7712</v>
      </c>
      <c r="K206" s="424"/>
      <c r="L206" s="216">
        <v>101</v>
      </c>
      <c r="O206" s="424"/>
      <c r="P206" s="216">
        <v>101</v>
      </c>
      <c r="R206" t="s">
        <v>249</v>
      </c>
      <c r="S206">
        <v>0.8125</v>
      </c>
    </row>
    <row r="207" spans="1:19" x14ac:dyDescent="0.25">
      <c r="A207" t="str">
        <f t="shared" si="3"/>
        <v/>
      </c>
      <c r="B207" t="s">
        <v>249</v>
      </c>
      <c r="D207" t="s">
        <v>249</v>
      </c>
      <c r="E207">
        <v>0.7712</v>
      </c>
      <c r="F207">
        <v>0.8125</v>
      </c>
      <c r="H207" t="s">
        <v>250</v>
      </c>
      <c r="I207">
        <v>0.27089999999999997</v>
      </c>
      <c r="K207" s="423" t="s">
        <v>277</v>
      </c>
      <c r="L207" s="215">
        <v>0.62439999999999996</v>
      </c>
      <c r="O207" s="423" t="s">
        <v>84</v>
      </c>
      <c r="P207" s="215">
        <v>0.74829999999999997</v>
      </c>
      <c r="R207" t="s">
        <v>250</v>
      </c>
      <c r="S207">
        <v>0.48809999999999998</v>
      </c>
    </row>
    <row r="208" spans="1:19" ht="15.75" thickBot="1" x14ac:dyDescent="0.3">
      <c r="A208" t="str">
        <f t="shared" si="3"/>
        <v/>
      </c>
      <c r="B208" t="s">
        <v>250</v>
      </c>
      <c r="D208" t="s">
        <v>250</v>
      </c>
      <c r="E208">
        <v>0.27089999999999997</v>
      </c>
      <c r="F208">
        <v>0.48809999999999998</v>
      </c>
      <c r="H208" t="s">
        <v>251</v>
      </c>
      <c r="I208">
        <v>0.64239999999999997</v>
      </c>
      <c r="K208" s="424"/>
      <c r="L208" s="216">
        <v>102</v>
      </c>
      <c r="O208" s="424"/>
      <c r="P208" s="216">
        <v>102</v>
      </c>
      <c r="R208" t="s">
        <v>251</v>
      </c>
      <c r="S208">
        <v>0.8851</v>
      </c>
    </row>
    <row r="209" spans="1:19" x14ac:dyDescent="0.25">
      <c r="A209" t="str">
        <f t="shared" si="3"/>
        <v/>
      </c>
      <c r="B209" t="s">
        <v>251</v>
      </c>
      <c r="D209" t="s">
        <v>251</v>
      </c>
      <c r="E209">
        <v>0.64239999999999997</v>
      </c>
      <c r="F209">
        <v>0.8851</v>
      </c>
      <c r="H209" t="s">
        <v>252</v>
      </c>
      <c r="I209">
        <v>0.54449999999999998</v>
      </c>
      <c r="K209" s="423" t="s">
        <v>146</v>
      </c>
      <c r="L209" s="215">
        <v>0.62409999999999999</v>
      </c>
      <c r="O209" s="423" t="s">
        <v>66</v>
      </c>
      <c r="P209" s="215">
        <v>0.74550000000000005</v>
      </c>
      <c r="R209" t="s">
        <v>252</v>
      </c>
      <c r="S209">
        <v>0.52259999999999995</v>
      </c>
    </row>
    <row r="210" spans="1:19" ht="15.75" thickBot="1" x14ac:dyDescent="0.3">
      <c r="A210" t="str">
        <f t="shared" si="3"/>
        <v/>
      </c>
      <c r="B210" t="s">
        <v>252</v>
      </c>
      <c r="D210" t="s">
        <v>252</v>
      </c>
      <c r="E210">
        <v>0.54449999999999998</v>
      </c>
      <c r="F210">
        <v>0.52259999999999995</v>
      </c>
      <c r="H210" t="s">
        <v>253</v>
      </c>
      <c r="I210">
        <v>0.7722</v>
      </c>
      <c r="K210" s="424"/>
      <c r="L210" s="216">
        <v>103</v>
      </c>
      <c r="O210" s="424"/>
      <c r="P210" s="216">
        <v>103</v>
      </c>
      <c r="R210" t="s">
        <v>253</v>
      </c>
      <c r="S210">
        <v>0.78810000000000002</v>
      </c>
    </row>
    <row r="211" spans="1:19" x14ac:dyDescent="0.25">
      <c r="A211" t="str">
        <f t="shared" si="3"/>
        <v/>
      </c>
      <c r="B211" t="s">
        <v>253</v>
      </c>
      <c r="D211" t="s">
        <v>253</v>
      </c>
      <c r="E211">
        <v>0.7722</v>
      </c>
      <c r="F211">
        <v>0.78810000000000002</v>
      </c>
      <c r="H211" t="s">
        <v>254</v>
      </c>
      <c r="I211">
        <v>0.95640000000000003</v>
      </c>
      <c r="K211" s="423" t="s">
        <v>115</v>
      </c>
      <c r="L211" s="215">
        <v>0.62370000000000003</v>
      </c>
      <c r="O211" s="17" t="s">
        <v>290</v>
      </c>
      <c r="P211" s="215">
        <v>0.7419</v>
      </c>
      <c r="R211" t="s">
        <v>254</v>
      </c>
      <c r="S211">
        <v>0.97770000000000001</v>
      </c>
    </row>
    <row r="212" spans="1:19" ht="15.75" thickBot="1" x14ac:dyDescent="0.3">
      <c r="A212" t="str">
        <f t="shared" si="3"/>
        <v/>
      </c>
      <c r="B212" t="s">
        <v>254</v>
      </c>
      <c r="D212" t="s">
        <v>254</v>
      </c>
      <c r="E212">
        <v>0.95640000000000003</v>
      </c>
      <c r="F212">
        <v>0.97770000000000001</v>
      </c>
      <c r="H212" t="s">
        <v>255</v>
      </c>
      <c r="I212">
        <v>0.61860000000000004</v>
      </c>
      <c r="K212" s="424"/>
      <c r="L212" s="216">
        <v>104</v>
      </c>
      <c r="O212" s="18" t="s">
        <v>428</v>
      </c>
      <c r="P212" s="216">
        <v>104</v>
      </c>
      <c r="R212" t="s">
        <v>255</v>
      </c>
      <c r="S212">
        <v>0.81379999999999997</v>
      </c>
    </row>
    <row r="213" spans="1:19" x14ac:dyDescent="0.25">
      <c r="A213" t="str">
        <f t="shared" si="3"/>
        <v/>
      </c>
      <c r="B213" t="s">
        <v>255</v>
      </c>
      <c r="D213" t="s">
        <v>255</v>
      </c>
      <c r="E213">
        <v>0.61860000000000004</v>
      </c>
      <c r="F213">
        <v>0.81379999999999997</v>
      </c>
      <c r="H213" t="s">
        <v>256</v>
      </c>
      <c r="I213">
        <v>0.53459999999999996</v>
      </c>
      <c r="K213" s="423" t="s">
        <v>270</v>
      </c>
      <c r="L213" s="215">
        <v>0.62339999999999995</v>
      </c>
      <c r="O213" s="423" t="s">
        <v>370</v>
      </c>
      <c r="P213" s="215">
        <v>0.73919999999999997</v>
      </c>
      <c r="R213" t="s">
        <v>256</v>
      </c>
      <c r="S213">
        <v>0.80259999999999998</v>
      </c>
    </row>
    <row r="214" spans="1:19" ht="15.75" thickBot="1" x14ac:dyDescent="0.3">
      <c r="A214" t="str">
        <f t="shared" si="3"/>
        <v/>
      </c>
      <c r="B214" t="s">
        <v>256</v>
      </c>
      <c r="D214" t="s">
        <v>256</v>
      </c>
      <c r="E214">
        <v>0.53459999999999996</v>
      </c>
      <c r="F214">
        <v>0.80259999999999998</v>
      </c>
      <c r="H214" t="s">
        <v>257</v>
      </c>
      <c r="I214">
        <v>0.70279999999999998</v>
      </c>
      <c r="K214" s="424"/>
      <c r="L214" s="216">
        <v>105</v>
      </c>
      <c r="O214" s="424"/>
      <c r="P214" s="216">
        <v>105</v>
      </c>
      <c r="R214" t="s">
        <v>257</v>
      </c>
      <c r="S214">
        <v>0.63639999999999997</v>
      </c>
    </row>
    <row r="215" spans="1:19" x14ac:dyDescent="0.25">
      <c r="A215" t="str">
        <f t="shared" si="3"/>
        <v/>
      </c>
      <c r="B215" t="s">
        <v>257</v>
      </c>
      <c r="D215" t="s">
        <v>257</v>
      </c>
      <c r="E215">
        <v>0.70279999999999998</v>
      </c>
      <c r="F215">
        <v>0.63639999999999997</v>
      </c>
      <c r="H215" t="s">
        <v>258</v>
      </c>
      <c r="I215">
        <v>0.67269999999999996</v>
      </c>
      <c r="K215" s="423" t="s">
        <v>255</v>
      </c>
      <c r="L215" s="215">
        <v>0.61860000000000004</v>
      </c>
      <c r="O215" s="423" t="s">
        <v>325</v>
      </c>
      <c r="P215" s="215">
        <v>0.73650000000000004</v>
      </c>
      <c r="R215" t="s">
        <v>258</v>
      </c>
      <c r="S215">
        <v>0.72560000000000002</v>
      </c>
    </row>
    <row r="216" spans="1:19" ht="15.75" thickBot="1" x14ac:dyDescent="0.3">
      <c r="A216" t="str">
        <f t="shared" si="3"/>
        <v/>
      </c>
      <c r="B216" t="s">
        <v>258</v>
      </c>
      <c r="D216" t="s">
        <v>258</v>
      </c>
      <c r="E216">
        <v>0.67269999999999996</v>
      </c>
      <c r="F216">
        <v>0.72560000000000002</v>
      </c>
      <c r="H216" t="s">
        <v>259</v>
      </c>
      <c r="I216">
        <v>0.78420000000000001</v>
      </c>
      <c r="K216" s="424"/>
      <c r="L216" s="216">
        <v>106</v>
      </c>
      <c r="O216" s="424"/>
      <c r="P216" s="216">
        <v>106</v>
      </c>
      <c r="R216" t="s">
        <v>259</v>
      </c>
      <c r="S216">
        <v>0.76259999999999994</v>
      </c>
    </row>
    <row r="217" spans="1:19" x14ac:dyDescent="0.25">
      <c r="A217" t="str">
        <f t="shared" si="3"/>
        <v/>
      </c>
      <c r="B217" t="s">
        <v>259</v>
      </c>
      <c r="D217" t="s">
        <v>259</v>
      </c>
      <c r="E217">
        <v>0.78420000000000001</v>
      </c>
      <c r="F217">
        <v>0.76259999999999994</v>
      </c>
      <c r="H217" t="s">
        <v>260</v>
      </c>
      <c r="I217">
        <v>0.67359999999999998</v>
      </c>
      <c r="K217" s="423" t="s">
        <v>121</v>
      </c>
      <c r="L217" s="215">
        <v>0.61580000000000001</v>
      </c>
      <c r="O217" s="423" t="s">
        <v>117</v>
      </c>
      <c r="P217" s="215">
        <v>0.73180000000000001</v>
      </c>
      <c r="R217" t="s">
        <v>260</v>
      </c>
      <c r="S217">
        <v>0.81310000000000004</v>
      </c>
    </row>
    <row r="218" spans="1:19" ht="15.75" thickBot="1" x14ac:dyDescent="0.3">
      <c r="A218" t="str">
        <f t="shared" si="3"/>
        <v/>
      </c>
      <c r="B218" t="s">
        <v>260</v>
      </c>
      <c r="D218" t="s">
        <v>260</v>
      </c>
      <c r="E218">
        <v>0.67359999999999998</v>
      </c>
      <c r="F218">
        <v>0.81310000000000004</v>
      </c>
      <c r="H218" t="s">
        <v>261</v>
      </c>
      <c r="I218">
        <v>0.2155</v>
      </c>
      <c r="K218" s="424"/>
      <c r="L218" s="216">
        <v>107</v>
      </c>
      <c r="O218" s="424"/>
      <c r="P218" s="216">
        <v>107</v>
      </c>
      <c r="R218" t="s">
        <v>261</v>
      </c>
      <c r="S218">
        <v>0.35060000000000002</v>
      </c>
    </row>
    <row r="219" spans="1:19" x14ac:dyDescent="0.25">
      <c r="A219" t="str">
        <f t="shared" si="3"/>
        <v/>
      </c>
      <c r="B219" t="s">
        <v>261</v>
      </c>
      <c r="D219" t="s">
        <v>261</v>
      </c>
      <c r="E219">
        <v>0.2155</v>
      </c>
      <c r="F219">
        <v>0.35060000000000002</v>
      </c>
      <c r="H219" t="s">
        <v>262</v>
      </c>
      <c r="I219">
        <v>0.58709999999999996</v>
      </c>
      <c r="K219" s="17" t="s">
        <v>182</v>
      </c>
      <c r="L219" s="215">
        <v>0.61570000000000003</v>
      </c>
      <c r="O219" s="423" t="s">
        <v>200</v>
      </c>
      <c r="P219" s="215">
        <v>0.73160000000000003</v>
      </c>
      <c r="R219" t="s">
        <v>262</v>
      </c>
      <c r="S219">
        <v>0.59699999999999998</v>
      </c>
    </row>
    <row r="220" spans="1:19" ht="15.75" thickBot="1" x14ac:dyDescent="0.3">
      <c r="A220" t="str">
        <f t="shared" si="3"/>
        <v/>
      </c>
      <c r="B220" t="s">
        <v>262</v>
      </c>
      <c r="D220" t="s">
        <v>262</v>
      </c>
      <c r="E220">
        <v>0.58709999999999996</v>
      </c>
      <c r="F220">
        <v>0.59699999999999998</v>
      </c>
      <c r="H220" t="s">
        <v>263</v>
      </c>
      <c r="I220">
        <v>0.35809999999999997</v>
      </c>
      <c r="K220" s="18" t="s">
        <v>438</v>
      </c>
      <c r="L220" s="216">
        <v>108</v>
      </c>
      <c r="O220" s="424"/>
      <c r="P220" s="216">
        <v>108</v>
      </c>
      <c r="R220" t="s">
        <v>263</v>
      </c>
      <c r="S220">
        <v>0.75390000000000001</v>
      </c>
    </row>
    <row r="221" spans="1:19" x14ac:dyDescent="0.25">
      <c r="A221" t="str">
        <f t="shared" si="3"/>
        <v/>
      </c>
      <c r="B221" t="s">
        <v>263</v>
      </c>
      <c r="D221" t="s">
        <v>263</v>
      </c>
      <c r="E221">
        <v>0.35809999999999997</v>
      </c>
      <c r="F221">
        <v>0.75390000000000001</v>
      </c>
      <c r="H221" t="s">
        <v>264</v>
      </c>
      <c r="I221">
        <v>0.1905</v>
      </c>
      <c r="K221" s="17" t="s">
        <v>220</v>
      </c>
      <c r="L221" s="215">
        <v>0.61499999999999999</v>
      </c>
      <c r="O221" s="423" t="s">
        <v>258</v>
      </c>
      <c r="P221" s="215">
        <v>0.72560000000000002</v>
      </c>
      <c r="R221" t="s">
        <v>264</v>
      </c>
      <c r="S221">
        <v>0.27489999999999998</v>
      </c>
    </row>
    <row r="222" spans="1:19" ht="15.75" thickBot="1" x14ac:dyDescent="0.3">
      <c r="A222" t="str">
        <f t="shared" si="3"/>
        <v/>
      </c>
      <c r="B222" t="s">
        <v>264</v>
      </c>
      <c r="D222" t="s">
        <v>264</v>
      </c>
      <c r="E222">
        <v>0.1905</v>
      </c>
      <c r="F222">
        <v>0.27489999999999998</v>
      </c>
      <c r="H222" t="s">
        <v>265</v>
      </c>
      <c r="I222">
        <v>0.82589999999999997</v>
      </c>
      <c r="K222" s="18" t="s">
        <v>434</v>
      </c>
      <c r="L222" s="216">
        <v>109</v>
      </c>
      <c r="O222" s="424"/>
      <c r="P222" s="216">
        <v>109</v>
      </c>
      <c r="R222" t="s">
        <v>265</v>
      </c>
      <c r="S222">
        <v>0.75490000000000002</v>
      </c>
    </row>
    <row r="223" spans="1:19" x14ac:dyDescent="0.25">
      <c r="A223" t="str">
        <f t="shared" si="3"/>
        <v/>
      </c>
      <c r="B223" t="s">
        <v>265</v>
      </c>
      <c r="D223" t="s">
        <v>265</v>
      </c>
      <c r="E223">
        <v>0.82589999999999997</v>
      </c>
      <c r="F223">
        <v>0.75490000000000002</v>
      </c>
      <c r="H223" t="s">
        <v>266</v>
      </c>
      <c r="I223">
        <v>0.25879999999999997</v>
      </c>
      <c r="K223" s="423" t="s">
        <v>168</v>
      </c>
      <c r="L223" s="215">
        <v>0.61499999999999999</v>
      </c>
      <c r="O223" s="17" t="s">
        <v>220</v>
      </c>
      <c r="P223" s="215">
        <v>0.72109999999999996</v>
      </c>
      <c r="R223" t="s">
        <v>266</v>
      </c>
      <c r="S223">
        <v>0.2626</v>
      </c>
    </row>
    <row r="224" spans="1:19" ht="15.75" thickBot="1" x14ac:dyDescent="0.3">
      <c r="A224" t="str">
        <f t="shared" si="3"/>
        <v/>
      </c>
      <c r="B224" t="s">
        <v>266</v>
      </c>
      <c r="D224" t="s">
        <v>266</v>
      </c>
      <c r="E224">
        <v>0.25879999999999997</v>
      </c>
      <c r="F224">
        <v>0.2626</v>
      </c>
      <c r="H224" t="s">
        <v>267</v>
      </c>
      <c r="I224">
        <v>0.35610000000000003</v>
      </c>
      <c r="K224" s="424"/>
      <c r="L224" s="216">
        <v>110</v>
      </c>
      <c r="O224" s="18" t="s">
        <v>434</v>
      </c>
      <c r="P224" s="216">
        <v>110</v>
      </c>
      <c r="R224" t="s">
        <v>267</v>
      </c>
      <c r="S224">
        <v>0.4516</v>
      </c>
    </row>
    <row r="225" spans="1:19" x14ac:dyDescent="0.25">
      <c r="A225" t="str">
        <f t="shared" si="3"/>
        <v/>
      </c>
      <c r="B225" t="s">
        <v>267</v>
      </c>
      <c r="D225" t="s">
        <v>267</v>
      </c>
      <c r="E225">
        <v>0.35610000000000003</v>
      </c>
      <c r="F225">
        <v>0.4516</v>
      </c>
      <c r="H225" t="s">
        <v>268</v>
      </c>
      <c r="I225">
        <v>0.10639999999999999</v>
      </c>
      <c r="K225" s="423" t="s">
        <v>141</v>
      </c>
      <c r="L225" s="215">
        <v>0.6149</v>
      </c>
      <c r="O225" s="423" t="s">
        <v>270</v>
      </c>
      <c r="P225" s="215">
        <v>0.7208</v>
      </c>
      <c r="R225" t="s">
        <v>268</v>
      </c>
      <c r="S225">
        <v>8.3199999999999996E-2</v>
      </c>
    </row>
    <row r="226" spans="1:19" ht="15.75" thickBot="1" x14ac:dyDescent="0.3">
      <c r="A226" t="str">
        <f t="shared" si="3"/>
        <v/>
      </c>
      <c r="B226" t="s">
        <v>268</v>
      </c>
      <c r="D226" t="s">
        <v>268</v>
      </c>
      <c r="E226">
        <v>0.10639999999999999</v>
      </c>
      <c r="F226">
        <v>8.3199999999999996E-2</v>
      </c>
      <c r="H226" t="s">
        <v>269</v>
      </c>
      <c r="I226">
        <v>0.32219999999999999</v>
      </c>
      <c r="K226" s="424"/>
      <c r="L226" s="216">
        <v>111</v>
      </c>
      <c r="O226" s="424"/>
      <c r="P226" s="216">
        <v>111</v>
      </c>
      <c r="R226" t="s">
        <v>269</v>
      </c>
      <c r="S226">
        <v>0.29189999999999999</v>
      </c>
    </row>
    <row r="227" spans="1:19" x14ac:dyDescent="0.25">
      <c r="A227" t="str">
        <f t="shared" si="3"/>
        <v/>
      </c>
      <c r="B227" t="s">
        <v>269</v>
      </c>
      <c r="D227" t="s">
        <v>269</v>
      </c>
      <c r="E227">
        <v>0.32219999999999999</v>
      </c>
      <c r="F227">
        <v>0.29189999999999999</v>
      </c>
      <c r="H227" t="s">
        <v>270</v>
      </c>
      <c r="I227">
        <v>0.62339999999999995</v>
      </c>
      <c r="K227" s="423" t="s">
        <v>52</v>
      </c>
      <c r="L227" s="215">
        <v>0.61370000000000002</v>
      </c>
      <c r="O227" s="423" t="s">
        <v>366</v>
      </c>
      <c r="P227" s="215">
        <v>0.71650000000000003</v>
      </c>
      <c r="R227" t="s">
        <v>270</v>
      </c>
      <c r="S227">
        <v>0.7208</v>
      </c>
    </row>
    <row r="228" spans="1:19" ht="15.75" thickBot="1" x14ac:dyDescent="0.3">
      <c r="A228" t="str">
        <f t="shared" si="3"/>
        <v/>
      </c>
      <c r="B228" t="s">
        <v>270</v>
      </c>
      <c r="D228" t="s">
        <v>270</v>
      </c>
      <c r="E228">
        <v>0.62339999999999995</v>
      </c>
      <c r="F228">
        <v>0.7208</v>
      </c>
      <c r="H228" t="s">
        <v>271</v>
      </c>
      <c r="I228">
        <v>0.55659999999999998</v>
      </c>
      <c r="K228" s="424"/>
      <c r="L228" s="216">
        <v>112</v>
      </c>
      <c r="O228" s="424"/>
      <c r="P228" s="216">
        <v>112</v>
      </c>
      <c r="R228" t="s">
        <v>271</v>
      </c>
      <c r="S228">
        <v>0.69520000000000004</v>
      </c>
    </row>
    <row r="229" spans="1:19" x14ac:dyDescent="0.25">
      <c r="A229" t="str">
        <f t="shared" si="3"/>
        <v/>
      </c>
      <c r="B229" t="s">
        <v>271</v>
      </c>
      <c r="D229" t="s">
        <v>271</v>
      </c>
      <c r="E229">
        <v>0.55659999999999998</v>
      </c>
      <c r="F229">
        <v>0.69520000000000004</v>
      </c>
      <c r="H229" t="s">
        <v>272</v>
      </c>
      <c r="I229">
        <v>0.85419999999999996</v>
      </c>
      <c r="K229" s="17" t="s">
        <v>194</v>
      </c>
      <c r="L229" s="215">
        <v>0.61240000000000006</v>
      </c>
      <c r="O229" s="17" t="s">
        <v>232</v>
      </c>
      <c r="P229" s="215">
        <v>0.71150000000000002</v>
      </c>
      <c r="R229" t="s">
        <v>272</v>
      </c>
      <c r="S229">
        <v>0.87009999999999998</v>
      </c>
    </row>
    <row r="230" spans="1:19" ht="15.75" thickBot="1" x14ac:dyDescent="0.3">
      <c r="A230" t="str">
        <f t="shared" si="3"/>
        <v/>
      </c>
      <c r="B230" t="s">
        <v>272</v>
      </c>
      <c r="D230" t="s">
        <v>272</v>
      </c>
      <c r="E230">
        <v>0.85419999999999996</v>
      </c>
      <c r="F230">
        <v>0.87009999999999998</v>
      </c>
      <c r="H230" t="s">
        <v>273</v>
      </c>
      <c r="I230">
        <v>0.54790000000000005</v>
      </c>
      <c r="K230" s="18" t="s">
        <v>439</v>
      </c>
      <c r="L230" s="216">
        <v>113</v>
      </c>
      <c r="O230" s="18" t="s">
        <v>434</v>
      </c>
      <c r="P230" s="216">
        <v>113</v>
      </c>
      <c r="R230" t="s">
        <v>273</v>
      </c>
      <c r="S230">
        <v>0.53620000000000001</v>
      </c>
    </row>
    <row r="231" spans="1:19" x14ac:dyDescent="0.25">
      <c r="A231" t="str">
        <f t="shared" si="3"/>
        <v/>
      </c>
      <c r="B231" t="s">
        <v>273</v>
      </c>
      <c r="D231" t="s">
        <v>273</v>
      </c>
      <c r="E231">
        <v>0.54790000000000005</v>
      </c>
      <c r="F231">
        <v>0.53620000000000001</v>
      </c>
      <c r="H231" t="s">
        <v>274</v>
      </c>
      <c r="I231">
        <v>0.13950000000000001</v>
      </c>
      <c r="K231" s="423" t="s">
        <v>280</v>
      </c>
      <c r="L231" s="215">
        <v>0.59830000000000005</v>
      </c>
      <c r="O231" s="423" t="s">
        <v>316</v>
      </c>
      <c r="P231" s="215">
        <v>0.71009999999999995</v>
      </c>
      <c r="R231" t="s">
        <v>274</v>
      </c>
      <c r="S231">
        <v>0.1777</v>
      </c>
    </row>
    <row r="232" spans="1:19" ht="15.75" thickBot="1" x14ac:dyDescent="0.3">
      <c r="A232" t="str">
        <f t="shared" si="3"/>
        <v/>
      </c>
      <c r="B232" t="s">
        <v>274</v>
      </c>
      <c r="D232" t="s">
        <v>274</v>
      </c>
      <c r="E232">
        <v>0.13950000000000001</v>
      </c>
      <c r="F232">
        <v>0.1777</v>
      </c>
      <c r="H232" t="s">
        <v>275</v>
      </c>
      <c r="I232">
        <v>0.3871</v>
      </c>
      <c r="K232" s="424"/>
      <c r="L232" s="216">
        <v>114</v>
      </c>
      <c r="O232" s="424"/>
      <c r="P232" s="216">
        <v>114</v>
      </c>
      <c r="R232" t="s">
        <v>275</v>
      </c>
      <c r="S232">
        <v>0.37440000000000001</v>
      </c>
    </row>
    <row r="233" spans="1:19" x14ac:dyDescent="0.25">
      <c r="A233" t="str">
        <f t="shared" si="3"/>
        <v/>
      </c>
      <c r="B233" t="s">
        <v>275</v>
      </c>
      <c r="D233" t="s">
        <v>275</v>
      </c>
      <c r="E233">
        <v>0.3871</v>
      </c>
      <c r="F233">
        <v>0.37440000000000001</v>
      </c>
      <c r="H233" t="s">
        <v>276</v>
      </c>
      <c r="I233">
        <v>0.58250000000000002</v>
      </c>
      <c r="K233" s="423" t="s">
        <v>387</v>
      </c>
      <c r="L233" s="215">
        <v>0.59709999999999996</v>
      </c>
      <c r="O233" s="423" t="s">
        <v>122</v>
      </c>
      <c r="P233" s="215">
        <v>0.70720000000000005</v>
      </c>
      <c r="R233" t="s">
        <v>276</v>
      </c>
      <c r="S233">
        <v>0.52510000000000001</v>
      </c>
    </row>
    <row r="234" spans="1:19" ht="15.75" thickBot="1" x14ac:dyDescent="0.3">
      <c r="A234" t="str">
        <f t="shared" si="3"/>
        <v/>
      </c>
      <c r="B234" t="s">
        <v>276</v>
      </c>
      <c r="D234" t="s">
        <v>276</v>
      </c>
      <c r="E234">
        <v>0.58250000000000002</v>
      </c>
      <c r="F234">
        <v>0.52510000000000001</v>
      </c>
      <c r="H234" t="s">
        <v>277</v>
      </c>
      <c r="I234">
        <v>0.62439999999999996</v>
      </c>
      <c r="K234" s="424"/>
      <c r="L234" s="216">
        <v>115</v>
      </c>
      <c r="O234" s="424"/>
      <c r="P234" s="216">
        <v>115</v>
      </c>
      <c r="R234" t="s">
        <v>277</v>
      </c>
      <c r="S234">
        <v>0.76039999999999996</v>
      </c>
    </row>
    <row r="235" spans="1:19" x14ac:dyDescent="0.25">
      <c r="A235" t="str">
        <f t="shared" si="3"/>
        <v/>
      </c>
      <c r="B235" t="s">
        <v>277</v>
      </c>
      <c r="D235" t="s">
        <v>277</v>
      </c>
      <c r="E235">
        <v>0.62439999999999996</v>
      </c>
      <c r="F235">
        <v>0.76039999999999996</v>
      </c>
      <c r="H235" t="s">
        <v>278</v>
      </c>
      <c r="I235">
        <v>0.27400000000000002</v>
      </c>
      <c r="K235" s="423" t="s">
        <v>160</v>
      </c>
      <c r="L235" s="215">
        <v>0.59440000000000004</v>
      </c>
      <c r="O235" s="423" t="s">
        <v>58</v>
      </c>
      <c r="P235" s="215">
        <v>0.70650000000000002</v>
      </c>
      <c r="R235" t="s">
        <v>278</v>
      </c>
      <c r="S235">
        <v>0.51049999999999995</v>
      </c>
    </row>
    <row r="236" spans="1:19" ht="15.75" thickBot="1" x14ac:dyDescent="0.3">
      <c r="A236" t="str">
        <f t="shared" si="3"/>
        <v/>
      </c>
      <c r="B236" t="s">
        <v>278</v>
      </c>
      <c r="D236" t="s">
        <v>278</v>
      </c>
      <c r="E236">
        <v>0.27400000000000002</v>
      </c>
      <c r="F236">
        <v>0.51049999999999995</v>
      </c>
      <c r="H236" t="s">
        <v>279</v>
      </c>
      <c r="I236">
        <v>0.52339999999999998</v>
      </c>
      <c r="K236" s="424"/>
      <c r="L236" s="216">
        <v>116</v>
      </c>
      <c r="O236" s="424"/>
      <c r="P236" s="216">
        <v>116</v>
      </c>
      <c r="R236" t="s">
        <v>279</v>
      </c>
      <c r="S236">
        <v>0.64349999999999996</v>
      </c>
    </row>
    <row r="237" spans="1:19" x14ac:dyDescent="0.25">
      <c r="A237" t="str">
        <f t="shared" si="3"/>
        <v/>
      </c>
      <c r="B237" t="s">
        <v>279</v>
      </c>
      <c r="D237" t="s">
        <v>279</v>
      </c>
      <c r="E237">
        <v>0.52339999999999998</v>
      </c>
      <c r="F237">
        <v>0.64349999999999996</v>
      </c>
      <c r="H237" t="s">
        <v>280</v>
      </c>
      <c r="I237">
        <v>0.59830000000000005</v>
      </c>
      <c r="K237" s="423" t="s">
        <v>197</v>
      </c>
      <c r="L237" s="215">
        <v>0.59179999999999999</v>
      </c>
      <c r="O237" s="423" t="s">
        <v>141</v>
      </c>
      <c r="P237" s="215">
        <v>0.70369999999999999</v>
      </c>
      <c r="R237" t="s">
        <v>280</v>
      </c>
      <c r="S237">
        <v>0.64329999999999998</v>
      </c>
    </row>
    <row r="238" spans="1:19" ht="15.75" thickBot="1" x14ac:dyDescent="0.3">
      <c r="A238" t="str">
        <f t="shared" si="3"/>
        <v/>
      </c>
      <c r="B238" t="s">
        <v>280</v>
      </c>
      <c r="D238" t="s">
        <v>280</v>
      </c>
      <c r="E238">
        <v>0.59830000000000005</v>
      </c>
      <c r="F238">
        <v>0.64329999999999998</v>
      </c>
      <c r="H238" t="s">
        <v>281</v>
      </c>
      <c r="I238">
        <v>0.15509999999999999</v>
      </c>
      <c r="K238" s="424"/>
      <c r="L238" s="216">
        <v>117</v>
      </c>
      <c r="O238" s="424"/>
      <c r="P238" s="216">
        <v>117</v>
      </c>
      <c r="R238" t="s">
        <v>281</v>
      </c>
      <c r="S238">
        <v>0.30790000000000001</v>
      </c>
    </row>
    <row r="239" spans="1:19" x14ac:dyDescent="0.25">
      <c r="A239" t="str">
        <f t="shared" si="3"/>
        <v/>
      </c>
      <c r="B239" t="s">
        <v>281</v>
      </c>
      <c r="D239" t="s">
        <v>281</v>
      </c>
      <c r="E239">
        <v>0.15509999999999999</v>
      </c>
      <c r="F239">
        <v>0.30790000000000001</v>
      </c>
      <c r="H239" t="s">
        <v>282</v>
      </c>
      <c r="I239">
        <v>0.40589999999999998</v>
      </c>
      <c r="K239" s="423" t="s">
        <v>95</v>
      </c>
      <c r="L239" s="215">
        <v>0.58860000000000001</v>
      </c>
      <c r="O239" s="17" t="s">
        <v>167</v>
      </c>
      <c r="P239" s="215">
        <v>0.70079999999999998</v>
      </c>
      <c r="R239" t="s">
        <v>282</v>
      </c>
      <c r="S239">
        <v>0.28160000000000002</v>
      </c>
    </row>
    <row r="240" spans="1:19" ht="15.75" thickBot="1" x14ac:dyDescent="0.3">
      <c r="A240" t="str">
        <f t="shared" si="3"/>
        <v/>
      </c>
      <c r="B240" t="s">
        <v>282</v>
      </c>
      <c r="D240" t="s">
        <v>282</v>
      </c>
      <c r="E240">
        <v>0.40589999999999998</v>
      </c>
      <c r="F240">
        <v>0.28160000000000002</v>
      </c>
      <c r="H240" t="s">
        <v>283</v>
      </c>
      <c r="I240">
        <v>0.7177</v>
      </c>
      <c r="K240" s="424"/>
      <c r="L240" s="216">
        <v>118</v>
      </c>
      <c r="O240" s="18" t="s">
        <v>429</v>
      </c>
      <c r="P240" s="216">
        <v>118</v>
      </c>
      <c r="R240" t="s">
        <v>283</v>
      </c>
      <c r="S240">
        <v>0.8649</v>
      </c>
    </row>
    <row r="241" spans="1:19" x14ac:dyDescent="0.25">
      <c r="A241" t="str">
        <f t="shared" si="3"/>
        <v/>
      </c>
      <c r="B241" t="s">
        <v>283</v>
      </c>
      <c r="D241" t="s">
        <v>283</v>
      </c>
      <c r="E241">
        <v>0.7177</v>
      </c>
      <c r="F241">
        <v>0.8649</v>
      </c>
      <c r="H241" t="s">
        <v>284</v>
      </c>
      <c r="I241">
        <v>0.87119999999999997</v>
      </c>
      <c r="K241" s="423" t="s">
        <v>262</v>
      </c>
      <c r="L241" s="215">
        <v>0.58709999999999996</v>
      </c>
      <c r="O241" s="423" t="s">
        <v>354</v>
      </c>
      <c r="P241" s="215">
        <v>0.6976</v>
      </c>
      <c r="R241" t="s">
        <v>284</v>
      </c>
      <c r="S241">
        <v>0.96140000000000003</v>
      </c>
    </row>
    <row r="242" spans="1:19" ht="15.75" thickBot="1" x14ac:dyDescent="0.3">
      <c r="A242" t="str">
        <f t="shared" si="3"/>
        <v/>
      </c>
      <c r="B242" t="s">
        <v>284</v>
      </c>
      <c r="D242" t="s">
        <v>284</v>
      </c>
      <c r="E242">
        <v>0.87119999999999997</v>
      </c>
      <c r="F242">
        <v>0.96140000000000003</v>
      </c>
      <c r="H242" t="s">
        <v>285</v>
      </c>
      <c r="I242">
        <v>0.81359999999999999</v>
      </c>
      <c r="K242" s="424"/>
      <c r="L242" s="216">
        <v>119</v>
      </c>
      <c r="O242" s="424"/>
      <c r="P242" s="216">
        <v>119</v>
      </c>
      <c r="R242" t="s">
        <v>285</v>
      </c>
      <c r="S242">
        <v>0.84230000000000005</v>
      </c>
    </row>
    <row r="243" spans="1:19" x14ac:dyDescent="0.25">
      <c r="A243" t="str">
        <f t="shared" si="3"/>
        <v/>
      </c>
      <c r="B243" t="s">
        <v>285</v>
      </c>
      <c r="D243" t="s">
        <v>285</v>
      </c>
      <c r="E243">
        <v>0.81359999999999999</v>
      </c>
      <c r="F243">
        <v>0.84230000000000005</v>
      </c>
      <c r="H243" t="s">
        <v>286</v>
      </c>
      <c r="I243">
        <v>0.1615</v>
      </c>
      <c r="K243" s="423" t="s">
        <v>178</v>
      </c>
      <c r="L243" s="215">
        <v>0.58589999999999998</v>
      </c>
      <c r="O243" s="423" t="s">
        <v>271</v>
      </c>
      <c r="P243" s="215">
        <v>0.69520000000000004</v>
      </c>
      <c r="R243" t="s">
        <v>286</v>
      </c>
      <c r="S243">
        <v>0.13339999999999999</v>
      </c>
    </row>
    <row r="244" spans="1:19" ht="15.75" thickBot="1" x14ac:dyDescent="0.3">
      <c r="A244" t="str">
        <f t="shared" si="3"/>
        <v/>
      </c>
      <c r="B244" t="s">
        <v>286</v>
      </c>
      <c r="D244" t="s">
        <v>286</v>
      </c>
      <c r="E244">
        <v>0.1615</v>
      </c>
      <c r="F244">
        <v>0.13339999999999999</v>
      </c>
      <c r="H244" t="s">
        <v>287</v>
      </c>
      <c r="I244">
        <v>0.1893</v>
      </c>
      <c r="K244" s="424"/>
      <c r="L244" s="216">
        <v>120</v>
      </c>
      <c r="O244" s="424"/>
      <c r="P244" s="216">
        <v>120</v>
      </c>
      <c r="R244" t="s">
        <v>287</v>
      </c>
      <c r="S244">
        <v>0.2843</v>
      </c>
    </row>
    <row r="245" spans="1:19" x14ac:dyDescent="0.25">
      <c r="A245" t="str">
        <f t="shared" si="3"/>
        <v/>
      </c>
      <c r="B245" t="s">
        <v>287</v>
      </c>
      <c r="D245" t="s">
        <v>287</v>
      </c>
      <c r="E245">
        <v>0.1893</v>
      </c>
      <c r="F245">
        <v>0.2843</v>
      </c>
      <c r="H245" t="s">
        <v>288</v>
      </c>
      <c r="I245">
        <v>0.20030000000000001</v>
      </c>
      <c r="K245" s="17" t="s">
        <v>388</v>
      </c>
      <c r="L245" s="215">
        <v>0.58530000000000004</v>
      </c>
      <c r="O245" s="423" t="s">
        <v>335</v>
      </c>
      <c r="P245" s="215">
        <v>0.68569999999999998</v>
      </c>
      <c r="R245" t="s">
        <v>288</v>
      </c>
      <c r="S245">
        <v>0.3196</v>
      </c>
    </row>
    <row r="246" spans="1:19" ht="15.75" thickBot="1" x14ac:dyDescent="0.3">
      <c r="A246" t="str">
        <f t="shared" si="3"/>
        <v/>
      </c>
      <c r="B246" t="s">
        <v>288</v>
      </c>
      <c r="D246" t="s">
        <v>288</v>
      </c>
      <c r="E246">
        <v>0.20030000000000001</v>
      </c>
      <c r="F246">
        <v>0.3196</v>
      </c>
      <c r="H246" t="s">
        <v>289</v>
      </c>
      <c r="I246">
        <v>0.41299999999999998</v>
      </c>
      <c r="K246" s="18" t="s">
        <v>439</v>
      </c>
      <c r="L246" s="216">
        <v>121</v>
      </c>
      <c r="O246" s="424"/>
      <c r="P246" s="216">
        <v>121</v>
      </c>
      <c r="R246" t="s">
        <v>289</v>
      </c>
      <c r="S246">
        <v>0.3821</v>
      </c>
    </row>
    <row r="247" spans="1:19" x14ac:dyDescent="0.25">
      <c r="A247" t="str">
        <f t="shared" si="3"/>
        <v/>
      </c>
      <c r="B247" t="s">
        <v>289</v>
      </c>
      <c r="D247" t="s">
        <v>289</v>
      </c>
      <c r="E247">
        <v>0.41299999999999998</v>
      </c>
      <c r="F247">
        <v>0.3821</v>
      </c>
      <c r="H247" t="s">
        <v>290</v>
      </c>
      <c r="I247">
        <v>0.80769999999999997</v>
      </c>
      <c r="K247" s="423" t="s">
        <v>276</v>
      </c>
      <c r="L247" s="215">
        <v>0.58250000000000002</v>
      </c>
      <c r="O247" s="423" t="s">
        <v>340</v>
      </c>
      <c r="P247" s="215">
        <v>0.68400000000000005</v>
      </c>
      <c r="R247" t="s">
        <v>290</v>
      </c>
      <c r="S247">
        <v>0.7419</v>
      </c>
    </row>
    <row r="248" spans="1:19" ht="15.75" thickBot="1" x14ac:dyDescent="0.3">
      <c r="A248" t="str">
        <f t="shared" si="3"/>
        <v/>
      </c>
      <c r="B248" t="s">
        <v>290</v>
      </c>
      <c r="D248" t="s">
        <v>290</v>
      </c>
      <c r="E248">
        <v>0.80769999999999997</v>
      </c>
      <c r="F248">
        <v>0.7419</v>
      </c>
      <c r="H248" t="s">
        <v>291</v>
      </c>
      <c r="I248">
        <v>0.53190000000000004</v>
      </c>
      <c r="K248" s="424"/>
      <c r="L248" s="216">
        <v>122</v>
      </c>
      <c r="O248" s="424"/>
      <c r="P248" s="216">
        <v>122</v>
      </c>
      <c r="R248" t="s">
        <v>291</v>
      </c>
      <c r="S248">
        <v>0.51549999999999996</v>
      </c>
    </row>
    <row r="249" spans="1:19" x14ac:dyDescent="0.25">
      <c r="A249" t="str">
        <f t="shared" si="3"/>
        <v/>
      </c>
      <c r="B249" t="s">
        <v>291</v>
      </c>
      <c r="D249" t="s">
        <v>291</v>
      </c>
      <c r="E249">
        <v>0.53190000000000004</v>
      </c>
      <c r="F249">
        <v>0.51549999999999996</v>
      </c>
      <c r="H249" t="s">
        <v>292</v>
      </c>
      <c r="I249">
        <v>0.18690000000000001</v>
      </c>
      <c r="K249" s="423" t="s">
        <v>128</v>
      </c>
      <c r="L249" s="215">
        <v>0.57230000000000003</v>
      </c>
      <c r="O249" s="423" t="s">
        <v>178</v>
      </c>
      <c r="P249" s="215">
        <v>0.68369999999999997</v>
      </c>
      <c r="R249" t="s">
        <v>292</v>
      </c>
      <c r="S249">
        <v>0.27410000000000001</v>
      </c>
    </row>
    <row r="250" spans="1:19" ht="15.75" thickBot="1" x14ac:dyDescent="0.3">
      <c r="A250" t="str">
        <f t="shared" si="3"/>
        <v/>
      </c>
      <c r="B250" t="s">
        <v>292</v>
      </c>
      <c r="D250" t="s">
        <v>292</v>
      </c>
      <c r="E250">
        <v>0.18690000000000001</v>
      </c>
      <c r="F250">
        <v>0.27410000000000001</v>
      </c>
      <c r="H250" t="s">
        <v>293</v>
      </c>
      <c r="I250">
        <v>0.27879999999999999</v>
      </c>
      <c r="K250" s="424"/>
      <c r="L250" s="216">
        <v>123</v>
      </c>
      <c r="O250" s="424"/>
      <c r="P250" s="216">
        <v>123</v>
      </c>
      <c r="R250" t="s">
        <v>293</v>
      </c>
      <c r="S250">
        <v>0.33539999999999998</v>
      </c>
    </row>
    <row r="251" spans="1:19" x14ac:dyDescent="0.25">
      <c r="A251" t="str">
        <f t="shared" si="3"/>
        <v/>
      </c>
      <c r="B251" t="s">
        <v>293</v>
      </c>
      <c r="D251" t="s">
        <v>293</v>
      </c>
      <c r="E251">
        <v>0.27879999999999999</v>
      </c>
      <c r="F251">
        <v>0.33539999999999998</v>
      </c>
      <c r="H251" t="s">
        <v>395</v>
      </c>
      <c r="I251">
        <v>0.41220000000000001</v>
      </c>
      <c r="K251" s="423" t="s">
        <v>351</v>
      </c>
      <c r="L251" s="215">
        <v>0.56969999999999998</v>
      </c>
      <c r="O251" s="423" t="s">
        <v>334</v>
      </c>
      <c r="P251" s="215">
        <v>0.68340000000000001</v>
      </c>
      <c r="R251" t="s">
        <v>395</v>
      </c>
      <c r="S251">
        <v>0.59319999999999995</v>
      </c>
    </row>
    <row r="252" spans="1:19" ht="15.75" thickBot="1" x14ac:dyDescent="0.3">
      <c r="A252" t="str">
        <f t="shared" si="3"/>
        <v/>
      </c>
      <c r="B252" t="s">
        <v>395</v>
      </c>
      <c r="D252" t="s">
        <v>395</v>
      </c>
      <c r="E252">
        <v>0.41220000000000001</v>
      </c>
      <c r="F252">
        <v>0.59319999999999995</v>
      </c>
      <c r="H252" t="s">
        <v>294</v>
      </c>
      <c r="I252">
        <v>0.30570000000000003</v>
      </c>
      <c r="K252" s="424"/>
      <c r="L252" s="216">
        <v>124</v>
      </c>
      <c r="O252" s="424"/>
      <c r="P252" s="216">
        <v>124</v>
      </c>
      <c r="R252" t="s">
        <v>294</v>
      </c>
      <c r="S252">
        <v>0.42320000000000002</v>
      </c>
    </row>
    <row r="253" spans="1:19" x14ac:dyDescent="0.25">
      <c r="A253" t="str">
        <f t="shared" si="3"/>
        <v/>
      </c>
      <c r="B253" t="s">
        <v>294</v>
      </c>
      <c r="D253" t="s">
        <v>294</v>
      </c>
      <c r="E253">
        <v>0.30570000000000003</v>
      </c>
      <c r="F253">
        <v>0.42320000000000002</v>
      </c>
      <c r="H253" t="s">
        <v>295</v>
      </c>
      <c r="I253">
        <v>0.74719999999999998</v>
      </c>
      <c r="K253" s="423" t="s">
        <v>116</v>
      </c>
      <c r="L253" s="215">
        <v>0.56859999999999999</v>
      </c>
      <c r="O253" s="423" t="s">
        <v>80</v>
      </c>
      <c r="P253" s="215">
        <v>0.67900000000000005</v>
      </c>
      <c r="R253" t="s">
        <v>295</v>
      </c>
      <c r="S253">
        <v>0.84319999999999995</v>
      </c>
    </row>
    <row r="254" spans="1:19" ht="15.75" thickBot="1" x14ac:dyDescent="0.3">
      <c r="A254" t="str">
        <f t="shared" si="3"/>
        <v/>
      </c>
      <c r="B254" t="s">
        <v>295</v>
      </c>
      <c r="D254" t="s">
        <v>295</v>
      </c>
      <c r="E254">
        <v>0.74719999999999998</v>
      </c>
      <c r="F254">
        <v>0.84319999999999995</v>
      </c>
      <c r="H254" t="s">
        <v>296</v>
      </c>
      <c r="I254">
        <v>0.25850000000000001</v>
      </c>
      <c r="K254" s="424"/>
      <c r="L254" s="216">
        <v>125</v>
      </c>
      <c r="O254" s="424"/>
      <c r="P254" s="216">
        <v>125</v>
      </c>
      <c r="R254" t="s">
        <v>296</v>
      </c>
      <c r="S254">
        <v>0.45090000000000002</v>
      </c>
    </row>
    <row r="255" spans="1:19" ht="15.75" thickBot="1" x14ac:dyDescent="0.3">
      <c r="A255" t="str">
        <f t="shared" si="3"/>
        <v/>
      </c>
      <c r="B255" t="s">
        <v>296</v>
      </c>
      <c r="D255" t="s">
        <v>296</v>
      </c>
      <c r="E255">
        <v>0.25850000000000001</v>
      </c>
      <c r="F255">
        <v>0.45090000000000002</v>
      </c>
      <c r="H255" t="s">
        <v>297</v>
      </c>
      <c r="I255">
        <v>0.16170000000000001</v>
      </c>
      <c r="K255" s="15" t="s">
        <v>25</v>
      </c>
      <c r="L255" s="16" t="s">
        <v>399</v>
      </c>
      <c r="O255" s="15" t="s">
        <v>25</v>
      </c>
      <c r="P255" s="16" t="s">
        <v>399</v>
      </c>
      <c r="R255" t="s">
        <v>297</v>
      </c>
      <c r="S255">
        <v>0.129</v>
      </c>
    </row>
    <row r="256" spans="1:19" x14ac:dyDescent="0.25">
      <c r="A256" t="str">
        <f t="shared" si="3"/>
        <v/>
      </c>
      <c r="B256" t="s">
        <v>297</v>
      </c>
      <c r="D256" t="s">
        <v>297</v>
      </c>
      <c r="E256">
        <v>0.16170000000000001</v>
      </c>
      <c r="F256">
        <v>0.129</v>
      </c>
      <c r="H256" t="s">
        <v>298</v>
      </c>
      <c r="I256">
        <v>0.4002</v>
      </c>
      <c r="K256" s="423" t="s">
        <v>82</v>
      </c>
      <c r="L256" s="215">
        <v>0.56720000000000004</v>
      </c>
      <c r="O256" s="423" t="s">
        <v>201</v>
      </c>
      <c r="P256" s="215">
        <v>0.67700000000000005</v>
      </c>
      <c r="R256" t="s">
        <v>298</v>
      </c>
      <c r="S256">
        <v>0.433</v>
      </c>
    </row>
    <row r="257" spans="1:19" ht="15.75" thickBot="1" x14ac:dyDescent="0.3">
      <c r="A257" t="str">
        <f t="shared" si="3"/>
        <v/>
      </c>
      <c r="B257" t="s">
        <v>298</v>
      </c>
      <c r="D257" t="s">
        <v>298</v>
      </c>
      <c r="E257">
        <v>0.4002</v>
      </c>
      <c r="F257">
        <v>0.433</v>
      </c>
      <c r="H257" t="s">
        <v>299</v>
      </c>
      <c r="I257">
        <v>0.29070000000000001</v>
      </c>
      <c r="K257" s="424"/>
      <c r="L257" s="216">
        <v>126</v>
      </c>
      <c r="O257" s="424"/>
      <c r="P257" s="216">
        <v>126</v>
      </c>
      <c r="R257" t="s">
        <v>299</v>
      </c>
      <c r="S257">
        <v>0.47499999999999998</v>
      </c>
    </row>
    <row r="258" spans="1:19" x14ac:dyDescent="0.25">
      <c r="A258" t="str">
        <f t="shared" si="3"/>
        <v/>
      </c>
      <c r="B258" t="s">
        <v>299</v>
      </c>
      <c r="D258" t="s">
        <v>299</v>
      </c>
      <c r="E258">
        <v>0.29070000000000001</v>
      </c>
      <c r="F258">
        <v>0.47499999999999998</v>
      </c>
      <c r="H258" t="s">
        <v>300</v>
      </c>
      <c r="I258">
        <v>0.499</v>
      </c>
      <c r="K258" s="423" t="s">
        <v>357</v>
      </c>
      <c r="L258" s="215">
        <v>0.56159999999999999</v>
      </c>
      <c r="O258" s="423" t="s">
        <v>129</v>
      </c>
      <c r="P258" s="215">
        <v>0.67689999999999995</v>
      </c>
      <c r="R258" t="s">
        <v>300</v>
      </c>
      <c r="S258">
        <v>0.57210000000000005</v>
      </c>
    </row>
    <row r="259" spans="1:19" ht="15.75" thickBot="1" x14ac:dyDescent="0.3">
      <c r="A259" t="str">
        <f t="shared" ref="A259:A322" si="4">IF(B259=D259, "", "BAD")</f>
        <v/>
      </c>
      <c r="B259" t="s">
        <v>300</v>
      </c>
      <c r="D259" t="s">
        <v>300</v>
      </c>
      <c r="E259">
        <v>0.499</v>
      </c>
      <c r="F259">
        <v>0.57210000000000005</v>
      </c>
      <c r="H259" t="s">
        <v>301</v>
      </c>
      <c r="I259">
        <v>6.0100000000000001E-2</v>
      </c>
      <c r="K259" s="424"/>
      <c r="L259" s="216">
        <v>127</v>
      </c>
      <c r="O259" s="424"/>
      <c r="P259" s="216">
        <v>127</v>
      </c>
      <c r="R259" t="s">
        <v>301</v>
      </c>
      <c r="S259">
        <v>7.4700000000000003E-2</v>
      </c>
    </row>
    <row r="260" spans="1:19" x14ac:dyDescent="0.25">
      <c r="A260" t="str">
        <f t="shared" si="4"/>
        <v/>
      </c>
      <c r="B260" t="s">
        <v>301</v>
      </c>
      <c r="D260" t="s">
        <v>301</v>
      </c>
      <c r="E260">
        <v>6.0100000000000001E-2</v>
      </c>
      <c r="F260">
        <v>7.4700000000000003E-2</v>
      </c>
      <c r="H260" t="s">
        <v>302</v>
      </c>
      <c r="I260">
        <v>0.18459999999999999</v>
      </c>
      <c r="K260" s="423" t="s">
        <v>271</v>
      </c>
      <c r="L260" s="215">
        <v>0.55659999999999998</v>
      </c>
      <c r="O260" s="423" t="s">
        <v>113</v>
      </c>
      <c r="P260" s="215">
        <v>0.67630000000000001</v>
      </c>
      <c r="R260" t="s">
        <v>302</v>
      </c>
      <c r="S260">
        <v>0.2903</v>
      </c>
    </row>
    <row r="261" spans="1:19" ht="15.75" thickBot="1" x14ac:dyDescent="0.3">
      <c r="A261" t="str">
        <f t="shared" si="4"/>
        <v/>
      </c>
      <c r="B261" t="s">
        <v>302</v>
      </c>
      <c r="D261" t="s">
        <v>302</v>
      </c>
      <c r="E261">
        <v>0.18459999999999999</v>
      </c>
      <c r="F261">
        <v>0.2903</v>
      </c>
      <c r="H261" t="s">
        <v>303</v>
      </c>
      <c r="I261">
        <v>0.65090000000000003</v>
      </c>
      <c r="K261" s="424"/>
      <c r="L261" s="216">
        <v>128</v>
      </c>
      <c r="O261" s="424"/>
      <c r="P261" s="216">
        <v>128</v>
      </c>
      <c r="R261" t="s">
        <v>303</v>
      </c>
      <c r="S261">
        <v>0.90080000000000005</v>
      </c>
    </row>
    <row r="262" spans="1:19" x14ac:dyDescent="0.25">
      <c r="A262" t="str">
        <f t="shared" si="4"/>
        <v/>
      </c>
      <c r="B262" t="s">
        <v>303</v>
      </c>
      <c r="D262" t="s">
        <v>303</v>
      </c>
      <c r="E262">
        <v>0.65090000000000003</v>
      </c>
      <c r="F262">
        <v>0.90080000000000005</v>
      </c>
      <c r="H262" t="s">
        <v>304</v>
      </c>
      <c r="I262">
        <v>0.73799999999999999</v>
      </c>
      <c r="K262" s="423" t="s">
        <v>312</v>
      </c>
      <c r="L262" s="215">
        <v>0.55469999999999997</v>
      </c>
      <c r="O262" s="423" t="s">
        <v>350</v>
      </c>
      <c r="P262" s="215">
        <v>0.67390000000000005</v>
      </c>
      <c r="R262" t="s">
        <v>304</v>
      </c>
      <c r="S262">
        <v>0.81799999999999995</v>
      </c>
    </row>
    <row r="263" spans="1:19" ht="15.75" thickBot="1" x14ac:dyDescent="0.3">
      <c r="A263" t="str">
        <f t="shared" si="4"/>
        <v/>
      </c>
      <c r="B263" t="s">
        <v>304</v>
      </c>
      <c r="D263" t="s">
        <v>304</v>
      </c>
      <c r="E263">
        <v>0.73799999999999999</v>
      </c>
      <c r="F263">
        <v>0.81799999999999995</v>
      </c>
      <c r="H263" t="s">
        <v>305</v>
      </c>
      <c r="I263">
        <v>0.28160000000000002</v>
      </c>
      <c r="K263" s="424"/>
      <c r="L263" s="216">
        <v>129</v>
      </c>
      <c r="O263" s="424"/>
      <c r="P263" s="216">
        <v>129</v>
      </c>
      <c r="R263" t="s">
        <v>305</v>
      </c>
      <c r="S263">
        <v>0.41489999999999999</v>
      </c>
    </row>
    <row r="264" spans="1:19" x14ac:dyDescent="0.25">
      <c r="A264" t="str">
        <f t="shared" si="4"/>
        <v/>
      </c>
      <c r="B264" t="s">
        <v>305</v>
      </c>
      <c r="D264" t="s">
        <v>305</v>
      </c>
      <c r="E264">
        <v>0.28160000000000002</v>
      </c>
      <c r="F264">
        <v>0.41489999999999999</v>
      </c>
      <c r="H264" t="s">
        <v>306</v>
      </c>
      <c r="I264">
        <v>0.1144</v>
      </c>
      <c r="K264" s="423" t="s">
        <v>144</v>
      </c>
      <c r="L264" s="215">
        <v>0.55269999999999997</v>
      </c>
      <c r="O264" s="423" t="s">
        <v>166</v>
      </c>
      <c r="P264" s="215">
        <v>0.66979999999999995</v>
      </c>
      <c r="R264" t="s">
        <v>306</v>
      </c>
      <c r="S264">
        <v>0.24979999999999999</v>
      </c>
    </row>
    <row r="265" spans="1:19" ht="15.75" thickBot="1" x14ac:dyDescent="0.3">
      <c r="A265" t="str">
        <f t="shared" si="4"/>
        <v/>
      </c>
      <c r="B265" t="s">
        <v>306</v>
      </c>
      <c r="D265" t="s">
        <v>306</v>
      </c>
      <c r="E265">
        <v>0.1144</v>
      </c>
      <c r="F265">
        <v>0.24979999999999999</v>
      </c>
      <c r="H265" t="s">
        <v>307</v>
      </c>
      <c r="I265">
        <v>7.8299999999999995E-2</v>
      </c>
      <c r="K265" s="424"/>
      <c r="L265" s="216">
        <v>130</v>
      </c>
      <c r="O265" s="424"/>
      <c r="P265" s="216">
        <v>130</v>
      </c>
      <c r="R265" t="s">
        <v>307</v>
      </c>
      <c r="S265">
        <v>0.24640000000000001</v>
      </c>
    </row>
    <row r="266" spans="1:19" x14ac:dyDescent="0.25">
      <c r="A266" t="str">
        <f t="shared" si="4"/>
        <v/>
      </c>
      <c r="B266" t="s">
        <v>307</v>
      </c>
      <c r="D266" t="s">
        <v>307</v>
      </c>
      <c r="E266">
        <v>7.8299999999999995E-2</v>
      </c>
      <c r="F266">
        <v>0.24640000000000001</v>
      </c>
      <c r="H266" t="s">
        <v>308</v>
      </c>
      <c r="I266">
        <v>0.26100000000000001</v>
      </c>
      <c r="K266" s="423" t="s">
        <v>273</v>
      </c>
      <c r="L266" s="215">
        <v>0.54790000000000005</v>
      </c>
      <c r="O266" s="423" t="s">
        <v>318</v>
      </c>
      <c r="P266" s="215">
        <v>0.66269999999999996</v>
      </c>
      <c r="R266" t="s">
        <v>308</v>
      </c>
      <c r="S266">
        <v>0.57579999999999998</v>
      </c>
    </row>
    <row r="267" spans="1:19" ht="15.75" thickBot="1" x14ac:dyDescent="0.3">
      <c r="A267" t="str">
        <f t="shared" si="4"/>
        <v/>
      </c>
      <c r="B267" t="s">
        <v>308</v>
      </c>
      <c r="D267" t="s">
        <v>308</v>
      </c>
      <c r="E267">
        <v>0.26100000000000001</v>
      </c>
      <c r="F267">
        <v>0.57579999999999998</v>
      </c>
      <c r="H267" t="s">
        <v>309</v>
      </c>
      <c r="I267">
        <v>0.75849999999999995</v>
      </c>
      <c r="K267" s="424"/>
      <c r="L267" s="216">
        <v>131</v>
      </c>
      <c r="O267" s="424"/>
      <c r="P267" s="216">
        <v>131</v>
      </c>
      <c r="R267" t="s">
        <v>309</v>
      </c>
      <c r="S267">
        <v>0.81240000000000001</v>
      </c>
    </row>
    <row r="268" spans="1:19" x14ac:dyDescent="0.25">
      <c r="A268" t="str">
        <f t="shared" si="4"/>
        <v/>
      </c>
      <c r="B268" t="s">
        <v>309</v>
      </c>
      <c r="D268" t="s">
        <v>309</v>
      </c>
      <c r="E268">
        <v>0.75849999999999995</v>
      </c>
      <c r="F268">
        <v>0.81240000000000001</v>
      </c>
      <c r="H268" t="s">
        <v>310</v>
      </c>
      <c r="I268">
        <v>0.32329999999999998</v>
      </c>
      <c r="K268" s="423" t="s">
        <v>370</v>
      </c>
      <c r="L268" s="215">
        <v>0.54620000000000002</v>
      </c>
      <c r="O268" s="17" t="s">
        <v>345</v>
      </c>
      <c r="P268" s="215">
        <v>0.66200000000000003</v>
      </c>
      <c r="R268" t="s">
        <v>310</v>
      </c>
      <c r="S268">
        <v>0.3493</v>
      </c>
    </row>
    <row r="269" spans="1:19" ht="15.75" thickBot="1" x14ac:dyDescent="0.3">
      <c r="A269" t="str">
        <f t="shared" si="4"/>
        <v/>
      </c>
      <c r="B269" t="s">
        <v>310</v>
      </c>
      <c r="D269" t="s">
        <v>310</v>
      </c>
      <c r="E269">
        <v>0.32329999999999998</v>
      </c>
      <c r="F269">
        <v>0.3493</v>
      </c>
      <c r="H269" t="s">
        <v>311</v>
      </c>
      <c r="I269">
        <v>0.74970000000000003</v>
      </c>
      <c r="K269" s="424"/>
      <c r="L269" s="216">
        <v>132</v>
      </c>
      <c r="O269" s="18" t="s">
        <v>440</v>
      </c>
      <c r="P269" s="216">
        <v>132</v>
      </c>
      <c r="R269" t="s">
        <v>311</v>
      </c>
      <c r="S269">
        <v>0.87419999999999998</v>
      </c>
    </row>
    <row r="270" spans="1:19" x14ac:dyDescent="0.25">
      <c r="A270" t="str">
        <f t="shared" si="4"/>
        <v/>
      </c>
      <c r="B270" t="s">
        <v>311</v>
      </c>
      <c r="D270" t="s">
        <v>311</v>
      </c>
      <c r="E270">
        <v>0.74970000000000003</v>
      </c>
      <c r="F270">
        <v>0.87419999999999998</v>
      </c>
      <c r="H270" t="s">
        <v>396</v>
      </c>
      <c r="I270">
        <v>0.45590000000000003</v>
      </c>
      <c r="K270" s="423" t="s">
        <v>206</v>
      </c>
      <c r="L270" s="215">
        <v>0.54610000000000003</v>
      </c>
      <c r="O270" s="423" t="s">
        <v>218</v>
      </c>
      <c r="P270" s="215">
        <v>0.6613</v>
      </c>
      <c r="R270" t="s">
        <v>396</v>
      </c>
      <c r="S270">
        <v>0.38240000000000002</v>
      </c>
    </row>
    <row r="271" spans="1:19" ht="15.75" thickBot="1" x14ac:dyDescent="0.3">
      <c r="A271" t="str">
        <f t="shared" si="4"/>
        <v/>
      </c>
      <c r="B271" t="s">
        <v>396</v>
      </c>
      <c r="D271" t="s">
        <v>396</v>
      </c>
      <c r="E271">
        <v>0.45590000000000003</v>
      </c>
      <c r="F271">
        <v>0.38240000000000002</v>
      </c>
      <c r="H271" t="s">
        <v>397</v>
      </c>
      <c r="I271">
        <v>8.3599999999999994E-2</v>
      </c>
      <c r="K271" s="424"/>
      <c r="L271" s="216">
        <v>133</v>
      </c>
      <c r="O271" s="424"/>
      <c r="P271" s="216">
        <v>133</v>
      </c>
      <c r="R271" t="s">
        <v>397</v>
      </c>
      <c r="S271">
        <v>0.27650000000000002</v>
      </c>
    </row>
    <row r="272" spans="1:19" x14ac:dyDescent="0.25">
      <c r="A272" t="str">
        <f t="shared" si="4"/>
        <v/>
      </c>
      <c r="B272" t="s">
        <v>397</v>
      </c>
      <c r="D272" t="s">
        <v>397</v>
      </c>
      <c r="E272">
        <v>8.3599999999999994E-2</v>
      </c>
      <c r="F272">
        <v>0.27650000000000002</v>
      </c>
      <c r="H272" t="s">
        <v>312</v>
      </c>
      <c r="I272">
        <v>0.55469999999999997</v>
      </c>
      <c r="K272" s="423" t="s">
        <v>356</v>
      </c>
      <c r="L272" s="215">
        <v>0.54510000000000003</v>
      </c>
      <c r="O272" s="423" t="s">
        <v>76</v>
      </c>
      <c r="P272" s="215">
        <v>0.66080000000000005</v>
      </c>
      <c r="R272" t="s">
        <v>312</v>
      </c>
      <c r="S272">
        <v>0.58679999999999999</v>
      </c>
    </row>
    <row r="273" spans="1:19" ht="15.75" thickBot="1" x14ac:dyDescent="0.3">
      <c r="A273" t="str">
        <f t="shared" si="4"/>
        <v/>
      </c>
      <c r="B273" t="s">
        <v>312</v>
      </c>
      <c r="D273" t="s">
        <v>312</v>
      </c>
      <c r="E273">
        <v>0.55469999999999997</v>
      </c>
      <c r="F273">
        <v>0.58679999999999999</v>
      </c>
      <c r="H273" t="s">
        <v>313</v>
      </c>
      <c r="I273">
        <v>0.83930000000000005</v>
      </c>
      <c r="K273" s="424"/>
      <c r="L273" s="216">
        <v>134</v>
      </c>
      <c r="O273" s="424"/>
      <c r="P273" s="216">
        <v>134</v>
      </c>
      <c r="R273" t="s">
        <v>313</v>
      </c>
      <c r="S273">
        <v>0.8145</v>
      </c>
    </row>
    <row r="274" spans="1:19" x14ac:dyDescent="0.25">
      <c r="A274" t="str">
        <f t="shared" si="4"/>
        <v/>
      </c>
      <c r="B274" t="s">
        <v>313</v>
      </c>
      <c r="D274" t="s">
        <v>313</v>
      </c>
      <c r="E274">
        <v>0.83930000000000005</v>
      </c>
      <c r="F274">
        <v>0.8145</v>
      </c>
      <c r="H274" t="s">
        <v>314</v>
      </c>
      <c r="I274">
        <v>0.47989999999999999</v>
      </c>
      <c r="K274" s="423" t="s">
        <v>252</v>
      </c>
      <c r="L274" s="215">
        <v>0.54449999999999998</v>
      </c>
      <c r="O274" s="423" t="s">
        <v>128</v>
      </c>
      <c r="P274" s="215">
        <v>0.6583</v>
      </c>
      <c r="R274" t="s">
        <v>314</v>
      </c>
      <c r="S274">
        <v>0.53339999999999999</v>
      </c>
    </row>
    <row r="275" spans="1:19" ht="15.75" thickBot="1" x14ac:dyDescent="0.3">
      <c r="A275" t="str">
        <f t="shared" si="4"/>
        <v/>
      </c>
      <c r="B275" t="s">
        <v>314</v>
      </c>
      <c r="D275" t="s">
        <v>314</v>
      </c>
      <c r="E275">
        <v>0.47989999999999999</v>
      </c>
      <c r="F275">
        <v>0.53339999999999999</v>
      </c>
      <c r="H275" t="s">
        <v>315</v>
      </c>
      <c r="I275">
        <v>0.31759999999999999</v>
      </c>
      <c r="K275" s="424"/>
      <c r="L275" s="216">
        <v>135</v>
      </c>
      <c r="O275" s="424"/>
      <c r="P275" s="216">
        <v>135</v>
      </c>
      <c r="R275" t="s">
        <v>315</v>
      </c>
      <c r="S275">
        <v>0.4148</v>
      </c>
    </row>
    <row r="276" spans="1:19" x14ac:dyDescent="0.25">
      <c r="A276" t="str">
        <f t="shared" si="4"/>
        <v/>
      </c>
      <c r="B276" t="s">
        <v>315</v>
      </c>
      <c r="D276" t="s">
        <v>315</v>
      </c>
      <c r="E276">
        <v>0.31759999999999999</v>
      </c>
      <c r="F276">
        <v>0.4148</v>
      </c>
      <c r="H276" t="s">
        <v>316</v>
      </c>
      <c r="I276">
        <v>0.39550000000000002</v>
      </c>
      <c r="K276" s="423" t="s">
        <v>336</v>
      </c>
      <c r="L276" s="215">
        <v>0.53959999999999997</v>
      </c>
      <c r="O276" s="17" t="s">
        <v>361</v>
      </c>
      <c r="P276" s="215">
        <v>0.65169999999999995</v>
      </c>
      <c r="R276" t="s">
        <v>316</v>
      </c>
      <c r="S276">
        <v>0.71009999999999995</v>
      </c>
    </row>
    <row r="277" spans="1:19" ht="15.75" thickBot="1" x14ac:dyDescent="0.3">
      <c r="A277" t="str">
        <f t="shared" si="4"/>
        <v/>
      </c>
      <c r="B277" t="s">
        <v>316</v>
      </c>
      <c r="D277" t="s">
        <v>316</v>
      </c>
      <c r="E277">
        <v>0.39550000000000002</v>
      </c>
      <c r="F277">
        <v>0.71009999999999995</v>
      </c>
      <c r="H277" t="s">
        <v>317</v>
      </c>
      <c r="I277">
        <v>0.91579999999999995</v>
      </c>
      <c r="K277" s="424"/>
      <c r="L277" s="216">
        <v>136</v>
      </c>
      <c r="O277" s="18" t="s">
        <v>440</v>
      </c>
      <c r="P277" s="216">
        <v>136</v>
      </c>
      <c r="R277" t="s">
        <v>317</v>
      </c>
      <c r="S277">
        <v>0.96240000000000003</v>
      </c>
    </row>
    <row r="278" spans="1:19" x14ac:dyDescent="0.25">
      <c r="A278" t="str">
        <f t="shared" si="4"/>
        <v/>
      </c>
      <c r="B278" t="s">
        <v>317</v>
      </c>
      <c r="D278" t="s">
        <v>317</v>
      </c>
      <c r="E278">
        <v>0.91579999999999995</v>
      </c>
      <c r="F278">
        <v>0.96240000000000003</v>
      </c>
      <c r="H278" t="s">
        <v>318</v>
      </c>
      <c r="I278">
        <v>0.40600000000000003</v>
      </c>
      <c r="K278" s="423" t="s">
        <v>166</v>
      </c>
      <c r="L278" s="215">
        <v>0.53949999999999998</v>
      </c>
      <c r="O278" s="423" t="s">
        <v>81</v>
      </c>
      <c r="P278" s="215">
        <v>0.6492</v>
      </c>
      <c r="R278" t="s">
        <v>318</v>
      </c>
      <c r="S278">
        <v>0.66269999999999996</v>
      </c>
    </row>
    <row r="279" spans="1:19" ht="15.75" thickBot="1" x14ac:dyDescent="0.3">
      <c r="A279" t="str">
        <f t="shared" si="4"/>
        <v/>
      </c>
      <c r="B279" t="s">
        <v>318</v>
      </c>
      <c r="D279" t="s">
        <v>318</v>
      </c>
      <c r="E279">
        <v>0.40600000000000003</v>
      </c>
      <c r="F279">
        <v>0.66269999999999996</v>
      </c>
      <c r="H279" t="s">
        <v>319</v>
      </c>
      <c r="I279">
        <v>0.86799999999999999</v>
      </c>
      <c r="K279" s="424"/>
      <c r="L279" s="216">
        <v>137</v>
      </c>
      <c r="O279" s="424"/>
      <c r="P279" s="216">
        <v>137</v>
      </c>
      <c r="R279" t="s">
        <v>319</v>
      </c>
      <c r="S279">
        <v>0.85970000000000002</v>
      </c>
    </row>
    <row r="280" spans="1:19" x14ac:dyDescent="0.25">
      <c r="A280" t="str">
        <f t="shared" si="4"/>
        <v/>
      </c>
      <c r="B280" t="s">
        <v>319</v>
      </c>
      <c r="D280" t="s">
        <v>319</v>
      </c>
      <c r="E280">
        <v>0.86799999999999999</v>
      </c>
      <c r="F280">
        <v>0.85970000000000002</v>
      </c>
      <c r="H280" t="s">
        <v>320</v>
      </c>
      <c r="I280">
        <v>0.67069999999999996</v>
      </c>
      <c r="K280" s="423" t="s">
        <v>369</v>
      </c>
      <c r="L280" s="215">
        <v>0.53869999999999996</v>
      </c>
      <c r="O280" s="423" t="s">
        <v>240</v>
      </c>
      <c r="P280" s="215">
        <v>0.64870000000000005</v>
      </c>
      <c r="R280" t="s">
        <v>320</v>
      </c>
      <c r="S280">
        <v>0.83289999999999997</v>
      </c>
    </row>
    <row r="281" spans="1:19" ht="15.75" thickBot="1" x14ac:dyDescent="0.3">
      <c r="A281" t="str">
        <f t="shared" si="4"/>
        <v/>
      </c>
      <c r="B281" t="s">
        <v>320</v>
      </c>
      <c r="D281" t="s">
        <v>320</v>
      </c>
      <c r="E281">
        <v>0.67069999999999996</v>
      </c>
      <c r="F281">
        <v>0.83289999999999997</v>
      </c>
      <c r="H281" t="s">
        <v>321</v>
      </c>
      <c r="I281">
        <v>0.1031</v>
      </c>
      <c r="K281" s="424"/>
      <c r="L281" s="216">
        <v>138</v>
      </c>
      <c r="O281" s="424"/>
      <c r="P281" s="216">
        <v>138</v>
      </c>
      <c r="R281" t="s">
        <v>321</v>
      </c>
      <c r="S281">
        <v>8.3699999999999997E-2</v>
      </c>
    </row>
    <row r="282" spans="1:19" x14ac:dyDescent="0.25">
      <c r="A282" t="str">
        <f t="shared" si="4"/>
        <v/>
      </c>
      <c r="B282" t="s">
        <v>321</v>
      </c>
      <c r="D282" t="s">
        <v>321</v>
      </c>
      <c r="E282">
        <v>0.1031</v>
      </c>
      <c r="F282">
        <v>8.3699999999999997E-2</v>
      </c>
      <c r="H282" t="s">
        <v>322</v>
      </c>
      <c r="I282">
        <v>0.42349999999999999</v>
      </c>
      <c r="K282" s="423" t="s">
        <v>256</v>
      </c>
      <c r="L282" s="215">
        <v>0.53459999999999996</v>
      </c>
      <c r="O282" s="423" t="s">
        <v>279</v>
      </c>
      <c r="P282" s="215">
        <v>0.64349999999999996</v>
      </c>
      <c r="R282" t="s">
        <v>322</v>
      </c>
      <c r="S282">
        <v>0.377</v>
      </c>
    </row>
    <row r="283" spans="1:19" ht="15.75" thickBot="1" x14ac:dyDescent="0.3">
      <c r="A283" t="str">
        <f t="shared" si="4"/>
        <v/>
      </c>
      <c r="B283" t="s">
        <v>322</v>
      </c>
      <c r="D283" t="s">
        <v>322</v>
      </c>
      <c r="E283">
        <v>0.42349999999999999</v>
      </c>
      <c r="F283">
        <v>0.377</v>
      </c>
      <c r="H283" t="s">
        <v>323</v>
      </c>
      <c r="I283">
        <v>0.49480000000000002</v>
      </c>
      <c r="K283" s="424"/>
      <c r="L283" s="216">
        <v>139</v>
      </c>
      <c r="O283" s="424"/>
      <c r="P283" s="216">
        <v>139</v>
      </c>
      <c r="R283" t="s">
        <v>323</v>
      </c>
      <c r="S283">
        <v>0.39279999999999998</v>
      </c>
    </row>
    <row r="284" spans="1:19" x14ac:dyDescent="0.25">
      <c r="A284" t="str">
        <f t="shared" si="4"/>
        <v/>
      </c>
      <c r="B284" t="s">
        <v>323</v>
      </c>
      <c r="D284" t="s">
        <v>323</v>
      </c>
      <c r="E284">
        <v>0.49480000000000002</v>
      </c>
      <c r="F284">
        <v>0.39279999999999998</v>
      </c>
      <c r="H284" t="s">
        <v>324</v>
      </c>
      <c r="I284">
        <v>0.76729999999999998</v>
      </c>
      <c r="K284" s="423" t="s">
        <v>76</v>
      </c>
      <c r="L284" s="215">
        <v>0.53369999999999995</v>
      </c>
      <c r="O284" s="423" t="s">
        <v>280</v>
      </c>
      <c r="P284" s="215">
        <v>0.64329999999999998</v>
      </c>
      <c r="R284" t="s">
        <v>324</v>
      </c>
      <c r="S284">
        <v>0.8871</v>
      </c>
    </row>
    <row r="285" spans="1:19" ht="15.75" thickBot="1" x14ac:dyDescent="0.3">
      <c r="A285" t="str">
        <f t="shared" si="4"/>
        <v/>
      </c>
      <c r="B285" t="s">
        <v>324</v>
      </c>
      <c r="D285" t="s">
        <v>324</v>
      </c>
      <c r="E285">
        <v>0.76729999999999998</v>
      </c>
      <c r="F285">
        <v>0.8871</v>
      </c>
      <c r="H285" t="s">
        <v>325</v>
      </c>
      <c r="I285">
        <v>0.52669999999999995</v>
      </c>
      <c r="K285" s="424"/>
      <c r="L285" s="216">
        <v>140</v>
      </c>
      <c r="O285" s="424"/>
      <c r="P285" s="216">
        <v>140</v>
      </c>
      <c r="R285" t="s">
        <v>325</v>
      </c>
      <c r="S285">
        <v>0.73650000000000004</v>
      </c>
    </row>
    <row r="286" spans="1:19" x14ac:dyDescent="0.25">
      <c r="A286" t="str">
        <f t="shared" si="4"/>
        <v/>
      </c>
      <c r="B286" t="s">
        <v>325</v>
      </c>
      <c r="D286" t="s">
        <v>325</v>
      </c>
      <c r="E286">
        <v>0.52669999999999995</v>
      </c>
      <c r="F286">
        <v>0.73650000000000004</v>
      </c>
      <c r="H286" t="s">
        <v>326</v>
      </c>
      <c r="I286">
        <v>9.2499999999999999E-2</v>
      </c>
      <c r="K286" s="423" t="s">
        <v>291</v>
      </c>
      <c r="L286" s="215">
        <v>0.53190000000000004</v>
      </c>
      <c r="O286" s="423" t="s">
        <v>82</v>
      </c>
      <c r="P286" s="215">
        <v>0.63839999999999997</v>
      </c>
      <c r="R286" t="s">
        <v>326</v>
      </c>
      <c r="S286">
        <v>0.1726</v>
      </c>
    </row>
    <row r="287" spans="1:19" ht="15.75" thickBot="1" x14ac:dyDescent="0.3">
      <c r="A287" t="str">
        <f t="shared" si="4"/>
        <v/>
      </c>
      <c r="B287" t="s">
        <v>326</v>
      </c>
      <c r="D287" t="s">
        <v>326</v>
      </c>
      <c r="E287">
        <v>9.2499999999999999E-2</v>
      </c>
      <c r="F287">
        <v>0.1726</v>
      </c>
      <c r="H287" t="s">
        <v>327</v>
      </c>
      <c r="I287">
        <v>9.6299999999999997E-2</v>
      </c>
      <c r="K287" s="424"/>
      <c r="L287" s="216">
        <v>141</v>
      </c>
      <c r="O287" s="424"/>
      <c r="P287" s="216">
        <v>141</v>
      </c>
      <c r="R287" t="s">
        <v>327</v>
      </c>
      <c r="S287">
        <v>0.5222</v>
      </c>
    </row>
    <row r="288" spans="1:19" x14ac:dyDescent="0.25">
      <c r="A288" t="str">
        <f t="shared" si="4"/>
        <v/>
      </c>
      <c r="B288" t="s">
        <v>398</v>
      </c>
      <c r="D288" t="s">
        <v>398</v>
      </c>
      <c r="E288">
        <v>0.107</v>
      </c>
      <c r="F288">
        <v>0.1789</v>
      </c>
      <c r="H288" t="s">
        <v>328</v>
      </c>
      <c r="I288">
        <v>0.15190000000000001</v>
      </c>
      <c r="K288" s="423" t="s">
        <v>325</v>
      </c>
      <c r="L288" s="215">
        <v>0.52669999999999995</v>
      </c>
      <c r="O288" s="423" t="s">
        <v>257</v>
      </c>
      <c r="P288" s="215">
        <v>0.63639999999999997</v>
      </c>
      <c r="R288" t="s">
        <v>328</v>
      </c>
      <c r="S288">
        <v>0.499</v>
      </c>
    </row>
    <row r="289" spans="1:19" ht="15.75" thickBot="1" x14ac:dyDescent="0.3">
      <c r="A289" t="str">
        <f t="shared" si="4"/>
        <v/>
      </c>
      <c r="B289" t="s">
        <v>327</v>
      </c>
      <c r="D289" t="s">
        <v>327</v>
      </c>
      <c r="E289">
        <v>9.6299999999999997E-2</v>
      </c>
      <c r="F289">
        <v>0.5222</v>
      </c>
      <c r="H289" t="s">
        <v>329</v>
      </c>
      <c r="I289">
        <v>0.23039999999999999</v>
      </c>
      <c r="K289" s="424"/>
      <c r="L289" s="216">
        <v>142</v>
      </c>
      <c r="O289" s="424"/>
      <c r="P289" s="216">
        <v>142</v>
      </c>
      <c r="R289" t="s">
        <v>329</v>
      </c>
      <c r="S289">
        <v>0.49380000000000002</v>
      </c>
    </row>
    <row r="290" spans="1:19" x14ac:dyDescent="0.25">
      <c r="A290" t="str">
        <f t="shared" si="4"/>
        <v/>
      </c>
      <c r="B290" t="s">
        <v>328</v>
      </c>
      <c r="D290" t="s">
        <v>328</v>
      </c>
      <c r="E290">
        <v>0.15190000000000001</v>
      </c>
      <c r="F290">
        <v>0.499</v>
      </c>
      <c r="H290" t="s">
        <v>330</v>
      </c>
      <c r="I290">
        <v>9.1999999999999998E-2</v>
      </c>
      <c r="K290" s="423" t="s">
        <v>279</v>
      </c>
      <c r="L290" s="215">
        <v>0.52339999999999998</v>
      </c>
      <c r="O290" s="423" t="s">
        <v>384</v>
      </c>
      <c r="P290" s="215">
        <v>0.6361</v>
      </c>
      <c r="R290" t="s">
        <v>330</v>
      </c>
      <c r="S290">
        <v>0.13370000000000001</v>
      </c>
    </row>
    <row r="291" spans="1:19" ht="15.75" thickBot="1" x14ac:dyDescent="0.3">
      <c r="A291" t="str">
        <f t="shared" si="4"/>
        <v/>
      </c>
      <c r="B291" t="s">
        <v>329</v>
      </c>
      <c r="D291" t="s">
        <v>329</v>
      </c>
      <c r="E291">
        <v>0.23039999999999999</v>
      </c>
      <c r="F291">
        <v>0.49380000000000002</v>
      </c>
      <c r="H291" t="s">
        <v>331</v>
      </c>
      <c r="I291">
        <v>0.39029999999999998</v>
      </c>
      <c r="K291" s="424"/>
      <c r="L291" s="216">
        <v>143</v>
      </c>
      <c r="O291" s="424"/>
      <c r="P291" s="216">
        <v>143</v>
      </c>
      <c r="R291" t="s">
        <v>331</v>
      </c>
      <c r="S291">
        <v>0.52180000000000004</v>
      </c>
    </row>
    <row r="292" spans="1:19" x14ac:dyDescent="0.25">
      <c r="A292" t="str">
        <f t="shared" si="4"/>
        <v/>
      </c>
      <c r="B292" t="s">
        <v>330</v>
      </c>
      <c r="D292" t="s">
        <v>330</v>
      </c>
      <c r="E292">
        <v>9.1999999999999998E-2</v>
      </c>
      <c r="F292">
        <v>0.13370000000000001</v>
      </c>
      <c r="H292" t="s">
        <v>332</v>
      </c>
      <c r="I292">
        <v>7.7899999999999997E-2</v>
      </c>
      <c r="K292" s="423" t="s">
        <v>164</v>
      </c>
      <c r="L292" s="215">
        <v>0.51749999999999996</v>
      </c>
      <c r="O292" s="423" t="s">
        <v>385</v>
      </c>
      <c r="P292" s="215">
        <v>0.63400000000000001</v>
      </c>
      <c r="R292" t="s">
        <v>332</v>
      </c>
      <c r="S292">
        <v>7.2800000000000004E-2</v>
      </c>
    </row>
    <row r="293" spans="1:19" ht="15.75" thickBot="1" x14ac:dyDescent="0.3">
      <c r="A293" t="str">
        <f t="shared" si="4"/>
        <v/>
      </c>
      <c r="B293" t="s">
        <v>331</v>
      </c>
      <c r="D293" t="s">
        <v>331</v>
      </c>
      <c r="E293">
        <v>0.39029999999999998</v>
      </c>
      <c r="F293">
        <v>0.52180000000000004</v>
      </c>
      <c r="H293" t="s">
        <v>333</v>
      </c>
      <c r="I293">
        <v>0.24310000000000001</v>
      </c>
      <c r="K293" s="424"/>
      <c r="L293" s="216">
        <v>144</v>
      </c>
      <c r="O293" s="424"/>
      <c r="P293" s="216">
        <v>144</v>
      </c>
      <c r="R293" t="s">
        <v>333</v>
      </c>
      <c r="S293">
        <v>0.35780000000000001</v>
      </c>
    </row>
    <row r="294" spans="1:19" x14ac:dyDescent="0.25">
      <c r="A294" t="str">
        <f t="shared" si="4"/>
        <v/>
      </c>
      <c r="B294" t="s">
        <v>332</v>
      </c>
      <c r="D294" t="s">
        <v>332</v>
      </c>
      <c r="E294">
        <v>7.7899999999999997E-2</v>
      </c>
      <c r="F294">
        <v>7.2800000000000004E-2</v>
      </c>
      <c r="H294" t="s">
        <v>334</v>
      </c>
      <c r="I294">
        <v>0.28289999999999998</v>
      </c>
      <c r="K294" s="423" t="s">
        <v>122</v>
      </c>
      <c r="L294" s="215">
        <v>0.51419999999999999</v>
      </c>
      <c r="O294" s="423" t="s">
        <v>73</v>
      </c>
      <c r="P294" s="215">
        <v>0.63039999999999996</v>
      </c>
      <c r="R294" t="s">
        <v>334</v>
      </c>
      <c r="S294">
        <v>0.68340000000000001</v>
      </c>
    </row>
    <row r="295" spans="1:19" ht="15.75" thickBot="1" x14ac:dyDescent="0.3">
      <c r="A295" t="str">
        <f t="shared" si="4"/>
        <v/>
      </c>
      <c r="B295" t="s">
        <v>333</v>
      </c>
      <c r="D295" t="s">
        <v>333</v>
      </c>
      <c r="E295">
        <v>0.24310000000000001</v>
      </c>
      <c r="F295">
        <v>0.35780000000000001</v>
      </c>
      <c r="H295" t="s">
        <v>335</v>
      </c>
      <c r="I295">
        <v>0.68010000000000004</v>
      </c>
      <c r="K295" s="424"/>
      <c r="L295" s="216">
        <v>145</v>
      </c>
      <c r="O295" s="424"/>
      <c r="P295" s="216">
        <v>145</v>
      </c>
      <c r="R295" t="s">
        <v>335</v>
      </c>
      <c r="S295">
        <v>0.68569999999999998</v>
      </c>
    </row>
    <row r="296" spans="1:19" x14ac:dyDescent="0.25">
      <c r="A296" t="str">
        <f t="shared" si="4"/>
        <v/>
      </c>
      <c r="B296" t="s">
        <v>334</v>
      </c>
      <c r="D296" t="s">
        <v>334</v>
      </c>
      <c r="E296">
        <v>0.28289999999999998</v>
      </c>
      <c r="F296">
        <v>0.68340000000000001</v>
      </c>
      <c r="H296" t="s">
        <v>336</v>
      </c>
      <c r="I296">
        <v>0.53959999999999997</v>
      </c>
      <c r="K296" s="17" t="s">
        <v>361</v>
      </c>
      <c r="L296" s="215">
        <v>0.51129999999999998</v>
      </c>
      <c r="O296" s="423" t="s">
        <v>157</v>
      </c>
      <c r="P296" s="215">
        <v>0.62860000000000005</v>
      </c>
      <c r="R296" t="s">
        <v>336</v>
      </c>
      <c r="S296">
        <v>0.60670000000000002</v>
      </c>
    </row>
    <row r="297" spans="1:19" ht="15.75" thickBot="1" x14ac:dyDescent="0.3">
      <c r="A297" t="str">
        <f t="shared" si="4"/>
        <v/>
      </c>
      <c r="B297" t="s">
        <v>335</v>
      </c>
      <c r="D297" t="s">
        <v>335</v>
      </c>
      <c r="E297">
        <v>0.68010000000000004</v>
      </c>
      <c r="F297">
        <v>0.68569999999999998</v>
      </c>
      <c r="H297" t="s">
        <v>337</v>
      </c>
      <c r="I297">
        <v>8.2400000000000001E-2</v>
      </c>
      <c r="K297" s="18" t="s">
        <v>440</v>
      </c>
      <c r="L297" s="216">
        <v>146</v>
      </c>
      <c r="O297" s="424"/>
      <c r="P297" s="216">
        <v>146</v>
      </c>
      <c r="R297" t="s">
        <v>337</v>
      </c>
      <c r="S297">
        <v>0.14729999999999999</v>
      </c>
    </row>
    <row r="298" spans="1:19" x14ac:dyDescent="0.25">
      <c r="A298" t="str">
        <f t="shared" si="4"/>
        <v/>
      </c>
      <c r="B298" t="s">
        <v>336</v>
      </c>
      <c r="D298" t="s">
        <v>336</v>
      </c>
      <c r="E298">
        <v>0.53959999999999997</v>
      </c>
      <c r="F298">
        <v>0.60670000000000002</v>
      </c>
      <c r="H298" t="s">
        <v>338</v>
      </c>
      <c r="I298">
        <v>0.29830000000000001</v>
      </c>
      <c r="K298" s="423" t="s">
        <v>300</v>
      </c>
      <c r="L298" s="215">
        <v>0.499</v>
      </c>
      <c r="O298" s="423" t="s">
        <v>227</v>
      </c>
      <c r="P298" s="215">
        <v>0.62860000000000005</v>
      </c>
      <c r="R298" t="s">
        <v>338</v>
      </c>
      <c r="S298">
        <v>0.24740000000000001</v>
      </c>
    </row>
    <row r="299" spans="1:19" ht="15.75" thickBot="1" x14ac:dyDescent="0.3">
      <c r="A299" t="str">
        <f t="shared" si="4"/>
        <v/>
      </c>
      <c r="B299" t="s">
        <v>337</v>
      </c>
      <c r="D299" t="s">
        <v>337</v>
      </c>
      <c r="E299">
        <v>8.2400000000000001E-2</v>
      </c>
      <c r="F299">
        <v>0.14729999999999999</v>
      </c>
      <c r="H299" t="s">
        <v>339</v>
      </c>
      <c r="I299">
        <v>0.28010000000000002</v>
      </c>
      <c r="K299" s="424"/>
      <c r="L299" s="216">
        <v>147</v>
      </c>
      <c r="O299" s="424"/>
      <c r="P299" s="216">
        <v>147</v>
      </c>
      <c r="R299" t="s">
        <v>339</v>
      </c>
      <c r="S299">
        <v>0.19289999999999999</v>
      </c>
    </row>
    <row r="300" spans="1:19" x14ac:dyDescent="0.25">
      <c r="A300" t="str">
        <f t="shared" si="4"/>
        <v/>
      </c>
      <c r="B300" t="s">
        <v>338</v>
      </c>
      <c r="D300" t="s">
        <v>338</v>
      </c>
      <c r="E300">
        <v>0.29830000000000001</v>
      </c>
      <c r="F300">
        <v>0.24740000000000001</v>
      </c>
      <c r="H300" t="s">
        <v>340</v>
      </c>
      <c r="I300">
        <v>0.6371</v>
      </c>
      <c r="K300" s="423" t="s">
        <v>120</v>
      </c>
      <c r="L300" s="215">
        <v>0.49859999999999999</v>
      </c>
      <c r="O300" s="423" t="s">
        <v>100</v>
      </c>
      <c r="P300" s="215">
        <v>0.62649999999999995</v>
      </c>
      <c r="R300" t="s">
        <v>340</v>
      </c>
      <c r="S300">
        <v>0.68400000000000005</v>
      </c>
    </row>
    <row r="301" spans="1:19" ht="15.75" thickBot="1" x14ac:dyDescent="0.3">
      <c r="A301" t="str">
        <f t="shared" si="4"/>
        <v/>
      </c>
      <c r="B301" t="s">
        <v>339</v>
      </c>
      <c r="D301" t="s">
        <v>339</v>
      </c>
      <c r="E301">
        <v>0.28010000000000002</v>
      </c>
      <c r="F301">
        <v>0.19289999999999999</v>
      </c>
      <c r="H301" t="s">
        <v>341</v>
      </c>
      <c r="I301">
        <v>0.63360000000000005</v>
      </c>
      <c r="K301" s="424"/>
      <c r="L301" s="216">
        <v>148</v>
      </c>
      <c r="O301" s="424"/>
      <c r="P301" s="216">
        <v>148</v>
      </c>
      <c r="R301" t="s">
        <v>341</v>
      </c>
      <c r="S301">
        <v>0.7712</v>
      </c>
    </row>
    <row r="302" spans="1:19" x14ac:dyDescent="0.25">
      <c r="A302" t="str">
        <f t="shared" si="4"/>
        <v/>
      </c>
      <c r="B302" t="s">
        <v>340</v>
      </c>
      <c r="D302" t="s">
        <v>340</v>
      </c>
      <c r="E302">
        <v>0.6371</v>
      </c>
      <c r="F302">
        <v>0.68400000000000005</v>
      </c>
      <c r="H302" t="s">
        <v>342</v>
      </c>
      <c r="I302">
        <v>0.72450000000000003</v>
      </c>
      <c r="K302" s="423" t="s">
        <v>323</v>
      </c>
      <c r="L302" s="215">
        <v>0.49480000000000002</v>
      </c>
      <c r="O302" s="423" t="s">
        <v>229</v>
      </c>
      <c r="P302" s="215">
        <v>0.62529999999999997</v>
      </c>
      <c r="R302" t="s">
        <v>342</v>
      </c>
      <c r="S302">
        <v>0.83250000000000002</v>
      </c>
    </row>
    <row r="303" spans="1:19" ht="15.75" thickBot="1" x14ac:dyDescent="0.3">
      <c r="A303" t="str">
        <f t="shared" si="4"/>
        <v/>
      </c>
      <c r="B303" t="s">
        <v>341</v>
      </c>
      <c r="D303" t="s">
        <v>341</v>
      </c>
      <c r="E303">
        <v>0.63360000000000005</v>
      </c>
      <c r="F303">
        <v>0.7712</v>
      </c>
      <c r="H303" t="s">
        <v>343</v>
      </c>
      <c r="I303">
        <v>9.0999999999999998E-2</v>
      </c>
      <c r="K303" s="424"/>
      <c r="L303" s="216">
        <v>149</v>
      </c>
      <c r="O303" s="424"/>
      <c r="P303" s="216">
        <v>149</v>
      </c>
      <c r="R303" t="s">
        <v>343</v>
      </c>
      <c r="S303">
        <v>5.9900000000000002E-2</v>
      </c>
    </row>
    <row r="304" spans="1:19" x14ac:dyDescent="0.25">
      <c r="A304" t="str">
        <f t="shared" si="4"/>
        <v/>
      </c>
      <c r="B304" t="s">
        <v>342</v>
      </c>
      <c r="D304" t="s">
        <v>342</v>
      </c>
      <c r="E304">
        <v>0.72450000000000003</v>
      </c>
      <c r="F304">
        <v>0.83250000000000002</v>
      </c>
      <c r="H304" t="s">
        <v>344</v>
      </c>
      <c r="I304">
        <v>0.34210000000000002</v>
      </c>
      <c r="K304" s="423" t="s">
        <v>358</v>
      </c>
      <c r="L304" s="215">
        <v>0.49430000000000002</v>
      </c>
      <c r="O304" s="17" t="s">
        <v>388</v>
      </c>
      <c r="P304" s="215">
        <v>0.62160000000000004</v>
      </c>
      <c r="R304" t="s">
        <v>344</v>
      </c>
      <c r="S304">
        <v>0.1946</v>
      </c>
    </row>
    <row r="305" spans="1:19" ht="15.75" thickBot="1" x14ac:dyDescent="0.3">
      <c r="A305" t="str">
        <f t="shared" si="4"/>
        <v/>
      </c>
      <c r="B305" t="s">
        <v>343</v>
      </c>
      <c r="D305" t="s">
        <v>343</v>
      </c>
      <c r="E305">
        <v>9.0999999999999998E-2</v>
      </c>
      <c r="F305">
        <v>5.9900000000000002E-2</v>
      </c>
      <c r="H305" t="s">
        <v>345</v>
      </c>
      <c r="I305">
        <v>0.48980000000000001</v>
      </c>
      <c r="K305" s="424"/>
      <c r="L305" s="216">
        <v>150</v>
      </c>
      <c r="O305" s="18" t="s">
        <v>439</v>
      </c>
      <c r="P305" s="216">
        <v>150</v>
      </c>
      <c r="R305" t="s">
        <v>345</v>
      </c>
      <c r="S305">
        <v>0.66200000000000003</v>
      </c>
    </row>
    <row r="306" spans="1:19" ht="15.75" thickBot="1" x14ac:dyDescent="0.3">
      <c r="A306" t="str">
        <f t="shared" si="4"/>
        <v/>
      </c>
      <c r="B306" t="s">
        <v>344</v>
      </c>
      <c r="D306" t="s">
        <v>344</v>
      </c>
      <c r="E306">
        <v>0.34210000000000002</v>
      </c>
      <c r="F306">
        <v>0.1946</v>
      </c>
      <c r="H306" t="s">
        <v>346</v>
      </c>
      <c r="I306">
        <v>0.26950000000000002</v>
      </c>
      <c r="K306" s="15" t="s">
        <v>25</v>
      </c>
      <c r="L306" s="16" t="s">
        <v>399</v>
      </c>
      <c r="O306" s="15" t="s">
        <v>25</v>
      </c>
      <c r="P306" s="16" t="s">
        <v>399</v>
      </c>
      <c r="R306" t="s">
        <v>346</v>
      </c>
      <c r="S306">
        <v>0.2268</v>
      </c>
    </row>
    <row r="307" spans="1:19" x14ac:dyDescent="0.25">
      <c r="A307" t="str">
        <f t="shared" si="4"/>
        <v/>
      </c>
      <c r="B307" t="s">
        <v>345</v>
      </c>
      <c r="D307" t="s">
        <v>345</v>
      </c>
      <c r="E307">
        <v>0.48980000000000001</v>
      </c>
      <c r="F307">
        <v>0.66200000000000003</v>
      </c>
      <c r="H307" t="s">
        <v>347</v>
      </c>
      <c r="I307">
        <v>0.32479999999999998</v>
      </c>
      <c r="K307" s="423" t="s">
        <v>186</v>
      </c>
      <c r="L307" s="215">
        <v>0.49380000000000002</v>
      </c>
      <c r="O307" s="17" t="s">
        <v>182</v>
      </c>
      <c r="P307" s="215">
        <v>0.62019999999999997</v>
      </c>
      <c r="R307" t="s">
        <v>347</v>
      </c>
      <c r="S307">
        <v>0.43669999999999998</v>
      </c>
    </row>
    <row r="308" spans="1:19" ht="15.75" thickBot="1" x14ac:dyDescent="0.3">
      <c r="A308" t="str">
        <f t="shared" si="4"/>
        <v/>
      </c>
      <c r="B308" t="s">
        <v>346</v>
      </c>
      <c r="D308" t="s">
        <v>346</v>
      </c>
      <c r="E308">
        <v>0.26950000000000002</v>
      </c>
      <c r="F308">
        <v>0.2268</v>
      </c>
      <c r="H308" t="s">
        <v>348</v>
      </c>
      <c r="I308">
        <v>0.79790000000000005</v>
      </c>
      <c r="K308" s="424"/>
      <c r="L308" s="216">
        <v>151</v>
      </c>
      <c r="O308" s="18" t="s">
        <v>438</v>
      </c>
      <c r="P308" s="216">
        <v>151</v>
      </c>
      <c r="R308" t="s">
        <v>348</v>
      </c>
      <c r="S308">
        <v>0.93259999999999998</v>
      </c>
    </row>
    <row r="309" spans="1:19" x14ac:dyDescent="0.25">
      <c r="A309" t="str">
        <f t="shared" si="4"/>
        <v/>
      </c>
      <c r="B309" t="s">
        <v>347</v>
      </c>
      <c r="D309" t="s">
        <v>347</v>
      </c>
      <c r="E309">
        <v>0.32479999999999998</v>
      </c>
      <c r="F309">
        <v>0.43669999999999998</v>
      </c>
      <c r="H309" t="s">
        <v>349</v>
      </c>
      <c r="I309">
        <v>0.45800000000000002</v>
      </c>
      <c r="K309" s="17" t="s">
        <v>345</v>
      </c>
      <c r="L309" s="215">
        <v>0.48980000000000001</v>
      </c>
      <c r="O309" s="423" t="s">
        <v>241</v>
      </c>
      <c r="P309" s="215">
        <v>0.61580000000000001</v>
      </c>
      <c r="R309" t="s">
        <v>349</v>
      </c>
      <c r="S309">
        <v>0.28260000000000002</v>
      </c>
    </row>
    <row r="310" spans="1:19" ht="15.75" thickBot="1" x14ac:dyDescent="0.3">
      <c r="A310" t="str">
        <f t="shared" si="4"/>
        <v/>
      </c>
      <c r="B310" t="s">
        <v>348</v>
      </c>
      <c r="D310" t="s">
        <v>348</v>
      </c>
      <c r="E310">
        <v>0.79790000000000005</v>
      </c>
      <c r="F310">
        <v>0.93259999999999998</v>
      </c>
      <c r="H310" t="s">
        <v>350</v>
      </c>
      <c r="I310">
        <v>0.45490000000000003</v>
      </c>
      <c r="K310" s="18" t="s">
        <v>440</v>
      </c>
      <c r="L310" s="216">
        <v>152</v>
      </c>
      <c r="O310" s="424"/>
      <c r="P310" s="216">
        <v>152</v>
      </c>
      <c r="R310" t="s">
        <v>350</v>
      </c>
      <c r="S310">
        <v>0.67390000000000005</v>
      </c>
    </row>
    <row r="311" spans="1:19" x14ac:dyDescent="0.25">
      <c r="A311" t="str">
        <f t="shared" si="4"/>
        <v/>
      </c>
      <c r="B311" t="s">
        <v>349</v>
      </c>
      <c r="D311" t="s">
        <v>349</v>
      </c>
      <c r="E311">
        <v>0.45800000000000002</v>
      </c>
      <c r="F311">
        <v>0.28260000000000002</v>
      </c>
      <c r="H311" t="s">
        <v>351</v>
      </c>
      <c r="I311">
        <v>0.56969999999999998</v>
      </c>
      <c r="K311" s="17" t="s">
        <v>236</v>
      </c>
      <c r="L311" s="215">
        <v>0.48880000000000001</v>
      </c>
      <c r="O311" s="423" t="s">
        <v>150</v>
      </c>
      <c r="P311" s="215">
        <v>0.61470000000000002</v>
      </c>
      <c r="R311" t="s">
        <v>351</v>
      </c>
      <c r="S311">
        <v>0.75509999999999999</v>
      </c>
    </row>
    <row r="312" spans="1:19" ht="15.75" thickBot="1" x14ac:dyDescent="0.3">
      <c r="A312" t="str">
        <f t="shared" si="4"/>
        <v/>
      </c>
      <c r="B312" t="s">
        <v>350</v>
      </c>
      <c r="D312" t="s">
        <v>350</v>
      </c>
      <c r="E312">
        <v>0.45490000000000003</v>
      </c>
      <c r="F312">
        <v>0.67390000000000005</v>
      </c>
      <c r="H312" t="s">
        <v>352</v>
      </c>
      <c r="I312">
        <v>0.107</v>
      </c>
      <c r="K312" s="18" t="s">
        <v>437</v>
      </c>
      <c r="L312" s="216">
        <v>153</v>
      </c>
      <c r="O312" s="424"/>
      <c r="P312" s="216">
        <v>153</v>
      </c>
      <c r="R312" t="s">
        <v>352</v>
      </c>
      <c r="S312">
        <v>0.1789</v>
      </c>
    </row>
    <row r="313" spans="1:19" x14ac:dyDescent="0.25">
      <c r="A313" t="str">
        <f t="shared" si="4"/>
        <v/>
      </c>
      <c r="B313" t="s">
        <v>351</v>
      </c>
      <c r="D313" t="s">
        <v>351</v>
      </c>
      <c r="E313">
        <v>0.56969999999999998</v>
      </c>
      <c r="F313">
        <v>0.75509999999999999</v>
      </c>
      <c r="H313" t="s">
        <v>353</v>
      </c>
      <c r="I313">
        <v>9.4700000000000006E-2</v>
      </c>
      <c r="K313" s="17" t="s">
        <v>392</v>
      </c>
      <c r="L313" s="215">
        <v>0.48609999999999998</v>
      </c>
      <c r="O313" s="423" t="s">
        <v>336</v>
      </c>
      <c r="P313" s="215">
        <v>0.60670000000000002</v>
      </c>
      <c r="R313" t="s">
        <v>353</v>
      </c>
      <c r="S313">
        <v>0.32579999999999998</v>
      </c>
    </row>
    <row r="314" spans="1:19" ht="15.75" thickBot="1" x14ac:dyDescent="0.3">
      <c r="A314" t="str">
        <f t="shared" si="4"/>
        <v/>
      </c>
      <c r="B314" t="s">
        <v>353</v>
      </c>
      <c r="D314" t="s">
        <v>353</v>
      </c>
      <c r="E314">
        <v>9.4700000000000006E-2</v>
      </c>
      <c r="F314">
        <v>0.32579999999999998</v>
      </c>
      <c r="H314" t="s">
        <v>354</v>
      </c>
      <c r="I314">
        <v>0.42430000000000001</v>
      </c>
      <c r="K314" s="18" t="s">
        <v>440</v>
      </c>
      <c r="L314" s="216">
        <v>154</v>
      </c>
      <c r="O314" s="424"/>
      <c r="P314" s="216">
        <v>154</v>
      </c>
      <c r="R314" t="s">
        <v>354</v>
      </c>
      <c r="S314">
        <v>0.6976</v>
      </c>
    </row>
    <row r="315" spans="1:19" x14ac:dyDescent="0.25">
      <c r="A315" t="str">
        <f t="shared" si="4"/>
        <v/>
      </c>
      <c r="B315" t="s">
        <v>354</v>
      </c>
      <c r="D315" t="s">
        <v>354</v>
      </c>
      <c r="E315">
        <v>0.42430000000000001</v>
      </c>
      <c r="F315">
        <v>0.6976</v>
      </c>
      <c r="H315" t="s">
        <v>355</v>
      </c>
      <c r="I315">
        <v>0.18559999999999999</v>
      </c>
      <c r="K315" s="423" t="s">
        <v>227</v>
      </c>
      <c r="L315" s="215">
        <v>0.48139999999999999</v>
      </c>
      <c r="O315" s="423" t="s">
        <v>156</v>
      </c>
      <c r="P315" s="215">
        <v>0.6048</v>
      </c>
      <c r="R315" t="s">
        <v>355</v>
      </c>
      <c r="S315">
        <v>0.55510000000000004</v>
      </c>
    </row>
    <row r="316" spans="1:19" ht="15.75" thickBot="1" x14ac:dyDescent="0.3">
      <c r="A316" t="str">
        <f t="shared" si="4"/>
        <v/>
      </c>
      <c r="B316" t="s">
        <v>355</v>
      </c>
      <c r="D316" t="s">
        <v>355</v>
      </c>
      <c r="E316">
        <v>0.18559999999999999</v>
      </c>
      <c r="F316">
        <v>0.55510000000000004</v>
      </c>
      <c r="H316" t="s">
        <v>356</v>
      </c>
      <c r="I316">
        <v>0.54510000000000003</v>
      </c>
      <c r="K316" s="424"/>
      <c r="L316" s="216">
        <v>155</v>
      </c>
      <c r="O316" s="424"/>
      <c r="P316" s="216">
        <v>155</v>
      </c>
      <c r="R316" t="s">
        <v>356</v>
      </c>
      <c r="S316">
        <v>0.58579999999999999</v>
      </c>
    </row>
    <row r="317" spans="1:19" x14ac:dyDescent="0.25">
      <c r="A317" t="str">
        <f t="shared" si="4"/>
        <v/>
      </c>
      <c r="B317" t="s">
        <v>356</v>
      </c>
      <c r="D317" t="s">
        <v>356</v>
      </c>
      <c r="E317">
        <v>0.54510000000000003</v>
      </c>
      <c r="F317">
        <v>0.58579999999999999</v>
      </c>
      <c r="H317" t="s">
        <v>357</v>
      </c>
      <c r="I317">
        <v>0.56159999999999999</v>
      </c>
      <c r="K317" s="423" t="s">
        <v>314</v>
      </c>
      <c r="L317" s="215">
        <v>0.47989999999999999</v>
      </c>
      <c r="O317" s="423" t="s">
        <v>262</v>
      </c>
      <c r="P317" s="215">
        <v>0.59699999999999998</v>
      </c>
      <c r="R317" t="s">
        <v>357</v>
      </c>
      <c r="S317">
        <v>0.3473</v>
      </c>
    </row>
    <row r="318" spans="1:19" ht="15.75" thickBot="1" x14ac:dyDescent="0.3">
      <c r="A318" t="str">
        <f t="shared" si="4"/>
        <v/>
      </c>
      <c r="B318" t="s">
        <v>357</v>
      </c>
      <c r="D318" t="s">
        <v>357</v>
      </c>
      <c r="E318">
        <v>0.56159999999999999</v>
      </c>
      <c r="F318">
        <v>0.3473</v>
      </c>
      <c r="H318" t="s">
        <v>358</v>
      </c>
      <c r="I318">
        <v>0.49430000000000002</v>
      </c>
      <c r="K318" s="424"/>
      <c r="L318" s="216">
        <v>156</v>
      </c>
      <c r="O318" s="424"/>
      <c r="P318" s="216">
        <v>156</v>
      </c>
      <c r="R318" t="s">
        <v>358</v>
      </c>
      <c r="S318">
        <v>0.77049999999999996</v>
      </c>
    </row>
    <row r="319" spans="1:19" x14ac:dyDescent="0.25">
      <c r="A319" t="str">
        <f t="shared" si="4"/>
        <v/>
      </c>
      <c r="B319" t="s">
        <v>358</v>
      </c>
      <c r="D319" t="s">
        <v>358</v>
      </c>
      <c r="E319">
        <v>0.49430000000000002</v>
      </c>
      <c r="F319">
        <v>0.77049999999999996</v>
      </c>
      <c r="H319" t="s">
        <v>359</v>
      </c>
      <c r="I319">
        <v>0.94369999999999998</v>
      </c>
      <c r="K319" s="423" t="s">
        <v>241</v>
      </c>
      <c r="L319" s="215">
        <v>0.47539999999999999</v>
      </c>
      <c r="O319" s="423" t="s">
        <v>243</v>
      </c>
      <c r="P319" s="215">
        <v>0.5958</v>
      </c>
      <c r="R319" t="s">
        <v>359</v>
      </c>
      <c r="S319">
        <v>0.87239999999999995</v>
      </c>
    </row>
    <row r="320" spans="1:19" ht="15.75" thickBot="1" x14ac:dyDescent="0.3">
      <c r="A320" t="str">
        <f t="shared" si="4"/>
        <v/>
      </c>
      <c r="B320" t="s">
        <v>359</v>
      </c>
      <c r="D320" t="s">
        <v>359</v>
      </c>
      <c r="E320">
        <v>0.94369999999999998</v>
      </c>
      <c r="F320">
        <v>0.87239999999999995</v>
      </c>
      <c r="H320" t="s">
        <v>360</v>
      </c>
      <c r="I320">
        <v>0.80900000000000005</v>
      </c>
      <c r="K320" s="424"/>
      <c r="L320" s="216">
        <v>157</v>
      </c>
      <c r="O320" s="424"/>
      <c r="P320" s="216">
        <v>157</v>
      </c>
      <c r="R320" t="s">
        <v>360</v>
      </c>
      <c r="S320">
        <v>0.83789999999999998</v>
      </c>
    </row>
    <row r="321" spans="1:19" x14ac:dyDescent="0.25">
      <c r="A321" t="str">
        <f t="shared" si="4"/>
        <v/>
      </c>
      <c r="B321" t="s">
        <v>360</v>
      </c>
      <c r="D321" t="s">
        <v>360</v>
      </c>
      <c r="E321">
        <v>0.80900000000000005</v>
      </c>
      <c r="F321">
        <v>0.83789999999999998</v>
      </c>
      <c r="H321" t="s">
        <v>361</v>
      </c>
      <c r="I321">
        <v>0.51129999999999998</v>
      </c>
      <c r="K321" s="423" t="s">
        <v>73</v>
      </c>
      <c r="L321" s="215">
        <v>0.46989999999999998</v>
      </c>
      <c r="O321" s="423" t="s">
        <v>395</v>
      </c>
      <c r="P321" s="215">
        <v>0.59319999999999995</v>
      </c>
      <c r="R321" t="s">
        <v>361</v>
      </c>
      <c r="S321">
        <v>0.65169999999999995</v>
      </c>
    </row>
    <row r="322" spans="1:19" ht="15.75" thickBot="1" x14ac:dyDescent="0.3">
      <c r="A322" t="str">
        <f t="shared" si="4"/>
        <v/>
      </c>
      <c r="B322" t="s">
        <v>361</v>
      </c>
      <c r="D322" t="s">
        <v>361</v>
      </c>
      <c r="E322">
        <v>0.51129999999999998</v>
      </c>
      <c r="F322">
        <v>0.65169999999999995</v>
      </c>
      <c r="H322" t="s">
        <v>362</v>
      </c>
      <c r="I322">
        <v>0.71109999999999995</v>
      </c>
      <c r="K322" s="424"/>
      <c r="L322" s="216">
        <v>158</v>
      </c>
      <c r="O322" s="424"/>
      <c r="P322" s="216">
        <v>158</v>
      </c>
      <c r="R322" t="s">
        <v>362</v>
      </c>
      <c r="S322">
        <v>0.82279999999999998</v>
      </c>
    </row>
    <row r="323" spans="1:19" x14ac:dyDescent="0.25">
      <c r="A323" t="str">
        <f t="shared" ref="A323:A352" si="5">IF(B323=D323, "", "BAD")</f>
        <v/>
      </c>
      <c r="B323" t="s">
        <v>362</v>
      </c>
      <c r="D323" t="s">
        <v>362</v>
      </c>
      <c r="E323">
        <v>0.71109999999999995</v>
      </c>
      <c r="F323">
        <v>0.82279999999999998</v>
      </c>
      <c r="H323" t="s">
        <v>363</v>
      </c>
      <c r="I323">
        <v>0.87429999999999997</v>
      </c>
      <c r="K323" s="17" t="s">
        <v>374</v>
      </c>
      <c r="L323" s="215">
        <v>0.46500000000000002</v>
      </c>
      <c r="O323" s="423" t="s">
        <v>375</v>
      </c>
      <c r="P323" s="215">
        <v>0.58840000000000003</v>
      </c>
      <c r="R323" t="s">
        <v>363</v>
      </c>
      <c r="S323">
        <v>0.88880000000000003</v>
      </c>
    </row>
    <row r="324" spans="1:19" ht="15.75" thickBot="1" x14ac:dyDescent="0.3">
      <c r="A324" t="str">
        <f t="shared" si="5"/>
        <v/>
      </c>
      <c r="B324" t="s">
        <v>363</v>
      </c>
      <c r="D324" t="s">
        <v>363</v>
      </c>
      <c r="E324">
        <v>0.87429999999999997</v>
      </c>
      <c r="F324">
        <v>0.88880000000000003</v>
      </c>
      <c r="H324" t="s">
        <v>364</v>
      </c>
      <c r="I324">
        <v>0.72060000000000002</v>
      </c>
      <c r="K324" s="18" t="s">
        <v>440</v>
      </c>
      <c r="L324" s="216">
        <v>159</v>
      </c>
      <c r="O324" s="424"/>
      <c r="P324" s="216">
        <v>159</v>
      </c>
      <c r="R324" t="s">
        <v>364</v>
      </c>
      <c r="S324">
        <v>0.75900000000000001</v>
      </c>
    </row>
    <row r="325" spans="1:19" x14ac:dyDescent="0.25">
      <c r="A325" t="str">
        <f t="shared" si="5"/>
        <v/>
      </c>
      <c r="B325" t="s">
        <v>364</v>
      </c>
      <c r="D325" t="s">
        <v>364</v>
      </c>
      <c r="E325">
        <v>0.72060000000000002</v>
      </c>
      <c r="F325">
        <v>0.75900000000000001</v>
      </c>
      <c r="H325" t="s">
        <v>365</v>
      </c>
      <c r="I325">
        <v>0.20069999999999999</v>
      </c>
      <c r="K325" s="423" t="s">
        <v>212</v>
      </c>
      <c r="L325" s="215">
        <v>0.46200000000000002</v>
      </c>
      <c r="O325" s="423" t="s">
        <v>312</v>
      </c>
      <c r="P325" s="215">
        <v>0.58679999999999999</v>
      </c>
      <c r="R325" t="s">
        <v>365</v>
      </c>
      <c r="S325">
        <v>0.3579</v>
      </c>
    </row>
    <row r="326" spans="1:19" ht="15.75" thickBot="1" x14ac:dyDescent="0.3">
      <c r="A326" t="str">
        <f t="shared" si="5"/>
        <v/>
      </c>
      <c r="B326" t="s">
        <v>365</v>
      </c>
      <c r="D326" t="s">
        <v>365</v>
      </c>
      <c r="E326">
        <v>0.20069999999999999</v>
      </c>
      <c r="F326">
        <v>0.3579</v>
      </c>
      <c r="H326" t="s">
        <v>366</v>
      </c>
      <c r="I326">
        <v>0.68320000000000003</v>
      </c>
      <c r="K326" s="424"/>
      <c r="L326" s="216">
        <v>160</v>
      </c>
      <c r="O326" s="424"/>
      <c r="P326" s="216">
        <v>160</v>
      </c>
      <c r="R326" t="s">
        <v>366</v>
      </c>
      <c r="S326">
        <v>0.71650000000000003</v>
      </c>
    </row>
    <row r="327" spans="1:19" x14ac:dyDescent="0.25">
      <c r="A327" t="str">
        <f t="shared" si="5"/>
        <v/>
      </c>
      <c r="B327" t="s">
        <v>366</v>
      </c>
      <c r="D327" t="s">
        <v>366</v>
      </c>
      <c r="E327">
        <v>0.68320000000000003</v>
      </c>
      <c r="F327">
        <v>0.71650000000000003</v>
      </c>
      <c r="H327" t="s">
        <v>367</v>
      </c>
      <c r="I327">
        <v>0.41199999999999998</v>
      </c>
      <c r="K327" s="423" t="s">
        <v>51</v>
      </c>
      <c r="L327" s="215">
        <v>0.45839999999999997</v>
      </c>
      <c r="O327" s="423" t="s">
        <v>356</v>
      </c>
      <c r="P327" s="215">
        <v>0.58579999999999999</v>
      </c>
      <c r="R327" t="s">
        <v>367</v>
      </c>
      <c r="S327">
        <v>0.4819</v>
      </c>
    </row>
    <row r="328" spans="1:19" ht="15.75" thickBot="1" x14ac:dyDescent="0.3">
      <c r="A328" t="str">
        <f t="shared" si="5"/>
        <v/>
      </c>
      <c r="B328" t="s">
        <v>367</v>
      </c>
      <c r="D328" t="s">
        <v>367</v>
      </c>
      <c r="E328">
        <v>0.41199999999999998</v>
      </c>
      <c r="F328">
        <v>0.4819</v>
      </c>
      <c r="H328" t="s">
        <v>368</v>
      </c>
      <c r="I328">
        <v>0.68779999999999997</v>
      </c>
      <c r="K328" s="424"/>
      <c r="L328" s="216">
        <v>161</v>
      </c>
      <c r="O328" s="424"/>
      <c r="P328" s="216">
        <v>161</v>
      </c>
      <c r="R328" t="s">
        <v>368</v>
      </c>
      <c r="S328">
        <v>0.82950000000000002</v>
      </c>
    </row>
    <row r="329" spans="1:19" x14ac:dyDescent="0.25">
      <c r="A329" t="str">
        <f t="shared" si="5"/>
        <v/>
      </c>
      <c r="B329" t="s">
        <v>368</v>
      </c>
      <c r="D329" t="s">
        <v>368</v>
      </c>
      <c r="E329">
        <v>0.68779999999999997</v>
      </c>
      <c r="F329">
        <v>0.82950000000000002</v>
      </c>
      <c r="H329" t="s">
        <v>369</v>
      </c>
      <c r="I329">
        <v>0.53869999999999996</v>
      </c>
      <c r="K329" s="423" t="s">
        <v>349</v>
      </c>
      <c r="L329" s="215">
        <v>0.45800000000000002</v>
      </c>
      <c r="O329" s="423" t="s">
        <v>116</v>
      </c>
      <c r="P329" s="215">
        <v>0.58460000000000001</v>
      </c>
      <c r="R329" t="s">
        <v>369</v>
      </c>
      <c r="S329">
        <v>0.78669999999999995</v>
      </c>
    </row>
    <row r="330" spans="1:19" ht="15.75" thickBot="1" x14ac:dyDescent="0.3">
      <c r="A330" t="str">
        <f t="shared" si="5"/>
        <v/>
      </c>
      <c r="B330" t="s">
        <v>369</v>
      </c>
      <c r="D330" t="s">
        <v>369</v>
      </c>
      <c r="E330">
        <v>0.53869999999999996</v>
      </c>
      <c r="F330">
        <v>0.78669999999999995</v>
      </c>
      <c r="H330" t="s">
        <v>370</v>
      </c>
      <c r="I330">
        <v>0.54620000000000002</v>
      </c>
      <c r="K330" s="424"/>
      <c r="L330" s="216">
        <v>162</v>
      </c>
      <c r="O330" s="424"/>
      <c r="P330" s="216">
        <v>162</v>
      </c>
      <c r="R330" t="s">
        <v>370</v>
      </c>
      <c r="S330">
        <v>0.73919999999999997</v>
      </c>
    </row>
    <row r="331" spans="1:19" x14ac:dyDescent="0.25">
      <c r="A331" t="str">
        <f t="shared" si="5"/>
        <v/>
      </c>
      <c r="B331" t="s">
        <v>370</v>
      </c>
      <c r="D331" t="s">
        <v>370</v>
      </c>
      <c r="E331">
        <v>0.54620000000000002</v>
      </c>
      <c r="F331">
        <v>0.73919999999999997</v>
      </c>
      <c r="H331" t="s">
        <v>371</v>
      </c>
      <c r="I331">
        <v>0.81469999999999998</v>
      </c>
      <c r="K331" s="423" t="s">
        <v>131</v>
      </c>
      <c r="L331" s="215">
        <v>0.45629999999999998</v>
      </c>
      <c r="O331" s="17" t="s">
        <v>392</v>
      </c>
      <c r="P331" s="215">
        <v>0.58250000000000002</v>
      </c>
      <c r="R331" t="s">
        <v>371</v>
      </c>
      <c r="S331">
        <v>0.87790000000000001</v>
      </c>
    </row>
    <row r="332" spans="1:19" ht="15.75" thickBot="1" x14ac:dyDescent="0.3">
      <c r="A332" t="str">
        <f t="shared" si="5"/>
        <v/>
      </c>
      <c r="B332" t="s">
        <v>371</v>
      </c>
      <c r="D332" t="s">
        <v>371</v>
      </c>
      <c r="E332">
        <v>0.81469999999999998</v>
      </c>
      <c r="F332">
        <v>0.87790000000000001</v>
      </c>
      <c r="H332" t="s">
        <v>372</v>
      </c>
      <c r="I332">
        <v>0.28570000000000001</v>
      </c>
      <c r="K332" s="424"/>
      <c r="L332" s="216">
        <v>163</v>
      </c>
      <c r="O332" s="18" t="s">
        <v>440</v>
      </c>
      <c r="P332" s="216">
        <v>163</v>
      </c>
      <c r="R332" t="s">
        <v>372</v>
      </c>
      <c r="S332">
        <v>0.4355</v>
      </c>
    </row>
    <row r="333" spans="1:19" x14ac:dyDescent="0.25">
      <c r="A333" t="str">
        <f t="shared" si="5"/>
        <v/>
      </c>
      <c r="B333" t="s">
        <v>372</v>
      </c>
      <c r="D333" t="s">
        <v>372</v>
      </c>
      <c r="E333">
        <v>0.28570000000000001</v>
      </c>
      <c r="F333">
        <v>0.4355</v>
      </c>
      <c r="H333" t="s">
        <v>373</v>
      </c>
      <c r="I333">
        <v>0.43419999999999997</v>
      </c>
      <c r="K333" s="423" t="s">
        <v>134</v>
      </c>
      <c r="L333" s="215">
        <v>0.45610000000000001</v>
      </c>
      <c r="O333" s="423" t="s">
        <v>308</v>
      </c>
      <c r="P333" s="215">
        <v>0.57579999999999998</v>
      </c>
      <c r="R333" t="s">
        <v>373</v>
      </c>
      <c r="S333">
        <v>0.57420000000000004</v>
      </c>
    </row>
    <row r="334" spans="1:19" ht="15.75" thickBot="1" x14ac:dyDescent="0.3">
      <c r="A334" t="str">
        <f t="shared" si="5"/>
        <v/>
      </c>
      <c r="B334" t="s">
        <v>373</v>
      </c>
      <c r="D334" t="s">
        <v>373</v>
      </c>
      <c r="E334">
        <v>0.43419999999999997</v>
      </c>
      <c r="F334">
        <v>0.57420000000000004</v>
      </c>
      <c r="H334" t="s">
        <v>374</v>
      </c>
      <c r="I334">
        <v>0.46500000000000002</v>
      </c>
      <c r="K334" s="424"/>
      <c r="L334" s="216">
        <v>164</v>
      </c>
      <c r="O334" s="424"/>
      <c r="P334" s="216">
        <v>164</v>
      </c>
      <c r="R334" t="s">
        <v>374</v>
      </c>
      <c r="S334">
        <v>0.34539999999999998</v>
      </c>
    </row>
    <row r="335" spans="1:19" x14ac:dyDescent="0.25">
      <c r="A335" t="str">
        <f t="shared" si="5"/>
        <v/>
      </c>
      <c r="B335" t="s">
        <v>374</v>
      </c>
      <c r="D335" t="s">
        <v>374</v>
      </c>
      <c r="E335">
        <v>0.46500000000000002</v>
      </c>
      <c r="F335">
        <v>0.34539999999999998</v>
      </c>
      <c r="H335" t="s">
        <v>375</v>
      </c>
      <c r="I335">
        <v>0.42230000000000001</v>
      </c>
      <c r="K335" s="423" t="s">
        <v>396</v>
      </c>
      <c r="L335" s="215">
        <v>0.45590000000000003</v>
      </c>
      <c r="O335" s="423" t="s">
        <v>373</v>
      </c>
      <c r="P335" s="215">
        <v>0.57420000000000004</v>
      </c>
      <c r="R335" t="s">
        <v>375</v>
      </c>
      <c r="S335">
        <v>0.58840000000000003</v>
      </c>
    </row>
    <row r="336" spans="1:19" ht="15.75" thickBot="1" x14ac:dyDescent="0.3">
      <c r="A336" t="str">
        <f t="shared" si="5"/>
        <v/>
      </c>
      <c r="B336" t="s">
        <v>375</v>
      </c>
      <c r="D336" t="s">
        <v>375</v>
      </c>
      <c r="E336">
        <v>0.42230000000000001</v>
      </c>
      <c r="F336">
        <v>0.58840000000000003</v>
      </c>
      <c r="H336" t="s">
        <v>376</v>
      </c>
      <c r="I336">
        <v>0.90849999999999997</v>
      </c>
      <c r="K336" s="424"/>
      <c r="L336" s="216">
        <v>165</v>
      </c>
      <c r="O336" s="424"/>
      <c r="P336" s="216">
        <v>165</v>
      </c>
      <c r="R336" t="s">
        <v>376</v>
      </c>
      <c r="S336">
        <v>0.94940000000000002</v>
      </c>
    </row>
    <row r="337" spans="1:19" x14ac:dyDescent="0.25">
      <c r="A337" t="str">
        <f t="shared" si="5"/>
        <v/>
      </c>
      <c r="B337" t="s">
        <v>376</v>
      </c>
      <c r="D337" t="s">
        <v>376</v>
      </c>
      <c r="E337">
        <v>0.90849999999999997</v>
      </c>
      <c r="F337">
        <v>0.94940000000000002</v>
      </c>
      <c r="H337" t="s">
        <v>377</v>
      </c>
      <c r="I337">
        <v>0.1648</v>
      </c>
      <c r="K337" s="423" t="s">
        <v>350</v>
      </c>
      <c r="L337" s="215">
        <v>0.45490000000000003</v>
      </c>
      <c r="O337" s="423" t="s">
        <v>300</v>
      </c>
      <c r="P337" s="215">
        <v>0.57210000000000005</v>
      </c>
      <c r="R337" t="s">
        <v>377</v>
      </c>
      <c r="S337">
        <v>0.22009999999999999</v>
      </c>
    </row>
    <row r="338" spans="1:19" ht="15.75" thickBot="1" x14ac:dyDescent="0.3">
      <c r="A338" t="str">
        <f t="shared" si="5"/>
        <v/>
      </c>
      <c r="B338" t="s">
        <v>377</v>
      </c>
      <c r="D338" t="s">
        <v>377</v>
      </c>
      <c r="E338">
        <v>0.1648</v>
      </c>
      <c r="F338">
        <v>0.22009999999999999</v>
      </c>
      <c r="H338" t="s">
        <v>378</v>
      </c>
      <c r="I338">
        <v>0.28849999999999998</v>
      </c>
      <c r="K338" s="424"/>
      <c r="L338" s="216">
        <v>166</v>
      </c>
      <c r="O338" s="424"/>
      <c r="P338" s="216">
        <v>166</v>
      </c>
      <c r="R338" t="s">
        <v>378</v>
      </c>
      <c r="S338">
        <v>0.31540000000000001</v>
      </c>
    </row>
    <row r="339" spans="1:19" x14ac:dyDescent="0.25">
      <c r="A339" t="str">
        <f t="shared" si="5"/>
        <v/>
      </c>
      <c r="B339" t="s">
        <v>378</v>
      </c>
      <c r="D339" t="s">
        <v>378</v>
      </c>
      <c r="E339">
        <v>0.28849999999999998</v>
      </c>
      <c r="F339">
        <v>0.31540000000000001</v>
      </c>
      <c r="H339" t="s">
        <v>379</v>
      </c>
      <c r="I339">
        <v>0.91279999999999994</v>
      </c>
      <c r="K339" s="423" t="s">
        <v>142</v>
      </c>
      <c r="L339" s="215">
        <v>0.45219999999999999</v>
      </c>
      <c r="O339" s="423" t="s">
        <v>138</v>
      </c>
      <c r="P339" s="215">
        <v>0.56879999999999997</v>
      </c>
      <c r="R339" t="s">
        <v>379</v>
      </c>
      <c r="S339">
        <v>0.95669999999999999</v>
      </c>
    </row>
    <row r="340" spans="1:19" ht="15.75" thickBot="1" x14ac:dyDescent="0.3">
      <c r="A340" t="str">
        <f t="shared" si="5"/>
        <v/>
      </c>
      <c r="B340" t="s">
        <v>379</v>
      </c>
      <c r="D340" t="s">
        <v>379</v>
      </c>
      <c r="E340">
        <v>0.91279999999999994</v>
      </c>
      <c r="F340">
        <v>0.95669999999999999</v>
      </c>
      <c r="H340" t="s">
        <v>380</v>
      </c>
      <c r="I340">
        <v>0.23250000000000001</v>
      </c>
      <c r="K340" s="424"/>
      <c r="L340" s="216">
        <v>167</v>
      </c>
      <c r="O340" s="424"/>
      <c r="P340" s="216">
        <v>167</v>
      </c>
      <c r="R340" t="s">
        <v>380</v>
      </c>
      <c r="S340">
        <v>0.77190000000000003</v>
      </c>
    </row>
    <row r="341" spans="1:19" x14ac:dyDescent="0.25">
      <c r="A341" t="str">
        <f t="shared" si="5"/>
        <v/>
      </c>
      <c r="B341" t="s">
        <v>380</v>
      </c>
      <c r="D341" t="s">
        <v>380</v>
      </c>
      <c r="E341">
        <v>0.23250000000000001</v>
      </c>
      <c r="F341">
        <v>0.77190000000000003</v>
      </c>
      <c r="H341" t="s">
        <v>381</v>
      </c>
      <c r="I341">
        <v>0.27839999999999998</v>
      </c>
      <c r="K341" s="423" t="s">
        <v>126</v>
      </c>
      <c r="L341" s="215">
        <v>0.44419999999999998</v>
      </c>
      <c r="O341" s="17" t="s">
        <v>194</v>
      </c>
      <c r="P341" s="215">
        <v>0.56110000000000004</v>
      </c>
      <c r="R341" t="s">
        <v>381</v>
      </c>
      <c r="S341">
        <v>0.42609999999999998</v>
      </c>
    </row>
    <row r="342" spans="1:19" ht="15.75" thickBot="1" x14ac:dyDescent="0.3">
      <c r="A342" t="str">
        <f t="shared" si="5"/>
        <v/>
      </c>
      <c r="B342" t="s">
        <v>381</v>
      </c>
      <c r="D342" t="s">
        <v>381</v>
      </c>
      <c r="E342">
        <v>0.27839999999999998</v>
      </c>
      <c r="F342">
        <v>0.42609999999999998</v>
      </c>
      <c r="H342" t="s">
        <v>382</v>
      </c>
      <c r="I342">
        <v>0.7026</v>
      </c>
      <c r="K342" s="424"/>
      <c r="L342" s="216">
        <v>168</v>
      </c>
      <c r="O342" s="18" t="s">
        <v>439</v>
      </c>
      <c r="P342" s="216">
        <v>168</v>
      </c>
      <c r="R342" t="s">
        <v>382</v>
      </c>
      <c r="S342">
        <v>0.85650000000000004</v>
      </c>
    </row>
    <row r="343" spans="1:19" x14ac:dyDescent="0.25">
      <c r="A343" t="str">
        <f t="shared" si="5"/>
        <v/>
      </c>
      <c r="B343" t="s">
        <v>382</v>
      </c>
      <c r="D343" t="s">
        <v>382</v>
      </c>
      <c r="E343">
        <v>0.7026</v>
      </c>
      <c r="F343">
        <v>0.85650000000000004</v>
      </c>
      <c r="H343" t="s">
        <v>383</v>
      </c>
      <c r="I343">
        <v>0.7218</v>
      </c>
      <c r="K343" s="423" t="s">
        <v>208</v>
      </c>
      <c r="L343" s="215">
        <v>0.44280000000000003</v>
      </c>
      <c r="O343" s="423" t="s">
        <v>355</v>
      </c>
      <c r="P343" s="215">
        <v>0.55510000000000004</v>
      </c>
      <c r="R343" t="s">
        <v>383</v>
      </c>
      <c r="S343">
        <v>0.85499999999999998</v>
      </c>
    </row>
    <row r="344" spans="1:19" ht="15.75" thickBot="1" x14ac:dyDescent="0.3">
      <c r="A344" t="str">
        <f t="shared" si="5"/>
        <v/>
      </c>
      <c r="B344" t="s">
        <v>383</v>
      </c>
      <c r="D344" t="s">
        <v>383</v>
      </c>
      <c r="E344">
        <v>0.7218</v>
      </c>
      <c r="F344">
        <v>0.85499999999999998</v>
      </c>
      <c r="H344" t="s">
        <v>384</v>
      </c>
      <c r="I344">
        <v>0.40039999999999998</v>
      </c>
      <c r="K344" s="424"/>
      <c r="L344" s="216">
        <v>169</v>
      </c>
      <c r="O344" s="424"/>
      <c r="P344" s="216">
        <v>169</v>
      </c>
      <c r="R344" t="s">
        <v>384</v>
      </c>
      <c r="S344">
        <v>0.6361</v>
      </c>
    </row>
    <row r="345" spans="1:19" x14ac:dyDescent="0.25">
      <c r="A345" t="str">
        <f t="shared" si="5"/>
        <v/>
      </c>
      <c r="B345" t="s">
        <v>384</v>
      </c>
      <c r="D345" t="s">
        <v>384</v>
      </c>
      <c r="E345">
        <v>0.40039999999999998</v>
      </c>
      <c r="F345">
        <v>0.6361</v>
      </c>
      <c r="H345" t="s">
        <v>385</v>
      </c>
      <c r="I345">
        <v>0.4118</v>
      </c>
      <c r="K345" s="423" t="s">
        <v>86</v>
      </c>
      <c r="L345" s="215">
        <v>0.44140000000000001</v>
      </c>
      <c r="O345" s="423" t="s">
        <v>95</v>
      </c>
      <c r="P345" s="215">
        <v>0.55289999999999995</v>
      </c>
      <c r="R345" t="s">
        <v>385</v>
      </c>
      <c r="S345">
        <v>0.63400000000000001</v>
      </c>
    </row>
    <row r="346" spans="1:19" ht="15.75" thickBot="1" x14ac:dyDescent="0.3">
      <c r="A346" t="str">
        <f t="shared" si="5"/>
        <v/>
      </c>
      <c r="B346" t="s">
        <v>385</v>
      </c>
      <c r="D346" t="s">
        <v>385</v>
      </c>
      <c r="E346">
        <v>0.4118</v>
      </c>
      <c r="F346">
        <v>0.63400000000000001</v>
      </c>
      <c r="I346">
        <v>34</v>
      </c>
      <c r="K346" s="424"/>
      <c r="L346" s="216">
        <v>170</v>
      </c>
      <c r="O346" s="424"/>
      <c r="P346" s="216">
        <v>170</v>
      </c>
      <c r="S346">
        <v>31</v>
      </c>
    </row>
    <row r="347" spans="1:19" x14ac:dyDescent="0.25">
      <c r="A347" t="str">
        <f t="shared" si="5"/>
        <v/>
      </c>
      <c r="I347">
        <v>36</v>
      </c>
      <c r="K347" s="423" t="s">
        <v>58</v>
      </c>
      <c r="L347" s="215">
        <v>0.43740000000000001</v>
      </c>
      <c r="O347" s="423" t="s">
        <v>94</v>
      </c>
      <c r="P347" s="215">
        <v>0.54869999999999997</v>
      </c>
      <c r="S347">
        <v>38</v>
      </c>
    </row>
    <row r="348" spans="1:19" ht="15.75" thickBot="1" x14ac:dyDescent="0.3">
      <c r="A348" t="str">
        <f t="shared" si="5"/>
        <v/>
      </c>
      <c r="I348">
        <v>37</v>
      </c>
      <c r="K348" s="424"/>
      <c r="L348" s="216">
        <v>171</v>
      </c>
      <c r="O348" s="424"/>
      <c r="P348" s="216">
        <v>171</v>
      </c>
      <c r="S348">
        <v>40</v>
      </c>
    </row>
    <row r="349" spans="1:19" x14ac:dyDescent="0.25">
      <c r="A349" t="str">
        <f t="shared" si="5"/>
        <v/>
      </c>
      <c r="I349">
        <v>45</v>
      </c>
      <c r="K349" s="423" t="s">
        <v>373</v>
      </c>
      <c r="L349" s="215">
        <v>0.43419999999999997</v>
      </c>
      <c r="O349" s="423" t="s">
        <v>86</v>
      </c>
      <c r="P349" s="215">
        <v>0.54669999999999996</v>
      </c>
      <c r="S349">
        <v>43</v>
      </c>
    </row>
    <row r="350" spans="1:19" ht="15.75" thickBot="1" x14ac:dyDescent="0.3">
      <c r="A350" t="str">
        <f t="shared" si="5"/>
        <v/>
      </c>
      <c r="I350">
        <v>46</v>
      </c>
      <c r="K350" s="424"/>
      <c r="L350" s="216">
        <v>172</v>
      </c>
      <c r="O350" s="424"/>
      <c r="P350" s="216">
        <v>172</v>
      </c>
      <c r="S350">
        <v>46</v>
      </c>
    </row>
    <row r="351" spans="1:19" x14ac:dyDescent="0.25">
      <c r="A351" t="str">
        <f t="shared" si="5"/>
        <v/>
      </c>
      <c r="I351">
        <v>47</v>
      </c>
      <c r="K351" s="423" t="s">
        <v>75</v>
      </c>
      <c r="L351" s="215">
        <v>0.43269999999999997</v>
      </c>
      <c r="O351" s="423" t="s">
        <v>197</v>
      </c>
      <c r="P351" s="215">
        <v>0.53849999999999998</v>
      </c>
      <c r="S351">
        <v>47</v>
      </c>
    </row>
    <row r="352" spans="1:19" ht="15.75" thickBot="1" x14ac:dyDescent="0.3">
      <c r="A352" t="str">
        <f t="shared" si="5"/>
        <v/>
      </c>
      <c r="I352">
        <v>51</v>
      </c>
      <c r="K352" s="424"/>
      <c r="L352" s="216">
        <v>173</v>
      </c>
      <c r="O352" s="424"/>
      <c r="P352" s="216">
        <v>173</v>
      </c>
      <c r="S352">
        <v>51</v>
      </c>
    </row>
    <row r="353" spans="9:19" x14ac:dyDescent="0.25">
      <c r="I353">
        <v>52</v>
      </c>
      <c r="K353" s="423" t="s">
        <v>117</v>
      </c>
      <c r="L353" s="215">
        <v>0.42849999999999999</v>
      </c>
      <c r="O353" s="423" t="s">
        <v>273</v>
      </c>
      <c r="P353" s="215">
        <v>0.53620000000000001</v>
      </c>
      <c r="S353">
        <v>52</v>
      </c>
    </row>
    <row r="354" spans="9:19" ht="15.75" thickBot="1" x14ac:dyDescent="0.3">
      <c r="I354">
        <v>55</v>
      </c>
      <c r="K354" s="424"/>
      <c r="L354" s="216">
        <v>174</v>
      </c>
      <c r="O354" s="424"/>
      <c r="P354" s="216">
        <v>174</v>
      </c>
      <c r="S354">
        <v>53</v>
      </c>
    </row>
    <row r="355" spans="9:19" x14ac:dyDescent="0.25">
      <c r="I355">
        <v>57</v>
      </c>
      <c r="K355" s="423" t="s">
        <v>113</v>
      </c>
      <c r="L355" s="215">
        <v>0.42680000000000001</v>
      </c>
      <c r="O355" s="423" t="s">
        <v>314</v>
      </c>
      <c r="P355" s="215">
        <v>0.53339999999999999</v>
      </c>
      <c r="S355">
        <v>54</v>
      </c>
    </row>
    <row r="356" spans="9:19" ht="15.75" thickBot="1" x14ac:dyDescent="0.3">
      <c r="I356">
        <v>58</v>
      </c>
      <c r="K356" s="424"/>
      <c r="L356" s="216">
        <v>175</v>
      </c>
      <c r="O356" s="424"/>
      <c r="P356" s="216">
        <v>175</v>
      </c>
      <c r="S356">
        <v>55</v>
      </c>
    </row>
    <row r="357" spans="9:19" ht="15.75" thickBot="1" x14ac:dyDescent="0.3">
      <c r="I357">
        <v>60</v>
      </c>
      <c r="K357" s="15" t="s">
        <v>25</v>
      </c>
      <c r="L357" s="16" t="s">
        <v>399</v>
      </c>
      <c r="O357" s="15" t="s">
        <v>25</v>
      </c>
      <c r="P357" s="16" t="s">
        <v>399</v>
      </c>
      <c r="S357">
        <v>56</v>
      </c>
    </row>
    <row r="358" spans="9:19" x14ac:dyDescent="0.25">
      <c r="I358">
        <v>62</v>
      </c>
      <c r="K358" s="423" t="s">
        <v>354</v>
      </c>
      <c r="L358" s="215">
        <v>0.42430000000000001</v>
      </c>
      <c r="O358" s="423" t="s">
        <v>387</v>
      </c>
      <c r="P358" s="215">
        <v>0.53149999999999997</v>
      </c>
      <c r="S358">
        <v>57</v>
      </c>
    </row>
    <row r="359" spans="9:19" ht="15.75" thickBot="1" x14ac:dyDescent="0.3">
      <c r="I359">
        <v>63</v>
      </c>
      <c r="K359" s="424"/>
      <c r="L359" s="216">
        <v>176</v>
      </c>
      <c r="O359" s="424"/>
      <c r="P359" s="216">
        <v>176</v>
      </c>
      <c r="S359">
        <v>58</v>
      </c>
    </row>
    <row r="360" spans="9:19" x14ac:dyDescent="0.25">
      <c r="I360">
        <v>66</v>
      </c>
      <c r="K360" s="423" t="s">
        <v>322</v>
      </c>
      <c r="L360" s="215">
        <v>0.42349999999999999</v>
      </c>
      <c r="O360" s="423" t="s">
        <v>276</v>
      </c>
      <c r="P360" s="215">
        <v>0.52510000000000001</v>
      </c>
      <c r="S360">
        <v>60</v>
      </c>
    </row>
    <row r="361" spans="9:19" ht="15.75" thickBot="1" x14ac:dyDescent="0.3">
      <c r="I361">
        <v>67</v>
      </c>
      <c r="K361" s="424"/>
      <c r="L361" s="216">
        <v>177</v>
      </c>
      <c r="O361" s="424"/>
      <c r="P361" s="216">
        <v>177</v>
      </c>
      <c r="S361">
        <v>61</v>
      </c>
    </row>
    <row r="362" spans="9:19" x14ac:dyDescent="0.25">
      <c r="I362">
        <v>69</v>
      </c>
      <c r="K362" s="423" t="s">
        <v>375</v>
      </c>
      <c r="L362" s="215">
        <v>0.42230000000000001</v>
      </c>
      <c r="O362" s="423" t="s">
        <v>252</v>
      </c>
      <c r="P362" s="215">
        <v>0.52259999999999995</v>
      </c>
      <c r="S362">
        <v>64</v>
      </c>
    </row>
    <row r="363" spans="9:19" ht="15.75" thickBot="1" x14ac:dyDescent="0.3">
      <c r="I363">
        <v>70</v>
      </c>
      <c r="K363" s="424"/>
      <c r="L363" s="216">
        <v>178</v>
      </c>
      <c r="O363" s="424"/>
      <c r="P363" s="216">
        <v>178</v>
      </c>
      <c r="S363">
        <v>65</v>
      </c>
    </row>
    <row r="364" spans="9:19" x14ac:dyDescent="0.25">
      <c r="I364">
        <v>71</v>
      </c>
      <c r="K364" s="423" t="s">
        <v>244</v>
      </c>
      <c r="L364" s="215">
        <v>0.41670000000000001</v>
      </c>
      <c r="O364" s="423" t="s">
        <v>327</v>
      </c>
      <c r="P364" s="215">
        <v>0.5222</v>
      </c>
      <c r="S364">
        <v>66</v>
      </c>
    </row>
    <row r="365" spans="9:19" ht="15.75" thickBot="1" x14ac:dyDescent="0.3">
      <c r="I365">
        <v>73</v>
      </c>
      <c r="K365" s="424"/>
      <c r="L365" s="216">
        <v>179</v>
      </c>
      <c r="O365" s="424"/>
      <c r="P365" s="216">
        <v>179</v>
      </c>
      <c r="S365">
        <v>67</v>
      </c>
    </row>
    <row r="366" spans="9:19" x14ac:dyDescent="0.25">
      <c r="I366">
        <v>74</v>
      </c>
      <c r="K366" s="423" t="s">
        <v>105</v>
      </c>
      <c r="L366" s="215">
        <v>0.4133</v>
      </c>
      <c r="O366" s="423" t="s">
        <v>331</v>
      </c>
      <c r="P366" s="215">
        <v>0.52180000000000004</v>
      </c>
      <c r="S366">
        <v>68</v>
      </c>
    </row>
    <row r="367" spans="9:19" ht="15.75" thickBot="1" x14ac:dyDescent="0.3">
      <c r="I367">
        <v>75</v>
      </c>
      <c r="K367" s="424"/>
      <c r="L367" s="216">
        <v>180</v>
      </c>
      <c r="O367" s="424"/>
      <c r="P367" s="216">
        <v>180</v>
      </c>
      <c r="S367">
        <v>69</v>
      </c>
    </row>
    <row r="368" spans="9:19" x14ac:dyDescent="0.25">
      <c r="I368">
        <v>76</v>
      </c>
      <c r="K368" s="423" t="s">
        <v>289</v>
      </c>
      <c r="L368" s="215">
        <v>0.41299999999999998</v>
      </c>
      <c r="O368" s="423" t="s">
        <v>291</v>
      </c>
      <c r="P368" s="215">
        <v>0.51549999999999996</v>
      </c>
      <c r="S368">
        <v>71</v>
      </c>
    </row>
    <row r="369" spans="9:19" ht="15.75" thickBot="1" x14ac:dyDescent="0.3">
      <c r="I369">
        <v>77</v>
      </c>
      <c r="K369" s="424"/>
      <c r="L369" s="216">
        <v>181</v>
      </c>
      <c r="O369" s="424"/>
      <c r="P369" s="216">
        <v>181</v>
      </c>
      <c r="S369">
        <v>73</v>
      </c>
    </row>
    <row r="370" spans="9:19" x14ac:dyDescent="0.25">
      <c r="I370">
        <v>79</v>
      </c>
      <c r="K370" s="423" t="s">
        <v>395</v>
      </c>
      <c r="L370" s="215">
        <v>0.41220000000000001</v>
      </c>
      <c r="O370" s="423" t="s">
        <v>278</v>
      </c>
      <c r="P370" s="215">
        <v>0.51049999999999995</v>
      </c>
      <c r="S370">
        <v>74</v>
      </c>
    </row>
    <row r="371" spans="9:19" ht="15.75" thickBot="1" x14ac:dyDescent="0.3">
      <c r="I371">
        <v>80</v>
      </c>
      <c r="K371" s="424"/>
      <c r="L371" s="216">
        <v>182</v>
      </c>
      <c r="O371" s="424"/>
      <c r="P371" s="216">
        <v>182</v>
      </c>
      <c r="S371">
        <v>75</v>
      </c>
    </row>
    <row r="372" spans="9:19" x14ac:dyDescent="0.25">
      <c r="I372">
        <v>81</v>
      </c>
      <c r="K372" s="423" t="s">
        <v>367</v>
      </c>
      <c r="L372" s="215">
        <v>0.41199999999999998</v>
      </c>
      <c r="O372" s="423" t="s">
        <v>68</v>
      </c>
      <c r="P372" s="215">
        <v>0.5071</v>
      </c>
      <c r="S372">
        <v>76</v>
      </c>
    </row>
    <row r="373" spans="9:19" ht="15.75" thickBot="1" x14ac:dyDescent="0.3">
      <c r="I373">
        <v>82</v>
      </c>
      <c r="K373" s="424"/>
      <c r="L373" s="216">
        <v>183</v>
      </c>
      <c r="O373" s="424"/>
      <c r="P373" s="216">
        <v>183</v>
      </c>
      <c r="S373">
        <v>77</v>
      </c>
    </row>
    <row r="374" spans="9:19" x14ac:dyDescent="0.25">
      <c r="I374">
        <v>84</v>
      </c>
      <c r="K374" s="423" t="s">
        <v>385</v>
      </c>
      <c r="L374" s="215">
        <v>0.4118</v>
      </c>
      <c r="O374" s="423" t="s">
        <v>121</v>
      </c>
      <c r="P374" s="215">
        <v>0.50309999999999999</v>
      </c>
      <c r="S374">
        <v>79</v>
      </c>
    </row>
    <row r="375" spans="9:19" ht="15.75" thickBot="1" x14ac:dyDescent="0.3">
      <c r="I375">
        <v>85</v>
      </c>
      <c r="K375" s="424"/>
      <c r="L375" s="216">
        <v>184</v>
      </c>
      <c r="O375" s="424"/>
      <c r="P375" s="216">
        <v>184</v>
      </c>
      <c r="S375">
        <v>81</v>
      </c>
    </row>
    <row r="376" spans="9:19" x14ac:dyDescent="0.25">
      <c r="I376">
        <v>86</v>
      </c>
      <c r="K376" s="423" t="s">
        <v>68</v>
      </c>
      <c r="L376" s="215">
        <v>0.41070000000000001</v>
      </c>
      <c r="O376" s="423" t="s">
        <v>105</v>
      </c>
      <c r="P376" s="215">
        <v>0.49990000000000001</v>
      </c>
      <c r="S376">
        <v>83</v>
      </c>
    </row>
    <row r="377" spans="9:19" ht="15.75" thickBot="1" x14ac:dyDescent="0.3">
      <c r="I377">
        <v>87</v>
      </c>
      <c r="K377" s="424"/>
      <c r="L377" s="216">
        <v>185</v>
      </c>
      <c r="O377" s="424"/>
      <c r="P377" s="216">
        <v>185</v>
      </c>
      <c r="S377">
        <v>84</v>
      </c>
    </row>
    <row r="378" spans="9:19" x14ac:dyDescent="0.25">
      <c r="I378">
        <v>88</v>
      </c>
      <c r="K378" s="423" t="s">
        <v>318</v>
      </c>
      <c r="L378" s="215">
        <v>0.40600000000000003</v>
      </c>
      <c r="O378" s="423" t="s">
        <v>328</v>
      </c>
      <c r="P378" s="215">
        <v>0.499</v>
      </c>
      <c r="S378">
        <v>85</v>
      </c>
    </row>
    <row r="379" spans="9:19" ht="15.75" thickBot="1" x14ac:dyDescent="0.3">
      <c r="I379">
        <v>89</v>
      </c>
      <c r="K379" s="424"/>
      <c r="L379" s="216">
        <v>186</v>
      </c>
      <c r="O379" s="424"/>
      <c r="P379" s="216">
        <v>186</v>
      </c>
      <c r="S379">
        <v>87</v>
      </c>
    </row>
    <row r="380" spans="9:19" x14ac:dyDescent="0.25">
      <c r="I380">
        <v>90</v>
      </c>
      <c r="K380" s="423" t="s">
        <v>282</v>
      </c>
      <c r="L380" s="215">
        <v>0.40589999999999998</v>
      </c>
      <c r="O380" s="423" t="s">
        <v>190</v>
      </c>
      <c r="P380" s="215">
        <v>0.49819999999999998</v>
      </c>
      <c r="S380">
        <v>88</v>
      </c>
    </row>
    <row r="381" spans="9:19" ht="15.75" thickBot="1" x14ac:dyDescent="0.3">
      <c r="I381">
        <v>93</v>
      </c>
      <c r="K381" s="424"/>
      <c r="L381" s="216">
        <v>187</v>
      </c>
      <c r="O381" s="424"/>
      <c r="P381" s="216">
        <v>187</v>
      </c>
      <c r="S381">
        <v>89</v>
      </c>
    </row>
    <row r="382" spans="9:19" x14ac:dyDescent="0.25">
      <c r="I382">
        <v>94</v>
      </c>
      <c r="K382" s="423" t="s">
        <v>393</v>
      </c>
      <c r="L382" s="215">
        <v>0.40360000000000001</v>
      </c>
      <c r="O382" s="423" t="s">
        <v>208</v>
      </c>
      <c r="P382" s="215">
        <v>0.4975</v>
      </c>
      <c r="S382">
        <v>91</v>
      </c>
    </row>
    <row r="383" spans="9:19" ht="15.75" thickBot="1" x14ac:dyDescent="0.3">
      <c r="I383">
        <v>96</v>
      </c>
      <c r="K383" s="424"/>
      <c r="L383" s="216">
        <v>188</v>
      </c>
      <c r="O383" s="424"/>
      <c r="P383" s="216">
        <v>188</v>
      </c>
      <c r="S383">
        <v>92</v>
      </c>
    </row>
    <row r="384" spans="9:19" x14ac:dyDescent="0.25">
      <c r="I384">
        <v>97</v>
      </c>
      <c r="K384" s="423" t="s">
        <v>384</v>
      </c>
      <c r="L384" s="215">
        <v>0.40039999999999998</v>
      </c>
      <c r="O384" s="423" t="s">
        <v>101</v>
      </c>
      <c r="P384" s="215">
        <v>0.49640000000000001</v>
      </c>
      <c r="S384">
        <v>93</v>
      </c>
    </row>
    <row r="385" spans="9:19" ht="15.75" thickBot="1" x14ac:dyDescent="0.3">
      <c r="I385">
        <v>98</v>
      </c>
      <c r="K385" s="424"/>
      <c r="L385" s="216">
        <v>189</v>
      </c>
      <c r="O385" s="424"/>
      <c r="P385" s="216">
        <v>189</v>
      </c>
      <c r="S385">
        <v>94</v>
      </c>
    </row>
    <row r="386" spans="9:19" x14ac:dyDescent="0.25">
      <c r="I386">
        <v>99</v>
      </c>
      <c r="K386" s="423" t="s">
        <v>298</v>
      </c>
      <c r="L386" s="215">
        <v>0.4002</v>
      </c>
      <c r="O386" s="423" t="s">
        <v>242</v>
      </c>
      <c r="P386" s="215">
        <v>0.49399999999999999</v>
      </c>
      <c r="S386">
        <v>96</v>
      </c>
    </row>
    <row r="387" spans="9:19" ht="15.75" thickBot="1" x14ac:dyDescent="0.3">
      <c r="I387">
        <v>100</v>
      </c>
      <c r="K387" s="424"/>
      <c r="L387" s="216">
        <v>190</v>
      </c>
      <c r="O387" s="424"/>
      <c r="P387" s="216">
        <v>190</v>
      </c>
      <c r="S387">
        <v>97</v>
      </c>
    </row>
    <row r="388" spans="9:19" x14ac:dyDescent="0.25">
      <c r="I388">
        <v>101</v>
      </c>
      <c r="K388" s="423" t="s">
        <v>242</v>
      </c>
      <c r="L388" s="215">
        <v>0.39810000000000001</v>
      </c>
      <c r="O388" s="423" t="s">
        <v>329</v>
      </c>
      <c r="P388" s="215">
        <v>0.49380000000000002</v>
      </c>
      <c r="S388">
        <v>98</v>
      </c>
    </row>
    <row r="389" spans="9:19" ht="15.75" thickBot="1" x14ac:dyDescent="0.3">
      <c r="I389">
        <v>102</v>
      </c>
      <c r="K389" s="424"/>
      <c r="L389" s="216">
        <v>191</v>
      </c>
      <c r="O389" s="424"/>
      <c r="P389" s="216">
        <v>191</v>
      </c>
      <c r="S389">
        <v>99</v>
      </c>
    </row>
    <row r="390" spans="9:19" x14ac:dyDescent="0.25">
      <c r="I390">
        <v>103</v>
      </c>
      <c r="K390" s="423" t="s">
        <v>185</v>
      </c>
      <c r="L390" s="215">
        <v>0.39660000000000001</v>
      </c>
      <c r="O390" s="423" t="s">
        <v>250</v>
      </c>
      <c r="P390" s="215">
        <v>0.48809999999999998</v>
      </c>
      <c r="S390">
        <v>100</v>
      </c>
    </row>
    <row r="391" spans="9:19" ht="15.75" thickBot="1" x14ac:dyDescent="0.3">
      <c r="I391">
        <v>104</v>
      </c>
      <c r="K391" s="424"/>
      <c r="L391" s="216">
        <v>192</v>
      </c>
      <c r="O391" s="424"/>
      <c r="P391" s="216">
        <v>192</v>
      </c>
      <c r="S391">
        <v>101</v>
      </c>
    </row>
    <row r="392" spans="9:19" x14ac:dyDescent="0.25">
      <c r="I392">
        <v>105</v>
      </c>
      <c r="K392" s="423" t="s">
        <v>316</v>
      </c>
      <c r="L392" s="215">
        <v>0.39550000000000002</v>
      </c>
      <c r="O392" s="423" t="s">
        <v>186</v>
      </c>
      <c r="P392" s="215">
        <v>0.48420000000000002</v>
      </c>
      <c r="S392">
        <v>102</v>
      </c>
    </row>
    <row r="393" spans="9:19" ht="15.75" thickBot="1" x14ac:dyDescent="0.3">
      <c r="I393">
        <v>106</v>
      </c>
      <c r="K393" s="424"/>
      <c r="L393" s="216">
        <v>193</v>
      </c>
      <c r="O393" s="424"/>
      <c r="P393" s="216">
        <v>193</v>
      </c>
      <c r="S393">
        <v>103</v>
      </c>
    </row>
    <row r="394" spans="9:19" x14ac:dyDescent="0.25">
      <c r="I394">
        <v>107</v>
      </c>
      <c r="K394" s="423" t="s">
        <v>174</v>
      </c>
      <c r="L394" s="215">
        <v>0.39250000000000002</v>
      </c>
      <c r="O394" s="423" t="s">
        <v>85</v>
      </c>
      <c r="P394" s="215">
        <v>0.48330000000000001</v>
      </c>
      <c r="S394">
        <v>105</v>
      </c>
    </row>
    <row r="395" spans="9:19" ht="15.75" thickBot="1" x14ac:dyDescent="0.3">
      <c r="I395">
        <v>110</v>
      </c>
      <c r="K395" s="424"/>
      <c r="L395" s="216">
        <v>194</v>
      </c>
      <c r="O395" s="424"/>
      <c r="P395" s="216">
        <v>194</v>
      </c>
      <c r="S395">
        <v>106</v>
      </c>
    </row>
    <row r="396" spans="9:19" x14ac:dyDescent="0.25">
      <c r="I396">
        <v>111</v>
      </c>
      <c r="K396" s="423" t="s">
        <v>56</v>
      </c>
      <c r="L396" s="215">
        <v>0.3906</v>
      </c>
      <c r="O396" s="423" t="s">
        <v>89</v>
      </c>
      <c r="P396" s="215">
        <v>0.48230000000000001</v>
      </c>
      <c r="S396">
        <v>107</v>
      </c>
    </row>
    <row r="397" spans="9:19" ht="15.75" thickBot="1" x14ac:dyDescent="0.3">
      <c r="I397">
        <v>112</v>
      </c>
      <c r="K397" s="424"/>
      <c r="L397" s="216">
        <v>195</v>
      </c>
      <c r="O397" s="424"/>
      <c r="P397" s="216">
        <v>195</v>
      </c>
      <c r="S397">
        <v>108</v>
      </c>
    </row>
    <row r="398" spans="9:19" x14ac:dyDescent="0.25">
      <c r="I398">
        <v>114</v>
      </c>
      <c r="K398" s="423" t="s">
        <v>331</v>
      </c>
      <c r="L398" s="215">
        <v>0.39029999999999998</v>
      </c>
      <c r="O398" s="423" t="s">
        <v>367</v>
      </c>
      <c r="P398" s="215">
        <v>0.4819</v>
      </c>
      <c r="S398">
        <v>109</v>
      </c>
    </row>
    <row r="399" spans="9:19" ht="15.75" thickBot="1" x14ac:dyDescent="0.3">
      <c r="I399">
        <v>115</v>
      </c>
      <c r="K399" s="424"/>
      <c r="L399" s="216">
        <v>196</v>
      </c>
      <c r="O399" s="424"/>
      <c r="P399" s="216">
        <v>196</v>
      </c>
      <c r="S399">
        <v>111</v>
      </c>
    </row>
    <row r="400" spans="9:19" x14ac:dyDescent="0.25">
      <c r="I400">
        <v>116</v>
      </c>
      <c r="K400" s="423" t="s">
        <v>275</v>
      </c>
      <c r="L400" s="215">
        <v>0.3871</v>
      </c>
      <c r="O400" s="423" t="s">
        <v>92</v>
      </c>
      <c r="P400" s="215">
        <v>0.47620000000000001</v>
      </c>
      <c r="S400">
        <v>112</v>
      </c>
    </row>
    <row r="401" spans="9:19" ht="15.75" thickBot="1" x14ac:dyDescent="0.3">
      <c r="I401">
        <v>117</v>
      </c>
      <c r="K401" s="424"/>
      <c r="L401" s="216">
        <v>197</v>
      </c>
      <c r="O401" s="424"/>
      <c r="P401" s="216">
        <v>197</v>
      </c>
      <c r="S401">
        <v>114</v>
      </c>
    </row>
    <row r="402" spans="9:19" x14ac:dyDescent="0.25">
      <c r="I402">
        <v>118</v>
      </c>
      <c r="K402" s="423" t="s">
        <v>135</v>
      </c>
      <c r="L402" s="215">
        <v>0.38250000000000001</v>
      </c>
      <c r="O402" s="423" t="s">
        <v>299</v>
      </c>
      <c r="P402" s="215">
        <v>0.47499999999999998</v>
      </c>
      <c r="S402">
        <v>115</v>
      </c>
    </row>
    <row r="403" spans="9:19" ht="15.75" thickBot="1" x14ac:dyDescent="0.3">
      <c r="I403">
        <v>119</v>
      </c>
      <c r="K403" s="424"/>
      <c r="L403" s="216">
        <v>198</v>
      </c>
      <c r="O403" s="424"/>
      <c r="P403" s="216">
        <v>198</v>
      </c>
      <c r="S403">
        <v>116</v>
      </c>
    </row>
    <row r="404" spans="9:19" x14ac:dyDescent="0.25">
      <c r="I404">
        <v>120</v>
      </c>
      <c r="K404" s="423" t="s">
        <v>246</v>
      </c>
      <c r="L404" s="215">
        <v>0.38219999999999998</v>
      </c>
      <c r="O404" s="423" t="s">
        <v>393</v>
      </c>
      <c r="P404" s="215">
        <v>0.4748</v>
      </c>
      <c r="S404">
        <v>117</v>
      </c>
    </row>
    <row r="405" spans="9:19" ht="15.75" thickBot="1" x14ac:dyDescent="0.3">
      <c r="I405">
        <v>122</v>
      </c>
      <c r="K405" s="424"/>
      <c r="L405" s="216">
        <v>199</v>
      </c>
      <c r="O405" s="424"/>
      <c r="P405" s="216">
        <v>199</v>
      </c>
      <c r="S405">
        <v>119</v>
      </c>
    </row>
    <row r="406" spans="9:19" x14ac:dyDescent="0.25">
      <c r="I406">
        <v>123</v>
      </c>
      <c r="K406" s="423" t="s">
        <v>101</v>
      </c>
      <c r="L406" s="215">
        <v>0.38030000000000003</v>
      </c>
      <c r="O406" s="423" t="s">
        <v>244</v>
      </c>
      <c r="P406" s="215">
        <v>0.46939999999999998</v>
      </c>
      <c r="S406">
        <v>120</v>
      </c>
    </row>
    <row r="407" spans="9:19" ht="15.75" thickBot="1" x14ac:dyDescent="0.3">
      <c r="I407">
        <v>124</v>
      </c>
      <c r="K407" s="424"/>
      <c r="L407" s="216">
        <v>200</v>
      </c>
      <c r="O407" s="424"/>
      <c r="P407" s="216">
        <v>200</v>
      </c>
      <c r="S407">
        <v>121</v>
      </c>
    </row>
    <row r="408" spans="9:19" ht="15.75" thickBot="1" x14ac:dyDescent="0.3">
      <c r="I408">
        <v>125</v>
      </c>
      <c r="K408" s="15" t="s">
        <v>25</v>
      </c>
      <c r="L408" s="16" t="s">
        <v>399</v>
      </c>
      <c r="O408" s="15" t="s">
        <v>25</v>
      </c>
      <c r="P408" s="16" t="s">
        <v>399</v>
      </c>
      <c r="S408">
        <v>122</v>
      </c>
    </row>
    <row r="409" spans="9:19" x14ac:dyDescent="0.25">
      <c r="I409">
        <v>126</v>
      </c>
      <c r="K409" s="423" t="s">
        <v>66</v>
      </c>
      <c r="L409" s="215">
        <v>0.37609999999999999</v>
      </c>
      <c r="O409" s="423" t="s">
        <v>56</v>
      </c>
      <c r="P409" s="215">
        <v>0.46800000000000003</v>
      </c>
      <c r="S409">
        <v>123</v>
      </c>
    </row>
    <row r="410" spans="9:19" ht="15.75" thickBot="1" x14ac:dyDescent="0.3">
      <c r="I410">
        <v>127</v>
      </c>
      <c r="K410" s="424"/>
      <c r="L410" s="216">
        <v>201</v>
      </c>
      <c r="O410" s="424"/>
      <c r="P410" s="216">
        <v>201</v>
      </c>
      <c r="S410">
        <v>124</v>
      </c>
    </row>
    <row r="411" spans="9:19" x14ac:dyDescent="0.25">
      <c r="I411">
        <v>128</v>
      </c>
      <c r="K411" s="423" t="s">
        <v>190</v>
      </c>
      <c r="L411" s="215">
        <v>0.37240000000000001</v>
      </c>
      <c r="O411" s="423" t="s">
        <v>145</v>
      </c>
      <c r="P411" s="215">
        <v>0.46689999999999998</v>
      </c>
      <c r="S411">
        <v>125</v>
      </c>
    </row>
    <row r="412" spans="9:19" ht="15.75" thickBot="1" x14ac:dyDescent="0.3">
      <c r="I412">
        <v>129</v>
      </c>
      <c r="K412" s="424"/>
      <c r="L412" s="216">
        <v>202</v>
      </c>
      <c r="O412" s="424"/>
      <c r="P412" s="216">
        <v>202</v>
      </c>
      <c r="S412">
        <v>126</v>
      </c>
    </row>
    <row r="413" spans="9:19" x14ac:dyDescent="0.25">
      <c r="I413">
        <v>130</v>
      </c>
      <c r="K413" s="423" t="s">
        <v>138</v>
      </c>
      <c r="L413" s="215">
        <v>0.37169999999999997</v>
      </c>
      <c r="O413" s="423" t="s">
        <v>155</v>
      </c>
      <c r="P413" s="215">
        <v>0.46510000000000001</v>
      </c>
      <c r="S413">
        <v>127</v>
      </c>
    </row>
    <row r="414" spans="9:19" ht="15.75" thickBot="1" x14ac:dyDescent="0.3">
      <c r="I414">
        <v>131</v>
      </c>
      <c r="K414" s="424"/>
      <c r="L414" s="216">
        <v>203</v>
      </c>
      <c r="O414" s="424"/>
      <c r="P414" s="216">
        <v>203</v>
      </c>
      <c r="S414">
        <v>128</v>
      </c>
    </row>
    <row r="415" spans="9:19" x14ac:dyDescent="0.25">
      <c r="I415">
        <v>132</v>
      </c>
      <c r="K415" s="423" t="s">
        <v>243</v>
      </c>
      <c r="L415" s="215">
        <v>0.37119999999999997</v>
      </c>
      <c r="O415" s="423" t="s">
        <v>61</v>
      </c>
      <c r="P415" s="215">
        <v>0.46479999999999999</v>
      </c>
      <c r="S415">
        <v>129</v>
      </c>
    </row>
    <row r="416" spans="9:19" ht="15.75" thickBot="1" x14ac:dyDescent="0.3">
      <c r="I416">
        <v>133</v>
      </c>
      <c r="K416" s="424"/>
      <c r="L416" s="216">
        <v>204</v>
      </c>
      <c r="O416" s="424"/>
      <c r="P416" s="216">
        <v>204</v>
      </c>
      <c r="S416">
        <v>130</v>
      </c>
    </row>
    <row r="417" spans="9:19" x14ac:dyDescent="0.25">
      <c r="I417">
        <v>134</v>
      </c>
      <c r="K417" s="423" t="s">
        <v>84</v>
      </c>
      <c r="L417" s="215">
        <v>0.36899999999999999</v>
      </c>
      <c r="O417" s="423" t="s">
        <v>170</v>
      </c>
      <c r="P417" s="215">
        <v>0.46379999999999999</v>
      </c>
      <c r="S417">
        <v>131</v>
      </c>
    </row>
    <row r="418" spans="9:19" ht="15.75" thickBot="1" x14ac:dyDescent="0.3">
      <c r="I418">
        <v>135</v>
      </c>
      <c r="K418" s="424"/>
      <c r="L418" s="216">
        <v>205</v>
      </c>
      <c r="O418" s="424"/>
      <c r="P418" s="216">
        <v>205</v>
      </c>
      <c r="S418">
        <v>133</v>
      </c>
    </row>
    <row r="419" spans="9:19" x14ac:dyDescent="0.25">
      <c r="I419">
        <v>136</v>
      </c>
      <c r="K419" s="423" t="s">
        <v>170</v>
      </c>
      <c r="L419" s="215">
        <v>0.35959999999999998</v>
      </c>
      <c r="O419" s="423" t="s">
        <v>51</v>
      </c>
      <c r="P419" s="215">
        <v>0.45490000000000003</v>
      </c>
      <c r="S419">
        <v>134</v>
      </c>
    </row>
    <row r="420" spans="9:19" ht="15.75" thickBot="1" x14ac:dyDescent="0.3">
      <c r="I420">
        <v>137</v>
      </c>
      <c r="K420" s="424"/>
      <c r="L420" s="216">
        <v>206</v>
      </c>
      <c r="O420" s="424"/>
      <c r="P420" s="216">
        <v>206</v>
      </c>
      <c r="S420">
        <v>135</v>
      </c>
    </row>
    <row r="421" spans="9:19" x14ac:dyDescent="0.25">
      <c r="I421">
        <v>138</v>
      </c>
      <c r="K421" s="423" t="s">
        <v>64</v>
      </c>
      <c r="L421" s="215">
        <v>0.35820000000000002</v>
      </c>
      <c r="O421" s="423" t="s">
        <v>173</v>
      </c>
      <c r="P421" s="215">
        <v>0.45469999999999999</v>
      </c>
      <c r="S421">
        <v>137</v>
      </c>
    </row>
    <row r="422" spans="9:19" ht="15.75" thickBot="1" x14ac:dyDescent="0.3">
      <c r="I422">
        <v>139</v>
      </c>
      <c r="K422" s="424"/>
      <c r="L422" s="216">
        <v>207</v>
      </c>
      <c r="O422" s="424"/>
      <c r="P422" s="216">
        <v>207</v>
      </c>
      <c r="S422">
        <v>138</v>
      </c>
    </row>
    <row r="423" spans="9:19" x14ac:dyDescent="0.25">
      <c r="I423">
        <v>140</v>
      </c>
      <c r="K423" s="423" t="s">
        <v>263</v>
      </c>
      <c r="L423" s="215">
        <v>0.35809999999999997</v>
      </c>
      <c r="O423" s="423" t="s">
        <v>137</v>
      </c>
      <c r="P423" s="215">
        <v>0.4531</v>
      </c>
      <c r="S423">
        <v>139</v>
      </c>
    </row>
    <row r="424" spans="9:19" ht="15.75" thickBot="1" x14ac:dyDescent="0.3">
      <c r="I424">
        <v>141</v>
      </c>
      <c r="K424" s="424"/>
      <c r="L424" s="216">
        <v>208</v>
      </c>
      <c r="O424" s="424"/>
      <c r="P424" s="216">
        <v>208</v>
      </c>
      <c r="S424">
        <v>140</v>
      </c>
    </row>
    <row r="425" spans="9:19" x14ac:dyDescent="0.25">
      <c r="I425">
        <v>142</v>
      </c>
      <c r="K425" s="423" t="s">
        <v>153</v>
      </c>
      <c r="L425" s="215">
        <v>0.35809999999999997</v>
      </c>
      <c r="O425" s="423" t="s">
        <v>135</v>
      </c>
      <c r="P425" s="215">
        <v>0.45269999999999999</v>
      </c>
      <c r="S425">
        <v>141</v>
      </c>
    </row>
    <row r="426" spans="9:19" ht="15.75" thickBot="1" x14ac:dyDescent="0.3">
      <c r="I426">
        <v>143</v>
      </c>
      <c r="K426" s="424"/>
      <c r="L426" s="216">
        <v>209</v>
      </c>
      <c r="O426" s="424"/>
      <c r="P426" s="216">
        <v>209</v>
      </c>
      <c r="S426">
        <v>142</v>
      </c>
    </row>
    <row r="427" spans="9:19" x14ac:dyDescent="0.25">
      <c r="I427">
        <v>144</v>
      </c>
      <c r="K427" s="423" t="s">
        <v>62</v>
      </c>
      <c r="L427" s="215">
        <v>0.35759999999999997</v>
      </c>
      <c r="O427" s="423" t="s">
        <v>267</v>
      </c>
      <c r="P427" s="215">
        <v>0.4516</v>
      </c>
      <c r="S427">
        <v>143</v>
      </c>
    </row>
    <row r="428" spans="9:19" ht="15.75" thickBot="1" x14ac:dyDescent="0.3">
      <c r="I428">
        <v>145</v>
      </c>
      <c r="K428" s="424"/>
      <c r="L428" s="216">
        <v>210</v>
      </c>
      <c r="O428" s="424"/>
      <c r="P428" s="216">
        <v>210</v>
      </c>
      <c r="S428">
        <v>144</v>
      </c>
    </row>
    <row r="429" spans="9:19" x14ac:dyDescent="0.25">
      <c r="I429">
        <v>147</v>
      </c>
      <c r="K429" s="423" t="s">
        <v>267</v>
      </c>
      <c r="L429" s="215">
        <v>0.35610000000000003</v>
      </c>
      <c r="O429" s="423" t="s">
        <v>296</v>
      </c>
      <c r="P429" s="215">
        <v>0.45090000000000002</v>
      </c>
      <c r="S429">
        <v>145</v>
      </c>
    </row>
    <row r="430" spans="9:19" ht="15.75" thickBot="1" x14ac:dyDescent="0.3">
      <c r="I430">
        <v>148</v>
      </c>
      <c r="K430" s="424"/>
      <c r="L430" s="216">
        <v>211</v>
      </c>
      <c r="O430" s="424"/>
      <c r="P430" s="216">
        <v>211</v>
      </c>
      <c r="S430">
        <v>146</v>
      </c>
    </row>
    <row r="431" spans="9:19" x14ac:dyDescent="0.25">
      <c r="I431">
        <v>149</v>
      </c>
      <c r="K431" s="423" t="s">
        <v>108</v>
      </c>
      <c r="L431" s="215">
        <v>0.35399999999999998</v>
      </c>
      <c r="O431" s="423" t="s">
        <v>142</v>
      </c>
      <c r="P431" s="215">
        <v>0.44690000000000002</v>
      </c>
      <c r="S431">
        <v>147</v>
      </c>
    </row>
    <row r="432" spans="9:19" ht="15.75" thickBot="1" x14ac:dyDescent="0.3">
      <c r="I432">
        <v>150</v>
      </c>
      <c r="K432" s="424"/>
      <c r="L432" s="216">
        <v>212</v>
      </c>
      <c r="O432" s="424"/>
      <c r="P432" s="216">
        <v>212</v>
      </c>
      <c r="S432">
        <v>148</v>
      </c>
    </row>
    <row r="433" spans="9:19" x14ac:dyDescent="0.25">
      <c r="I433">
        <v>151</v>
      </c>
      <c r="K433" s="423" t="s">
        <v>94</v>
      </c>
      <c r="L433" s="215">
        <v>0.35089999999999999</v>
      </c>
      <c r="O433" s="423" t="s">
        <v>193</v>
      </c>
      <c r="P433" s="215">
        <v>0.44379999999999997</v>
      </c>
      <c r="S433">
        <v>149</v>
      </c>
    </row>
    <row r="434" spans="9:19" ht="15.75" thickBot="1" x14ac:dyDescent="0.3">
      <c r="I434">
        <v>155</v>
      </c>
      <c r="K434" s="424"/>
      <c r="L434" s="216">
        <v>213</v>
      </c>
      <c r="O434" s="424"/>
      <c r="P434" s="216">
        <v>213</v>
      </c>
      <c r="S434">
        <v>152</v>
      </c>
    </row>
    <row r="435" spans="9:19" x14ac:dyDescent="0.25">
      <c r="I435">
        <v>156</v>
      </c>
      <c r="K435" s="423" t="s">
        <v>239</v>
      </c>
      <c r="L435" s="215">
        <v>0.34770000000000001</v>
      </c>
      <c r="O435" s="423" t="s">
        <v>347</v>
      </c>
      <c r="P435" s="215">
        <v>0.43669999999999998</v>
      </c>
      <c r="S435">
        <v>153</v>
      </c>
    </row>
    <row r="436" spans="9:19" ht="15.75" thickBot="1" x14ac:dyDescent="0.3">
      <c r="I436">
        <v>157</v>
      </c>
      <c r="K436" s="424"/>
      <c r="L436" s="216">
        <v>214</v>
      </c>
      <c r="O436" s="424"/>
      <c r="P436" s="216">
        <v>214</v>
      </c>
      <c r="S436">
        <v>154</v>
      </c>
    </row>
    <row r="437" spans="9:19" x14ac:dyDescent="0.25">
      <c r="I437">
        <v>158</v>
      </c>
      <c r="K437" s="423" t="s">
        <v>172</v>
      </c>
      <c r="L437" s="215">
        <v>0.3448</v>
      </c>
      <c r="O437" s="423" t="s">
        <v>372</v>
      </c>
      <c r="P437" s="215">
        <v>0.4355</v>
      </c>
      <c r="S437">
        <v>155</v>
      </c>
    </row>
    <row r="438" spans="9:19" ht="15.75" thickBot="1" x14ac:dyDescent="0.3">
      <c r="I438">
        <v>160</v>
      </c>
      <c r="K438" s="424"/>
      <c r="L438" s="216">
        <v>215</v>
      </c>
      <c r="O438" s="424"/>
      <c r="P438" s="216">
        <v>215</v>
      </c>
      <c r="S438">
        <v>156</v>
      </c>
    </row>
    <row r="439" spans="9:19" x14ac:dyDescent="0.25">
      <c r="I439">
        <v>161</v>
      </c>
      <c r="K439" s="423" t="s">
        <v>92</v>
      </c>
      <c r="L439" s="215">
        <v>0.3422</v>
      </c>
      <c r="O439" s="423" t="s">
        <v>108</v>
      </c>
      <c r="P439" s="215">
        <v>0.43419999999999997</v>
      </c>
      <c r="S439">
        <v>157</v>
      </c>
    </row>
    <row r="440" spans="9:19" ht="15.75" thickBot="1" x14ac:dyDescent="0.3">
      <c r="I440">
        <v>162</v>
      </c>
      <c r="K440" s="424"/>
      <c r="L440" s="216">
        <v>216</v>
      </c>
      <c r="O440" s="424"/>
      <c r="P440" s="216">
        <v>216</v>
      </c>
      <c r="S440">
        <v>158</v>
      </c>
    </row>
    <row r="441" spans="9:19" x14ac:dyDescent="0.25">
      <c r="I441">
        <v>163</v>
      </c>
      <c r="K441" s="423" t="s">
        <v>344</v>
      </c>
      <c r="L441" s="215">
        <v>0.34210000000000002</v>
      </c>
      <c r="O441" s="423" t="s">
        <v>134</v>
      </c>
      <c r="P441" s="215">
        <v>0.43309999999999998</v>
      </c>
      <c r="S441">
        <v>159</v>
      </c>
    </row>
    <row r="442" spans="9:19" ht="15.75" thickBot="1" x14ac:dyDescent="0.3">
      <c r="I442">
        <v>164</v>
      </c>
      <c r="K442" s="424"/>
      <c r="L442" s="216">
        <v>217</v>
      </c>
      <c r="O442" s="424"/>
      <c r="P442" s="216">
        <v>217</v>
      </c>
      <c r="S442">
        <v>160</v>
      </c>
    </row>
    <row r="443" spans="9:19" x14ac:dyDescent="0.25">
      <c r="I443">
        <v>165</v>
      </c>
      <c r="K443" s="423" t="s">
        <v>155</v>
      </c>
      <c r="L443" s="215">
        <v>0.33189999999999997</v>
      </c>
      <c r="O443" s="423" t="s">
        <v>298</v>
      </c>
      <c r="P443" s="215">
        <v>0.433</v>
      </c>
      <c r="S443">
        <v>161</v>
      </c>
    </row>
    <row r="444" spans="9:19" ht="15.75" thickBot="1" x14ac:dyDescent="0.3">
      <c r="I444">
        <v>166</v>
      </c>
      <c r="K444" s="424"/>
      <c r="L444" s="216">
        <v>218</v>
      </c>
      <c r="O444" s="424"/>
      <c r="P444" s="216">
        <v>218</v>
      </c>
      <c r="S444">
        <v>162</v>
      </c>
    </row>
    <row r="445" spans="9:19" x14ac:dyDescent="0.25">
      <c r="I445">
        <v>167</v>
      </c>
      <c r="K445" s="423" t="s">
        <v>139</v>
      </c>
      <c r="L445" s="215">
        <v>0.33069999999999999</v>
      </c>
      <c r="O445" s="423" t="s">
        <v>160</v>
      </c>
      <c r="P445" s="215">
        <v>0.43149999999999999</v>
      </c>
      <c r="S445">
        <v>164</v>
      </c>
    </row>
    <row r="446" spans="9:19" ht="15.75" thickBot="1" x14ac:dyDescent="0.3">
      <c r="I446">
        <v>168</v>
      </c>
      <c r="K446" s="424"/>
      <c r="L446" s="216">
        <v>219</v>
      </c>
      <c r="O446" s="424"/>
      <c r="P446" s="216">
        <v>219</v>
      </c>
      <c r="S446">
        <v>165</v>
      </c>
    </row>
    <row r="447" spans="9:19" x14ac:dyDescent="0.25">
      <c r="I447">
        <v>169</v>
      </c>
      <c r="K447" s="423" t="s">
        <v>173</v>
      </c>
      <c r="L447" s="215">
        <v>0.32529999999999998</v>
      </c>
      <c r="O447" s="423" t="s">
        <v>153</v>
      </c>
      <c r="P447" s="215">
        <v>0.4289</v>
      </c>
      <c r="S447">
        <v>166</v>
      </c>
    </row>
    <row r="448" spans="9:19" ht="15.75" thickBot="1" x14ac:dyDescent="0.3">
      <c r="I448">
        <v>170</v>
      </c>
      <c r="K448" s="424"/>
      <c r="L448" s="216">
        <v>220</v>
      </c>
      <c r="O448" s="424"/>
      <c r="P448" s="216">
        <v>220</v>
      </c>
      <c r="S448">
        <v>167</v>
      </c>
    </row>
    <row r="449" spans="9:19" x14ac:dyDescent="0.25">
      <c r="I449">
        <v>171</v>
      </c>
      <c r="K449" s="423" t="s">
        <v>347</v>
      </c>
      <c r="L449" s="215">
        <v>0.32479999999999998</v>
      </c>
      <c r="O449" s="423" t="s">
        <v>74</v>
      </c>
      <c r="P449" s="215">
        <v>0.42849999999999999</v>
      </c>
      <c r="S449">
        <v>169</v>
      </c>
    </row>
    <row r="450" spans="9:19" ht="15.75" thickBot="1" x14ac:dyDescent="0.3">
      <c r="I450">
        <v>172</v>
      </c>
      <c r="K450" s="424"/>
      <c r="L450" s="216">
        <v>221</v>
      </c>
      <c r="O450" s="424"/>
      <c r="P450" s="216">
        <v>221</v>
      </c>
      <c r="S450">
        <v>170</v>
      </c>
    </row>
    <row r="451" spans="9:19" x14ac:dyDescent="0.25">
      <c r="I451">
        <v>173</v>
      </c>
      <c r="K451" s="423" t="s">
        <v>310</v>
      </c>
      <c r="L451" s="215">
        <v>0.32329999999999998</v>
      </c>
      <c r="O451" s="423" t="s">
        <v>381</v>
      </c>
      <c r="P451" s="215">
        <v>0.42609999999999998</v>
      </c>
      <c r="S451">
        <v>171</v>
      </c>
    </row>
    <row r="452" spans="9:19" ht="15.75" thickBot="1" x14ac:dyDescent="0.3">
      <c r="I452">
        <v>174</v>
      </c>
      <c r="K452" s="424"/>
      <c r="L452" s="216">
        <v>222</v>
      </c>
      <c r="O452" s="424"/>
      <c r="P452" s="216">
        <v>222</v>
      </c>
      <c r="S452">
        <v>172</v>
      </c>
    </row>
    <row r="453" spans="9:19" x14ac:dyDescent="0.25">
      <c r="I453">
        <v>175</v>
      </c>
      <c r="K453" s="423" t="s">
        <v>269</v>
      </c>
      <c r="L453" s="215">
        <v>0.32219999999999999</v>
      </c>
      <c r="O453" s="423" t="s">
        <v>294</v>
      </c>
      <c r="P453" s="215">
        <v>0.42320000000000002</v>
      </c>
      <c r="S453">
        <v>173</v>
      </c>
    </row>
    <row r="454" spans="9:19" ht="15.75" thickBot="1" x14ac:dyDescent="0.3">
      <c r="I454">
        <v>176</v>
      </c>
      <c r="K454" s="424"/>
      <c r="L454" s="216">
        <v>223</v>
      </c>
      <c r="O454" s="424"/>
      <c r="P454" s="216">
        <v>223</v>
      </c>
      <c r="S454">
        <v>174</v>
      </c>
    </row>
    <row r="455" spans="9:19" x14ac:dyDescent="0.25">
      <c r="I455">
        <v>177</v>
      </c>
      <c r="K455" s="423" t="s">
        <v>233</v>
      </c>
      <c r="L455" s="215">
        <v>0.32119999999999999</v>
      </c>
      <c r="O455" s="423" t="s">
        <v>64</v>
      </c>
      <c r="P455" s="215">
        <v>0.41889999999999999</v>
      </c>
      <c r="S455">
        <v>175</v>
      </c>
    </row>
    <row r="456" spans="9:19" ht="15.75" thickBot="1" x14ac:dyDescent="0.3">
      <c r="I456">
        <v>178</v>
      </c>
      <c r="K456" s="424"/>
      <c r="L456" s="216">
        <v>224</v>
      </c>
      <c r="O456" s="424"/>
      <c r="P456" s="216">
        <v>224</v>
      </c>
      <c r="S456">
        <v>176</v>
      </c>
    </row>
    <row r="457" spans="9:19" x14ac:dyDescent="0.25">
      <c r="I457">
        <v>179</v>
      </c>
      <c r="K457" s="423" t="s">
        <v>67</v>
      </c>
      <c r="L457" s="215">
        <v>0.31840000000000002</v>
      </c>
      <c r="O457" s="423" t="s">
        <v>305</v>
      </c>
      <c r="P457" s="215">
        <v>0.41489999999999999</v>
      </c>
      <c r="S457">
        <v>177</v>
      </c>
    </row>
    <row r="458" spans="9:19" ht="15.75" thickBot="1" x14ac:dyDescent="0.3">
      <c r="I458">
        <v>180</v>
      </c>
      <c r="K458" s="424"/>
      <c r="L458" s="216">
        <v>225</v>
      </c>
      <c r="O458" s="424"/>
      <c r="P458" s="216">
        <v>225</v>
      </c>
      <c r="S458">
        <v>178</v>
      </c>
    </row>
    <row r="459" spans="9:19" ht="15.75" thickBot="1" x14ac:dyDescent="0.3">
      <c r="I459">
        <v>181</v>
      </c>
      <c r="K459" s="15" t="s">
        <v>25</v>
      </c>
      <c r="L459" s="16" t="s">
        <v>399</v>
      </c>
      <c r="O459" s="15" t="s">
        <v>25</v>
      </c>
      <c r="P459" s="16" t="s">
        <v>399</v>
      </c>
      <c r="S459">
        <v>179</v>
      </c>
    </row>
    <row r="460" spans="9:19" x14ac:dyDescent="0.25">
      <c r="I460">
        <v>182</v>
      </c>
      <c r="K460" s="423" t="s">
        <v>223</v>
      </c>
      <c r="L460" s="215">
        <v>0.31809999999999999</v>
      </c>
      <c r="O460" s="423" t="s">
        <v>315</v>
      </c>
      <c r="P460" s="215">
        <v>0.4148</v>
      </c>
      <c r="S460">
        <v>180</v>
      </c>
    </row>
    <row r="461" spans="9:19" ht="15.75" thickBot="1" x14ac:dyDescent="0.3">
      <c r="I461">
        <v>183</v>
      </c>
      <c r="K461" s="424"/>
      <c r="L461" s="216">
        <v>226</v>
      </c>
      <c r="O461" s="424"/>
      <c r="P461" s="216">
        <v>226</v>
      </c>
      <c r="S461">
        <v>181</v>
      </c>
    </row>
    <row r="462" spans="9:19" x14ac:dyDescent="0.25">
      <c r="I462">
        <v>184</v>
      </c>
      <c r="K462" s="423" t="s">
        <v>315</v>
      </c>
      <c r="L462" s="215">
        <v>0.31759999999999999</v>
      </c>
      <c r="O462" s="423" t="s">
        <v>222</v>
      </c>
      <c r="P462" s="215">
        <v>0.40799999999999997</v>
      </c>
      <c r="S462">
        <v>182</v>
      </c>
    </row>
    <row r="463" spans="9:19" ht="15.75" thickBot="1" x14ac:dyDescent="0.3">
      <c r="I463">
        <v>185</v>
      </c>
      <c r="K463" s="424"/>
      <c r="L463" s="216">
        <v>227</v>
      </c>
      <c r="O463" s="424"/>
      <c r="P463" s="216">
        <v>227</v>
      </c>
      <c r="S463">
        <v>183</v>
      </c>
    </row>
    <row r="464" spans="9:19" x14ac:dyDescent="0.25">
      <c r="I464">
        <v>186</v>
      </c>
      <c r="K464" s="423" t="s">
        <v>150</v>
      </c>
      <c r="L464" s="215">
        <v>0.31719999999999998</v>
      </c>
      <c r="O464" s="423" t="s">
        <v>204</v>
      </c>
      <c r="P464" s="215">
        <v>0.40689999999999998</v>
      </c>
      <c r="S464">
        <v>184</v>
      </c>
    </row>
    <row r="465" spans="9:19" ht="15.75" thickBot="1" x14ac:dyDescent="0.3">
      <c r="I465">
        <v>187</v>
      </c>
      <c r="K465" s="424"/>
      <c r="L465" s="216">
        <v>228</v>
      </c>
      <c r="O465" s="424"/>
      <c r="P465" s="216">
        <v>228</v>
      </c>
      <c r="S465">
        <v>185</v>
      </c>
    </row>
    <row r="466" spans="9:19" x14ac:dyDescent="0.25">
      <c r="I466">
        <v>188</v>
      </c>
      <c r="K466" s="423" t="s">
        <v>294</v>
      </c>
      <c r="L466" s="215">
        <v>0.30570000000000003</v>
      </c>
      <c r="O466" s="423" t="s">
        <v>125</v>
      </c>
      <c r="P466" s="215">
        <v>0.40660000000000002</v>
      </c>
      <c r="S466">
        <v>186</v>
      </c>
    </row>
    <row r="467" spans="9:19" ht="15.75" thickBot="1" x14ac:dyDescent="0.3">
      <c r="I467">
        <v>189</v>
      </c>
      <c r="K467" s="424"/>
      <c r="L467" s="216">
        <v>229</v>
      </c>
      <c r="O467" s="424"/>
      <c r="P467" s="216">
        <v>229</v>
      </c>
      <c r="S467">
        <v>187</v>
      </c>
    </row>
    <row r="468" spans="9:19" x14ac:dyDescent="0.25">
      <c r="I468">
        <v>190</v>
      </c>
      <c r="K468" s="423" t="s">
        <v>107</v>
      </c>
      <c r="L468" s="215">
        <v>0.30480000000000002</v>
      </c>
      <c r="O468" s="423" t="s">
        <v>127</v>
      </c>
      <c r="P468" s="215">
        <v>0.40560000000000002</v>
      </c>
      <c r="S468">
        <v>188</v>
      </c>
    </row>
    <row r="469" spans="9:19" ht="15.75" thickBot="1" x14ac:dyDescent="0.3">
      <c r="I469">
        <v>191</v>
      </c>
      <c r="K469" s="424"/>
      <c r="L469" s="216">
        <v>230</v>
      </c>
      <c r="O469" s="424"/>
      <c r="P469" s="216">
        <v>230</v>
      </c>
      <c r="S469">
        <v>189</v>
      </c>
    </row>
    <row r="470" spans="9:19" x14ac:dyDescent="0.25">
      <c r="I470">
        <v>192</v>
      </c>
      <c r="K470" s="423" t="s">
        <v>157</v>
      </c>
      <c r="L470" s="215">
        <v>0.3044</v>
      </c>
      <c r="O470" s="423" t="s">
        <v>147</v>
      </c>
      <c r="P470" s="215">
        <v>0.40450000000000003</v>
      </c>
      <c r="S470">
        <v>190</v>
      </c>
    </row>
    <row r="471" spans="9:19" ht="15.75" thickBot="1" x14ac:dyDescent="0.3">
      <c r="I471">
        <v>193</v>
      </c>
      <c r="K471" s="424"/>
      <c r="L471" s="216">
        <v>231</v>
      </c>
      <c r="O471" s="424"/>
      <c r="P471" s="216">
        <v>231</v>
      </c>
      <c r="S471">
        <v>191</v>
      </c>
    </row>
    <row r="472" spans="9:19" x14ac:dyDescent="0.25">
      <c r="I472">
        <v>194</v>
      </c>
      <c r="K472" s="423" t="s">
        <v>338</v>
      </c>
      <c r="L472" s="215">
        <v>0.29830000000000001</v>
      </c>
      <c r="O472" s="423" t="s">
        <v>219</v>
      </c>
      <c r="P472" s="215">
        <v>0.40110000000000001</v>
      </c>
      <c r="S472">
        <v>192</v>
      </c>
    </row>
    <row r="473" spans="9:19" ht="15.75" thickBot="1" x14ac:dyDescent="0.3">
      <c r="I473">
        <v>195</v>
      </c>
      <c r="K473" s="424"/>
      <c r="L473" s="216">
        <v>232</v>
      </c>
      <c r="O473" s="424"/>
      <c r="P473" s="216">
        <v>232</v>
      </c>
      <c r="S473">
        <v>193</v>
      </c>
    </row>
    <row r="474" spans="9:19" x14ac:dyDescent="0.25">
      <c r="I474">
        <v>196</v>
      </c>
      <c r="K474" s="423" t="s">
        <v>204</v>
      </c>
      <c r="L474" s="215">
        <v>0.29299999999999998</v>
      </c>
      <c r="O474" s="423" t="s">
        <v>239</v>
      </c>
      <c r="P474" s="215">
        <v>0.39300000000000002</v>
      </c>
      <c r="S474">
        <v>194</v>
      </c>
    </row>
    <row r="475" spans="9:19" ht="15.75" thickBot="1" x14ac:dyDescent="0.3">
      <c r="I475">
        <v>197</v>
      </c>
      <c r="K475" s="424"/>
      <c r="L475" s="216">
        <v>233</v>
      </c>
      <c r="O475" s="424"/>
      <c r="P475" s="216">
        <v>233</v>
      </c>
      <c r="S475">
        <v>195</v>
      </c>
    </row>
    <row r="476" spans="9:19" x14ac:dyDescent="0.25">
      <c r="I476">
        <v>198</v>
      </c>
      <c r="K476" s="423" t="s">
        <v>222</v>
      </c>
      <c r="L476" s="215">
        <v>0.29289999999999999</v>
      </c>
      <c r="O476" s="423" t="s">
        <v>323</v>
      </c>
      <c r="P476" s="215">
        <v>0.39279999999999998</v>
      </c>
      <c r="S476">
        <v>196</v>
      </c>
    </row>
    <row r="477" spans="9:19" ht="15.75" thickBot="1" x14ac:dyDescent="0.3">
      <c r="I477">
        <v>199</v>
      </c>
      <c r="K477" s="424"/>
      <c r="L477" s="216">
        <v>234</v>
      </c>
      <c r="O477" s="424"/>
      <c r="P477" s="216">
        <v>234</v>
      </c>
      <c r="S477">
        <v>197</v>
      </c>
    </row>
    <row r="478" spans="9:19" x14ac:dyDescent="0.25">
      <c r="I478">
        <v>200</v>
      </c>
      <c r="K478" s="423" t="s">
        <v>299</v>
      </c>
      <c r="L478" s="215">
        <v>0.29070000000000001</v>
      </c>
      <c r="O478" s="423" t="s">
        <v>139</v>
      </c>
      <c r="P478" s="215">
        <v>0.39190000000000003</v>
      </c>
      <c r="S478">
        <v>198</v>
      </c>
    </row>
    <row r="479" spans="9:19" ht="15.75" thickBot="1" x14ac:dyDescent="0.3">
      <c r="I479">
        <v>201</v>
      </c>
      <c r="K479" s="424"/>
      <c r="L479" s="216">
        <v>235</v>
      </c>
      <c r="O479" s="424"/>
      <c r="P479" s="216">
        <v>235</v>
      </c>
      <c r="S479">
        <v>199</v>
      </c>
    </row>
    <row r="480" spans="9:19" x14ac:dyDescent="0.25">
      <c r="I480">
        <v>202</v>
      </c>
      <c r="K480" s="423" t="s">
        <v>181</v>
      </c>
      <c r="L480" s="215">
        <v>0.28860000000000002</v>
      </c>
      <c r="O480" s="423" t="s">
        <v>154</v>
      </c>
      <c r="P480" s="215">
        <v>0.3911</v>
      </c>
      <c r="S480">
        <v>200</v>
      </c>
    </row>
    <row r="481" spans="9:19" ht="15.75" thickBot="1" x14ac:dyDescent="0.3">
      <c r="I481">
        <v>203</v>
      </c>
      <c r="K481" s="424"/>
      <c r="L481" s="216">
        <v>236</v>
      </c>
      <c r="O481" s="424"/>
      <c r="P481" s="216">
        <v>236</v>
      </c>
      <c r="S481">
        <v>201</v>
      </c>
    </row>
    <row r="482" spans="9:19" x14ac:dyDescent="0.25">
      <c r="I482">
        <v>204</v>
      </c>
      <c r="K482" s="423" t="s">
        <v>378</v>
      </c>
      <c r="L482" s="215">
        <v>0.28849999999999998</v>
      </c>
      <c r="O482" s="423" t="s">
        <v>396</v>
      </c>
      <c r="P482" s="215">
        <v>0.38240000000000002</v>
      </c>
      <c r="S482">
        <v>202</v>
      </c>
    </row>
    <row r="483" spans="9:19" ht="15.75" thickBot="1" x14ac:dyDescent="0.3">
      <c r="I483">
        <v>205</v>
      </c>
      <c r="K483" s="424"/>
      <c r="L483" s="216">
        <v>237</v>
      </c>
      <c r="O483" s="424"/>
      <c r="P483" s="216">
        <v>237</v>
      </c>
      <c r="S483">
        <v>203</v>
      </c>
    </row>
    <row r="484" spans="9:19" x14ac:dyDescent="0.25">
      <c r="I484">
        <v>206</v>
      </c>
      <c r="K484" s="423" t="s">
        <v>372</v>
      </c>
      <c r="L484" s="215">
        <v>0.28570000000000001</v>
      </c>
      <c r="O484" s="423" t="s">
        <v>289</v>
      </c>
      <c r="P484" s="215">
        <v>0.3821</v>
      </c>
      <c r="S484">
        <v>204</v>
      </c>
    </row>
    <row r="485" spans="9:19" ht="15.75" thickBot="1" x14ac:dyDescent="0.3">
      <c r="I485">
        <v>207</v>
      </c>
      <c r="K485" s="424"/>
      <c r="L485" s="216">
        <v>238</v>
      </c>
      <c r="O485" s="424"/>
      <c r="P485" s="216">
        <v>238</v>
      </c>
      <c r="S485">
        <v>205</v>
      </c>
    </row>
    <row r="486" spans="9:19" x14ac:dyDescent="0.25">
      <c r="I486">
        <v>208</v>
      </c>
      <c r="K486" s="423" t="s">
        <v>127</v>
      </c>
      <c r="L486" s="215">
        <v>0.2833</v>
      </c>
      <c r="O486" s="423" t="s">
        <v>198</v>
      </c>
      <c r="P486" s="215">
        <v>0.38</v>
      </c>
      <c r="S486">
        <v>206</v>
      </c>
    </row>
    <row r="487" spans="9:19" ht="15.75" thickBot="1" x14ac:dyDescent="0.3">
      <c r="I487">
        <v>209</v>
      </c>
      <c r="K487" s="424"/>
      <c r="L487" s="216">
        <v>239</v>
      </c>
      <c r="O487" s="424"/>
      <c r="P487" s="216">
        <v>239</v>
      </c>
      <c r="S487">
        <v>207</v>
      </c>
    </row>
    <row r="488" spans="9:19" x14ac:dyDescent="0.25">
      <c r="I488">
        <v>210</v>
      </c>
      <c r="K488" s="423" t="s">
        <v>334</v>
      </c>
      <c r="L488" s="215">
        <v>0.28289999999999998</v>
      </c>
      <c r="O488" s="423" t="s">
        <v>75</v>
      </c>
      <c r="P488" s="215">
        <v>0.37869999999999998</v>
      </c>
      <c r="S488">
        <v>208</v>
      </c>
    </row>
    <row r="489" spans="9:19" ht="15.75" thickBot="1" x14ac:dyDescent="0.3">
      <c r="I489">
        <v>211</v>
      </c>
      <c r="K489" s="424"/>
      <c r="L489" s="216">
        <v>240</v>
      </c>
      <c r="O489" s="424"/>
      <c r="P489" s="216">
        <v>240</v>
      </c>
      <c r="S489">
        <v>209</v>
      </c>
    </row>
    <row r="490" spans="9:19" x14ac:dyDescent="0.25">
      <c r="I490">
        <v>212</v>
      </c>
      <c r="K490" s="423" t="s">
        <v>305</v>
      </c>
      <c r="L490" s="215">
        <v>0.28160000000000002</v>
      </c>
      <c r="O490" s="423" t="s">
        <v>67</v>
      </c>
      <c r="P490" s="215">
        <v>0.37769999999999998</v>
      </c>
      <c r="S490">
        <v>210</v>
      </c>
    </row>
    <row r="491" spans="9:19" ht="15.75" thickBot="1" x14ac:dyDescent="0.3">
      <c r="I491">
        <v>213</v>
      </c>
      <c r="K491" s="424"/>
      <c r="L491" s="216">
        <v>241</v>
      </c>
      <c r="O491" s="424"/>
      <c r="P491" s="216">
        <v>241</v>
      </c>
      <c r="S491">
        <v>211</v>
      </c>
    </row>
    <row r="492" spans="9:19" x14ac:dyDescent="0.25">
      <c r="I492">
        <v>214</v>
      </c>
      <c r="K492" s="423" t="s">
        <v>85</v>
      </c>
      <c r="L492" s="215">
        <v>0.28110000000000002</v>
      </c>
      <c r="O492" s="423" t="s">
        <v>181</v>
      </c>
      <c r="P492" s="215">
        <v>0.37769999999999998</v>
      </c>
      <c r="S492">
        <v>212</v>
      </c>
    </row>
    <row r="493" spans="9:19" ht="15.75" thickBot="1" x14ac:dyDescent="0.3">
      <c r="I493">
        <v>215</v>
      </c>
      <c r="K493" s="424"/>
      <c r="L493" s="216">
        <v>242</v>
      </c>
      <c r="O493" s="424"/>
      <c r="P493" s="216">
        <v>242</v>
      </c>
      <c r="S493">
        <v>213</v>
      </c>
    </row>
    <row r="494" spans="9:19" x14ac:dyDescent="0.25">
      <c r="I494">
        <v>216</v>
      </c>
      <c r="K494" s="423" t="s">
        <v>339</v>
      </c>
      <c r="L494" s="215">
        <v>0.28010000000000002</v>
      </c>
      <c r="O494" s="423" t="s">
        <v>322</v>
      </c>
      <c r="P494" s="215">
        <v>0.377</v>
      </c>
      <c r="S494">
        <v>214</v>
      </c>
    </row>
    <row r="495" spans="9:19" ht="15.75" thickBot="1" x14ac:dyDescent="0.3">
      <c r="I495">
        <v>217</v>
      </c>
      <c r="K495" s="424"/>
      <c r="L495" s="216">
        <v>243</v>
      </c>
      <c r="O495" s="424"/>
      <c r="P495" s="216">
        <v>243</v>
      </c>
      <c r="S495">
        <v>215</v>
      </c>
    </row>
    <row r="496" spans="9:19" x14ac:dyDescent="0.25">
      <c r="I496">
        <v>218</v>
      </c>
      <c r="K496" s="423" t="s">
        <v>293</v>
      </c>
      <c r="L496" s="215">
        <v>0.27879999999999999</v>
      </c>
      <c r="O496" s="423" t="s">
        <v>275</v>
      </c>
      <c r="P496" s="215">
        <v>0.37440000000000001</v>
      </c>
      <c r="S496">
        <v>216</v>
      </c>
    </row>
    <row r="497" spans="9:19" ht="15.75" thickBot="1" x14ac:dyDescent="0.3">
      <c r="I497">
        <v>219</v>
      </c>
      <c r="K497" s="424"/>
      <c r="L497" s="216">
        <v>244</v>
      </c>
      <c r="O497" s="424"/>
      <c r="P497" s="216">
        <v>244</v>
      </c>
      <c r="S497">
        <v>217</v>
      </c>
    </row>
    <row r="498" spans="9:19" x14ac:dyDescent="0.25">
      <c r="I498">
        <v>220</v>
      </c>
      <c r="K498" s="423" t="s">
        <v>381</v>
      </c>
      <c r="L498" s="215">
        <v>0.27839999999999998</v>
      </c>
      <c r="O498" s="423" t="s">
        <v>235</v>
      </c>
      <c r="P498" s="215">
        <v>0.373</v>
      </c>
      <c r="S498">
        <v>218</v>
      </c>
    </row>
    <row r="499" spans="9:19" ht="15.75" thickBot="1" x14ac:dyDescent="0.3">
      <c r="I499">
        <v>221</v>
      </c>
      <c r="K499" s="424"/>
      <c r="L499" s="216">
        <v>245</v>
      </c>
      <c r="O499" s="424"/>
      <c r="P499" s="216">
        <v>245</v>
      </c>
      <c r="S499">
        <v>219</v>
      </c>
    </row>
    <row r="500" spans="9:19" x14ac:dyDescent="0.25">
      <c r="I500">
        <v>222</v>
      </c>
      <c r="K500" s="423" t="s">
        <v>74</v>
      </c>
      <c r="L500" s="215">
        <v>0.27710000000000001</v>
      </c>
      <c r="O500" s="423" t="s">
        <v>185</v>
      </c>
      <c r="P500" s="215">
        <v>0.36870000000000003</v>
      </c>
      <c r="S500">
        <v>220</v>
      </c>
    </row>
    <row r="501" spans="9:19" ht="15.75" thickBot="1" x14ac:dyDescent="0.3">
      <c r="I501">
        <v>223</v>
      </c>
      <c r="K501" s="424"/>
      <c r="L501" s="216">
        <v>246</v>
      </c>
      <c r="O501" s="424"/>
      <c r="P501" s="216">
        <v>246</v>
      </c>
      <c r="S501">
        <v>221</v>
      </c>
    </row>
    <row r="502" spans="9:19" x14ac:dyDescent="0.25">
      <c r="I502">
        <v>224</v>
      </c>
      <c r="K502" s="423" t="s">
        <v>278</v>
      </c>
      <c r="L502" s="217">
        <v>0.27400000000000002</v>
      </c>
      <c r="O502" s="423" t="s">
        <v>59</v>
      </c>
      <c r="P502" s="217">
        <v>0.36799999999999999</v>
      </c>
      <c r="S502">
        <v>222</v>
      </c>
    </row>
    <row r="503" spans="9:19" ht="15.75" thickBot="1" x14ac:dyDescent="0.3">
      <c r="I503">
        <v>225</v>
      </c>
      <c r="K503" s="424"/>
      <c r="L503" s="218">
        <v>247</v>
      </c>
      <c r="O503" s="424"/>
      <c r="P503" s="218">
        <v>247</v>
      </c>
      <c r="S503">
        <v>223</v>
      </c>
    </row>
    <row r="504" spans="9:19" x14ac:dyDescent="0.25">
      <c r="I504">
        <v>226</v>
      </c>
      <c r="K504" s="423" t="s">
        <v>89</v>
      </c>
      <c r="L504" s="219">
        <v>0.27279999999999999</v>
      </c>
      <c r="O504" s="423" t="s">
        <v>391</v>
      </c>
      <c r="P504" s="219">
        <v>0.36580000000000001</v>
      </c>
      <c r="S504">
        <v>224</v>
      </c>
    </row>
    <row r="505" spans="9:19" ht="15.75" thickBot="1" x14ac:dyDescent="0.3">
      <c r="I505">
        <v>227</v>
      </c>
      <c r="K505" s="424"/>
      <c r="L505" s="220">
        <v>248</v>
      </c>
      <c r="O505" s="424"/>
      <c r="P505" s="220">
        <v>248</v>
      </c>
      <c r="S505">
        <v>225</v>
      </c>
    </row>
    <row r="506" spans="9:19" x14ac:dyDescent="0.25">
      <c r="I506">
        <v>228</v>
      </c>
      <c r="K506" s="423" t="s">
        <v>154</v>
      </c>
      <c r="L506" s="221">
        <v>0.27179999999999999</v>
      </c>
      <c r="O506" s="423" t="s">
        <v>365</v>
      </c>
      <c r="P506" s="221">
        <v>0.3579</v>
      </c>
      <c r="S506">
        <v>226</v>
      </c>
    </row>
    <row r="507" spans="9:19" ht="15.75" thickBot="1" x14ac:dyDescent="0.3">
      <c r="I507">
        <v>229</v>
      </c>
      <c r="K507" s="424"/>
      <c r="L507" s="222">
        <v>249</v>
      </c>
      <c r="O507" s="424"/>
      <c r="P507" s="222">
        <v>249</v>
      </c>
      <c r="S507">
        <v>227</v>
      </c>
    </row>
    <row r="508" spans="9:19" x14ac:dyDescent="0.25">
      <c r="I508">
        <v>230</v>
      </c>
      <c r="K508" s="423" t="s">
        <v>250</v>
      </c>
      <c r="L508" s="223">
        <v>0.27089999999999997</v>
      </c>
      <c r="O508" s="423" t="s">
        <v>333</v>
      </c>
      <c r="P508" s="223">
        <v>0.35780000000000001</v>
      </c>
      <c r="S508">
        <v>228</v>
      </c>
    </row>
    <row r="509" spans="9:19" ht="15.75" thickBot="1" x14ac:dyDescent="0.3">
      <c r="I509">
        <v>231</v>
      </c>
      <c r="K509" s="424"/>
      <c r="L509" s="224">
        <v>250</v>
      </c>
      <c r="O509" s="424"/>
      <c r="P509" s="224">
        <v>250</v>
      </c>
      <c r="S509">
        <v>229</v>
      </c>
    </row>
    <row r="510" spans="9:19" ht="15.75" thickBot="1" x14ac:dyDescent="0.3">
      <c r="I510">
        <v>232</v>
      </c>
      <c r="K510" s="15" t="s">
        <v>25</v>
      </c>
      <c r="L510" s="16" t="s">
        <v>399</v>
      </c>
      <c r="O510" s="15" t="s">
        <v>25</v>
      </c>
      <c r="P510" s="16" t="s">
        <v>399</v>
      </c>
      <c r="S510">
        <v>230</v>
      </c>
    </row>
    <row r="511" spans="9:19" x14ac:dyDescent="0.25">
      <c r="I511">
        <v>233</v>
      </c>
      <c r="K511" s="423" t="s">
        <v>196</v>
      </c>
      <c r="L511" s="225">
        <v>0.2697</v>
      </c>
      <c r="O511" s="17" t="s">
        <v>236</v>
      </c>
      <c r="P511" s="225">
        <v>0.35709999999999997</v>
      </c>
      <c r="S511">
        <v>231</v>
      </c>
    </row>
    <row r="512" spans="9:19" ht="15.75" thickBot="1" x14ac:dyDescent="0.3">
      <c r="I512">
        <v>234</v>
      </c>
      <c r="K512" s="424"/>
      <c r="L512" s="226">
        <v>251</v>
      </c>
      <c r="O512" s="18" t="s">
        <v>437</v>
      </c>
      <c r="P512" s="226">
        <v>251</v>
      </c>
      <c r="S512">
        <v>232</v>
      </c>
    </row>
    <row r="513" spans="9:19" x14ac:dyDescent="0.25">
      <c r="I513">
        <v>235</v>
      </c>
      <c r="K513" s="423" t="s">
        <v>346</v>
      </c>
      <c r="L513" s="227">
        <v>0.26950000000000002</v>
      </c>
      <c r="O513" s="423" t="s">
        <v>261</v>
      </c>
      <c r="P513" s="227">
        <v>0.35060000000000002</v>
      </c>
      <c r="S513">
        <v>233</v>
      </c>
    </row>
    <row r="514" spans="9:19" ht="15.75" thickBot="1" x14ac:dyDescent="0.3">
      <c r="I514">
        <v>236</v>
      </c>
      <c r="K514" s="424"/>
      <c r="L514" s="228">
        <v>252</v>
      </c>
      <c r="O514" s="424"/>
      <c r="P514" s="228">
        <v>252</v>
      </c>
      <c r="S514">
        <v>234</v>
      </c>
    </row>
    <row r="515" spans="9:19" x14ac:dyDescent="0.25">
      <c r="I515">
        <v>237</v>
      </c>
      <c r="K515" s="423" t="s">
        <v>140</v>
      </c>
      <c r="L515" s="229">
        <v>0.26200000000000001</v>
      </c>
      <c r="O515" s="423" t="s">
        <v>310</v>
      </c>
      <c r="P515" s="229">
        <v>0.3493</v>
      </c>
      <c r="S515">
        <v>235</v>
      </c>
    </row>
    <row r="516" spans="9:19" ht="15.75" thickBot="1" x14ac:dyDescent="0.3">
      <c r="I516">
        <v>238</v>
      </c>
      <c r="K516" s="424"/>
      <c r="L516" s="230">
        <v>253</v>
      </c>
      <c r="O516" s="424"/>
      <c r="P516" s="230">
        <v>253</v>
      </c>
      <c r="S516">
        <v>236</v>
      </c>
    </row>
    <row r="517" spans="9:19" x14ac:dyDescent="0.25">
      <c r="I517">
        <v>239</v>
      </c>
      <c r="K517" s="423" t="s">
        <v>308</v>
      </c>
      <c r="L517" s="229">
        <v>0.26100000000000001</v>
      </c>
      <c r="O517" s="423" t="s">
        <v>357</v>
      </c>
      <c r="P517" s="229">
        <v>0.3473</v>
      </c>
      <c r="S517">
        <v>237</v>
      </c>
    </row>
    <row r="518" spans="9:19" ht="15.75" thickBot="1" x14ac:dyDescent="0.3">
      <c r="I518">
        <v>240</v>
      </c>
      <c r="K518" s="424"/>
      <c r="L518" s="230">
        <v>254</v>
      </c>
      <c r="O518" s="424"/>
      <c r="P518" s="230">
        <v>254</v>
      </c>
      <c r="S518">
        <v>238</v>
      </c>
    </row>
    <row r="519" spans="9:19" x14ac:dyDescent="0.25">
      <c r="I519">
        <v>241</v>
      </c>
      <c r="K519" s="423" t="s">
        <v>61</v>
      </c>
      <c r="L519" s="231">
        <v>0.25979999999999998</v>
      </c>
      <c r="O519" s="17" t="s">
        <v>374</v>
      </c>
      <c r="P519" s="231">
        <v>0.34539999999999998</v>
      </c>
      <c r="S519">
        <v>239</v>
      </c>
    </row>
    <row r="520" spans="9:19" ht="15.75" thickBot="1" x14ac:dyDescent="0.3">
      <c r="I520">
        <v>242</v>
      </c>
      <c r="K520" s="424"/>
      <c r="L520" s="232">
        <v>255</v>
      </c>
      <c r="O520" s="18" t="s">
        <v>440</v>
      </c>
      <c r="P520" s="232">
        <v>255</v>
      </c>
      <c r="S520">
        <v>240</v>
      </c>
    </row>
    <row r="521" spans="9:19" x14ac:dyDescent="0.25">
      <c r="I521">
        <v>243</v>
      </c>
      <c r="K521" s="423" t="s">
        <v>77</v>
      </c>
      <c r="L521" s="233">
        <v>0.25969999999999999</v>
      </c>
      <c r="O521" s="423" t="s">
        <v>140</v>
      </c>
      <c r="P521" s="233">
        <v>0.3448</v>
      </c>
      <c r="S521">
        <v>241</v>
      </c>
    </row>
    <row r="522" spans="9:19" ht="15.75" thickBot="1" x14ac:dyDescent="0.3">
      <c r="I522">
        <v>244</v>
      </c>
      <c r="K522" s="424"/>
      <c r="L522" s="234">
        <v>256</v>
      </c>
      <c r="O522" s="424"/>
      <c r="P522" s="234">
        <v>256</v>
      </c>
      <c r="S522">
        <v>242</v>
      </c>
    </row>
    <row r="523" spans="9:19" x14ac:dyDescent="0.25">
      <c r="I523">
        <v>245</v>
      </c>
      <c r="K523" s="423" t="s">
        <v>266</v>
      </c>
      <c r="L523" s="235">
        <v>0.25879999999999997</v>
      </c>
      <c r="O523" s="423" t="s">
        <v>223</v>
      </c>
      <c r="P523" s="235">
        <v>0.33560000000000001</v>
      </c>
      <c r="S523">
        <v>243</v>
      </c>
    </row>
    <row r="524" spans="9:19" ht="15.75" thickBot="1" x14ac:dyDescent="0.3">
      <c r="I524">
        <v>246</v>
      </c>
      <c r="K524" s="424"/>
      <c r="L524" s="236">
        <v>257</v>
      </c>
      <c r="O524" s="424"/>
      <c r="P524" s="236">
        <v>257</v>
      </c>
      <c r="S524">
        <v>244</v>
      </c>
    </row>
    <row r="525" spans="9:19" x14ac:dyDescent="0.25">
      <c r="I525">
        <v>247</v>
      </c>
      <c r="K525" s="423" t="s">
        <v>296</v>
      </c>
      <c r="L525" s="237">
        <v>0.25850000000000001</v>
      </c>
      <c r="O525" s="423" t="s">
        <v>293</v>
      </c>
      <c r="P525" s="237">
        <v>0.33539999999999998</v>
      </c>
      <c r="S525">
        <v>245</v>
      </c>
    </row>
    <row r="526" spans="9:19" ht="15.75" thickBot="1" x14ac:dyDescent="0.3">
      <c r="I526">
        <v>248</v>
      </c>
      <c r="K526" s="424"/>
      <c r="L526" s="238">
        <v>258</v>
      </c>
      <c r="O526" s="424"/>
      <c r="P526" s="238">
        <v>258</v>
      </c>
      <c r="S526">
        <v>246</v>
      </c>
    </row>
    <row r="527" spans="9:19" x14ac:dyDescent="0.25">
      <c r="I527">
        <v>249</v>
      </c>
      <c r="K527" s="423" t="s">
        <v>93</v>
      </c>
      <c r="L527" s="239">
        <v>0.25740000000000002</v>
      </c>
      <c r="O527" s="423" t="s">
        <v>96</v>
      </c>
      <c r="P527" s="239">
        <v>0.3291</v>
      </c>
      <c r="S527">
        <v>247</v>
      </c>
    </row>
    <row r="528" spans="9:19" ht="15.75" thickBot="1" x14ac:dyDescent="0.3">
      <c r="I528">
        <v>250</v>
      </c>
      <c r="K528" s="424"/>
      <c r="L528" s="240">
        <v>259</v>
      </c>
      <c r="O528" s="424"/>
      <c r="P528" s="240">
        <v>259</v>
      </c>
      <c r="S528">
        <v>248</v>
      </c>
    </row>
    <row r="529" spans="9:19" x14ac:dyDescent="0.25">
      <c r="I529">
        <v>251</v>
      </c>
      <c r="K529" s="423" t="s">
        <v>124</v>
      </c>
      <c r="L529" s="239">
        <v>0.25380000000000003</v>
      </c>
      <c r="O529" s="423" t="s">
        <v>71</v>
      </c>
      <c r="P529" s="239">
        <v>0.32790000000000002</v>
      </c>
      <c r="S529">
        <v>249</v>
      </c>
    </row>
    <row r="530" spans="9:19" ht="15.75" thickBot="1" x14ac:dyDescent="0.3">
      <c r="I530">
        <v>252</v>
      </c>
      <c r="K530" s="424"/>
      <c r="L530" s="240">
        <v>260</v>
      </c>
      <c r="O530" s="424"/>
      <c r="P530" s="240">
        <v>260</v>
      </c>
      <c r="S530">
        <v>250</v>
      </c>
    </row>
    <row r="531" spans="9:19" x14ac:dyDescent="0.25">
      <c r="I531">
        <v>253</v>
      </c>
      <c r="K531" s="423" t="s">
        <v>192</v>
      </c>
      <c r="L531" s="241">
        <v>0.25340000000000001</v>
      </c>
      <c r="O531" s="423" t="s">
        <v>114</v>
      </c>
      <c r="P531" s="241">
        <v>0.32619999999999999</v>
      </c>
      <c r="S531">
        <v>252</v>
      </c>
    </row>
    <row r="532" spans="9:19" ht="15.75" thickBot="1" x14ac:dyDescent="0.3">
      <c r="I532">
        <v>254</v>
      </c>
      <c r="K532" s="424"/>
      <c r="L532" s="242">
        <v>261</v>
      </c>
      <c r="O532" s="424"/>
      <c r="P532" s="242">
        <v>261</v>
      </c>
      <c r="S532">
        <v>253</v>
      </c>
    </row>
    <row r="533" spans="9:19" x14ac:dyDescent="0.25">
      <c r="I533">
        <v>255</v>
      </c>
      <c r="K533" s="423" t="s">
        <v>71</v>
      </c>
      <c r="L533" s="243">
        <v>0.2495</v>
      </c>
      <c r="O533" s="423" t="s">
        <v>353</v>
      </c>
      <c r="P533" s="243">
        <v>0.32579999999999998</v>
      </c>
      <c r="S533">
        <v>254</v>
      </c>
    </row>
    <row r="534" spans="9:19" ht="15.75" thickBot="1" x14ac:dyDescent="0.3">
      <c r="I534">
        <v>256</v>
      </c>
      <c r="K534" s="424"/>
      <c r="L534" s="244">
        <v>262</v>
      </c>
      <c r="O534" s="424"/>
      <c r="P534" s="244">
        <v>262</v>
      </c>
      <c r="S534">
        <v>256</v>
      </c>
    </row>
    <row r="535" spans="9:19" x14ac:dyDescent="0.25">
      <c r="I535">
        <v>257</v>
      </c>
      <c r="K535" s="423" t="s">
        <v>114</v>
      </c>
      <c r="L535" s="245">
        <v>0.24390000000000001</v>
      </c>
      <c r="O535" s="423" t="s">
        <v>163</v>
      </c>
      <c r="P535" s="245">
        <v>0.32450000000000001</v>
      </c>
      <c r="S535">
        <v>257</v>
      </c>
    </row>
    <row r="536" spans="9:19" ht="15.75" thickBot="1" x14ac:dyDescent="0.3">
      <c r="I536">
        <v>258</v>
      </c>
      <c r="K536" s="424"/>
      <c r="L536" s="246">
        <v>263</v>
      </c>
      <c r="O536" s="424"/>
      <c r="P536" s="246">
        <v>263</v>
      </c>
      <c r="S536">
        <v>258</v>
      </c>
    </row>
    <row r="537" spans="9:19" x14ac:dyDescent="0.25">
      <c r="I537">
        <v>259</v>
      </c>
      <c r="K537" s="423" t="s">
        <v>333</v>
      </c>
      <c r="L537" s="247">
        <v>0.24310000000000001</v>
      </c>
      <c r="O537" s="423" t="s">
        <v>288</v>
      </c>
      <c r="P537" s="247">
        <v>0.3196</v>
      </c>
      <c r="S537">
        <v>259</v>
      </c>
    </row>
    <row r="538" spans="9:19" ht="15.75" thickBot="1" x14ac:dyDescent="0.3">
      <c r="I538">
        <v>260</v>
      </c>
      <c r="K538" s="424"/>
      <c r="L538" s="248">
        <v>264</v>
      </c>
      <c r="O538" s="424"/>
      <c r="P538" s="248">
        <v>264</v>
      </c>
      <c r="S538">
        <v>260</v>
      </c>
    </row>
    <row r="539" spans="9:19" x14ac:dyDescent="0.25">
      <c r="I539">
        <v>261</v>
      </c>
      <c r="K539" s="17" t="s">
        <v>216</v>
      </c>
      <c r="L539" s="249">
        <v>0.23769999999999999</v>
      </c>
      <c r="O539" s="423" t="s">
        <v>378</v>
      </c>
      <c r="P539" s="249">
        <v>0.31540000000000001</v>
      </c>
      <c r="S539">
        <v>261</v>
      </c>
    </row>
    <row r="540" spans="9:19" ht="15.75" thickBot="1" x14ac:dyDescent="0.3">
      <c r="I540">
        <v>262</v>
      </c>
      <c r="K540" s="18" t="s">
        <v>438</v>
      </c>
      <c r="L540" s="250">
        <v>265</v>
      </c>
      <c r="O540" s="424"/>
      <c r="P540" s="250">
        <v>265</v>
      </c>
      <c r="S540">
        <v>262</v>
      </c>
    </row>
    <row r="541" spans="9:19" x14ac:dyDescent="0.25">
      <c r="I541">
        <v>263</v>
      </c>
      <c r="K541" s="423" t="s">
        <v>391</v>
      </c>
      <c r="L541" s="251">
        <v>0.2361</v>
      </c>
      <c r="O541" s="17" t="s">
        <v>216</v>
      </c>
      <c r="P541" s="251">
        <v>0.31030000000000002</v>
      </c>
      <c r="S541">
        <v>263</v>
      </c>
    </row>
    <row r="542" spans="9:19" ht="15.75" thickBot="1" x14ac:dyDescent="0.3">
      <c r="I542">
        <v>264</v>
      </c>
      <c r="K542" s="424"/>
      <c r="L542" s="252">
        <v>266</v>
      </c>
      <c r="O542" s="18" t="s">
        <v>438</v>
      </c>
      <c r="P542" s="252">
        <v>266</v>
      </c>
      <c r="S542">
        <v>264</v>
      </c>
    </row>
    <row r="543" spans="9:19" x14ac:dyDescent="0.25">
      <c r="I543">
        <v>266</v>
      </c>
      <c r="K543" s="423" t="s">
        <v>151</v>
      </c>
      <c r="L543" s="253">
        <v>0.23449999999999999</v>
      </c>
      <c r="O543" s="423" t="s">
        <v>174</v>
      </c>
      <c r="P543" s="253">
        <v>0.30919999999999997</v>
      </c>
      <c r="S543">
        <v>265</v>
      </c>
    </row>
    <row r="544" spans="9:19" ht="15.75" thickBot="1" x14ac:dyDescent="0.3">
      <c r="I544">
        <v>267</v>
      </c>
      <c r="K544" s="424"/>
      <c r="L544" s="254">
        <v>267</v>
      </c>
      <c r="O544" s="424"/>
      <c r="P544" s="254">
        <v>267</v>
      </c>
      <c r="S544">
        <v>267</v>
      </c>
    </row>
    <row r="545" spans="9:19" x14ac:dyDescent="0.25">
      <c r="I545">
        <v>268</v>
      </c>
      <c r="K545" s="423" t="s">
        <v>380</v>
      </c>
      <c r="L545" s="255">
        <v>0.23250000000000001</v>
      </c>
      <c r="O545" s="423" t="s">
        <v>281</v>
      </c>
      <c r="P545" s="255">
        <v>0.30790000000000001</v>
      </c>
      <c r="S545">
        <v>268</v>
      </c>
    </row>
    <row r="546" spans="9:19" ht="15.75" thickBot="1" x14ac:dyDescent="0.3">
      <c r="I546">
        <v>269</v>
      </c>
      <c r="K546" s="424"/>
      <c r="L546" s="256">
        <v>268</v>
      </c>
      <c r="O546" s="424"/>
      <c r="P546" s="256">
        <v>268</v>
      </c>
      <c r="S546">
        <v>269</v>
      </c>
    </row>
    <row r="547" spans="9:19" x14ac:dyDescent="0.25">
      <c r="I547">
        <v>270</v>
      </c>
      <c r="K547" s="423" t="s">
        <v>59</v>
      </c>
      <c r="L547" s="257">
        <v>0.23230000000000001</v>
      </c>
      <c r="O547" s="423" t="s">
        <v>233</v>
      </c>
      <c r="P547" s="257">
        <v>0.30149999999999999</v>
      </c>
      <c r="S547">
        <v>270</v>
      </c>
    </row>
    <row r="548" spans="9:19" ht="15.75" thickBot="1" x14ac:dyDescent="0.3">
      <c r="I548">
        <v>271</v>
      </c>
      <c r="K548" s="424"/>
      <c r="L548" s="258">
        <v>269</v>
      </c>
      <c r="O548" s="424"/>
      <c r="P548" s="258">
        <v>269</v>
      </c>
      <c r="S548">
        <v>271</v>
      </c>
    </row>
    <row r="549" spans="9:19" x14ac:dyDescent="0.25">
      <c r="I549">
        <v>272</v>
      </c>
      <c r="K549" s="423" t="s">
        <v>329</v>
      </c>
      <c r="L549" s="259">
        <v>0.23039999999999999</v>
      </c>
      <c r="O549" s="423" t="s">
        <v>77</v>
      </c>
      <c r="P549" s="259">
        <v>0.29799999999999999</v>
      </c>
      <c r="S549">
        <v>272</v>
      </c>
    </row>
    <row r="550" spans="9:19" ht="15.75" thickBot="1" x14ac:dyDescent="0.3">
      <c r="I550">
        <v>273</v>
      </c>
      <c r="K550" s="424"/>
      <c r="L550" s="260">
        <v>270</v>
      </c>
      <c r="O550" s="424"/>
      <c r="P550" s="260">
        <v>270</v>
      </c>
      <c r="S550">
        <v>273</v>
      </c>
    </row>
    <row r="551" spans="9:19" x14ac:dyDescent="0.25">
      <c r="I551">
        <v>274</v>
      </c>
      <c r="K551" s="423" t="s">
        <v>198</v>
      </c>
      <c r="L551" s="261">
        <v>0.2293</v>
      </c>
      <c r="O551" s="423" t="s">
        <v>126</v>
      </c>
      <c r="P551" s="261">
        <v>0.29509999999999997</v>
      </c>
      <c r="S551">
        <v>274</v>
      </c>
    </row>
    <row r="552" spans="9:19" ht="15.75" thickBot="1" x14ac:dyDescent="0.3">
      <c r="I552">
        <v>275</v>
      </c>
      <c r="K552" s="424"/>
      <c r="L552" s="262">
        <v>271</v>
      </c>
      <c r="O552" s="424"/>
      <c r="P552" s="262">
        <v>271</v>
      </c>
      <c r="S552">
        <v>275</v>
      </c>
    </row>
    <row r="553" spans="9:19" x14ac:dyDescent="0.25">
      <c r="I553">
        <v>276</v>
      </c>
      <c r="K553" s="423" t="s">
        <v>184</v>
      </c>
      <c r="L553" s="263">
        <v>0.22500000000000001</v>
      </c>
      <c r="O553" s="423" t="s">
        <v>269</v>
      </c>
      <c r="P553" s="263">
        <v>0.29189999999999999</v>
      </c>
      <c r="S553">
        <v>276</v>
      </c>
    </row>
    <row r="554" spans="9:19" ht="15.75" thickBot="1" x14ac:dyDescent="0.3">
      <c r="I554">
        <v>277</v>
      </c>
      <c r="K554" s="424"/>
      <c r="L554" s="264">
        <v>272</v>
      </c>
      <c r="O554" s="424"/>
      <c r="P554" s="264">
        <v>272</v>
      </c>
      <c r="S554">
        <v>277</v>
      </c>
    </row>
    <row r="555" spans="9:19" x14ac:dyDescent="0.25">
      <c r="I555">
        <v>278</v>
      </c>
      <c r="K555" s="423" t="s">
        <v>261</v>
      </c>
      <c r="L555" s="265">
        <v>0.2155</v>
      </c>
      <c r="O555" s="423" t="s">
        <v>302</v>
      </c>
      <c r="P555" s="265">
        <v>0.2903</v>
      </c>
      <c r="S555">
        <v>278</v>
      </c>
    </row>
    <row r="556" spans="9:19" ht="15.75" thickBot="1" x14ac:dyDescent="0.3">
      <c r="I556">
        <v>279</v>
      </c>
      <c r="K556" s="424"/>
      <c r="L556" s="266">
        <v>273</v>
      </c>
      <c r="O556" s="424"/>
      <c r="P556" s="266">
        <v>273</v>
      </c>
      <c r="S556">
        <v>279</v>
      </c>
    </row>
    <row r="557" spans="9:19" x14ac:dyDescent="0.25">
      <c r="I557">
        <v>280</v>
      </c>
      <c r="K557" s="423" t="s">
        <v>123</v>
      </c>
      <c r="L557" s="267">
        <v>0.21510000000000001</v>
      </c>
      <c r="O557" s="423" t="s">
        <v>287</v>
      </c>
      <c r="P557" s="267">
        <v>0.2843</v>
      </c>
      <c r="S557">
        <v>280</v>
      </c>
    </row>
    <row r="558" spans="9:19" ht="15.75" thickBot="1" x14ac:dyDescent="0.3">
      <c r="I558">
        <v>281</v>
      </c>
      <c r="K558" s="424"/>
      <c r="L558" s="268">
        <v>274</v>
      </c>
      <c r="O558" s="424"/>
      <c r="P558" s="268">
        <v>274</v>
      </c>
      <c r="S558">
        <v>281</v>
      </c>
    </row>
    <row r="559" spans="9:19" x14ac:dyDescent="0.25">
      <c r="I559">
        <v>282</v>
      </c>
      <c r="K559" s="423" t="s">
        <v>96</v>
      </c>
      <c r="L559" s="269">
        <v>0.2112</v>
      </c>
      <c r="O559" s="423" t="s">
        <v>349</v>
      </c>
      <c r="P559" s="269">
        <v>0.28260000000000002</v>
      </c>
      <c r="S559">
        <v>282</v>
      </c>
    </row>
    <row r="560" spans="9:19" ht="15.75" thickBot="1" x14ac:dyDescent="0.3">
      <c r="I560">
        <v>283</v>
      </c>
      <c r="K560" s="424"/>
      <c r="L560" s="270">
        <v>275</v>
      </c>
      <c r="O560" s="424"/>
      <c r="P560" s="270">
        <v>275</v>
      </c>
      <c r="S560">
        <v>283</v>
      </c>
    </row>
    <row r="561" spans="9:19" ht="15.75" thickBot="1" x14ac:dyDescent="0.3">
      <c r="I561">
        <v>284</v>
      </c>
      <c r="K561" s="15" t="s">
        <v>25</v>
      </c>
      <c r="L561" s="16" t="s">
        <v>399</v>
      </c>
      <c r="O561" s="15" t="s">
        <v>25</v>
      </c>
      <c r="P561" s="16" t="s">
        <v>399</v>
      </c>
      <c r="S561">
        <v>284</v>
      </c>
    </row>
    <row r="562" spans="9:19" x14ac:dyDescent="0.25">
      <c r="I562">
        <v>285</v>
      </c>
      <c r="K562" s="423" t="s">
        <v>230</v>
      </c>
      <c r="L562" s="271">
        <v>0.2109</v>
      </c>
      <c r="O562" s="423" t="s">
        <v>282</v>
      </c>
      <c r="P562" s="271">
        <v>0.28160000000000002</v>
      </c>
      <c r="S562">
        <v>285</v>
      </c>
    </row>
    <row r="563" spans="9:19" ht="15.75" thickBot="1" x14ac:dyDescent="0.3">
      <c r="I563">
        <v>286</v>
      </c>
      <c r="K563" s="424"/>
      <c r="L563" s="272">
        <v>276</v>
      </c>
      <c r="O563" s="424"/>
      <c r="P563" s="272">
        <v>276</v>
      </c>
      <c r="S563">
        <v>286</v>
      </c>
    </row>
    <row r="564" spans="9:19" x14ac:dyDescent="0.25">
      <c r="I564">
        <v>287</v>
      </c>
      <c r="K564" s="423" t="s">
        <v>156</v>
      </c>
      <c r="L564" s="273">
        <v>0.2099</v>
      </c>
      <c r="O564" s="423" t="s">
        <v>93</v>
      </c>
      <c r="P564" s="273">
        <v>0.27729999999999999</v>
      </c>
      <c r="S564">
        <v>287</v>
      </c>
    </row>
    <row r="565" spans="9:19" ht="15.75" thickBot="1" x14ac:dyDescent="0.3">
      <c r="I565">
        <v>288</v>
      </c>
      <c r="K565" s="424"/>
      <c r="L565" s="274">
        <v>277</v>
      </c>
      <c r="O565" s="424"/>
      <c r="P565" s="274">
        <v>277</v>
      </c>
      <c r="S565">
        <v>288</v>
      </c>
    </row>
    <row r="566" spans="9:19" x14ac:dyDescent="0.25">
      <c r="I566">
        <v>289</v>
      </c>
      <c r="K566" s="423" t="s">
        <v>65</v>
      </c>
      <c r="L566" s="275">
        <v>0.2029</v>
      </c>
      <c r="O566" s="423" t="s">
        <v>238</v>
      </c>
      <c r="P566" s="275">
        <v>0.27679999999999999</v>
      </c>
      <c r="S566">
        <v>289</v>
      </c>
    </row>
    <row r="567" spans="9:19" ht="15.75" thickBot="1" x14ac:dyDescent="0.3">
      <c r="I567">
        <v>290</v>
      </c>
      <c r="K567" s="424"/>
      <c r="L567" s="276">
        <v>278</v>
      </c>
      <c r="O567" s="424"/>
      <c r="P567" s="276">
        <v>278</v>
      </c>
      <c r="S567">
        <v>290</v>
      </c>
    </row>
    <row r="568" spans="9:19" x14ac:dyDescent="0.25">
      <c r="I568">
        <v>291</v>
      </c>
      <c r="K568" s="423" t="s">
        <v>365</v>
      </c>
      <c r="L568" s="277">
        <v>0.20069999999999999</v>
      </c>
      <c r="O568" s="423" t="s">
        <v>397</v>
      </c>
      <c r="P568" s="277">
        <v>0.27650000000000002</v>
      </c>
      <c r="S568">
        <v>291</v>
      </c>
    </row>
    <row r="569" spans="9:19" ht="15.75" thickBot="1" x14ac:dyDescent="0.3">
      <c r="I569">
        <v>292</v>
      </c>
      <c r="K569" s="424"/>
      <c r="L569" s="278">
        <v>279</v>
      </c>
      <c r="O569" s="424"/>
      <c r="P569" s="278">
        <v>279</v>
      </c>
      <c r="S569">
        <v>292</v>
      </c>
    </row>
    <row r="570" spans="9:19" x14ac:dyDescent="0.25">
      <c r="I570">
        <v>293</v>
      </c>
      <c r="K570" s="423" t="s">
        <v>288</v>
      </c>
      <c r="L570" s="279">
        <v>0.20030000000000001</v>
      </c>
      <c r="O570" s="423" t="s">
        <v>264</v>
      </c>
      <c r="P570" s="279">
        <v>0.27489999999999998</v>
      </c>
      <c r="S570">
        <v>293</v>
      </c>
    </row>
    <row r="571" spans="9:19" ht="15.75" thickBot="1" x14ac:dyDescent="0.3">
      <c r="I571">
        <v>294</v>
      </c>
      <c r="K571" s="424"/>
      <c r="L571" s="280">
        <v>280</v>
      </c>
      <c r="O571" s="424"/>
      <c r="P571" s="280">
        <v>280</v>
      </c>
      <c r="S571">
        <v>294</v>
      </c>
    </row>
    <row r="572" spans="9:19" x14ac:dyDescent="0.25">
      <c r="I572">
        <v>295</v>
      </c>
      <c r="K572" s="423" t="s">
        <v>110</v>
      </c>
      <c r="L572" s="281">
        <v>0.1938</v>
      </c>
      <c r="O572" s="423" t="s">
        <v>292</v>
      </c>
      <c r="P572" s="281">
        <v>0.27410000000000001</v>
      </c>
      <c r="S572">
        <v>295</v>
      </c>
    </row>
    <row r="573" spans="9:19" ht="15.75" thickBot="1" x14ac:dyDescent="0.3">
      <c r="I573">
        <v>296</v>
      </c>
      <c r="K573" s="424"/>
      <c r="L573" s="282">
        <v>281</v>
      </c>
      <c r="O573" s="424"/>
      <c r="P573" s="282">
        <v>281</v>
      </c>
      <c r="S573">
        <v>296</v>
      </c>
    </row>
    <row r="574" spans="9:19" x14ac:dyDescent="0.25">
      <c r="I574">
        <v>297</v>
      </c>
      <c r="K574" s="423" t="s">
        <v>238</v>
      </c>
      <c r="L574" s="283">
        <v>0.1918</v>
      </c>
      <c r="O574" s="423" t="s">
        <v>221</v>
      </c>
      <c r="P574" s="283">
        <v>0.26469999999999999</v>
      </c>
      <c r="S574">
        <v>297</v>
      </c>
    </row>
    <row r="575" spans="9:19" ht="15.75" thickBot="1" x14ac:dyDescent="0.3">
      <c r="I575">
        <v>298</v>
      </c>
      <c r="K575" s="424"/>
      <c r="L575" s="284">
        <v>282</v>
      </c>
      <c r="O575" s="424"/>
      <c r="P575" s="284">
        <v>282</v>
      </c>
      <c r="S575">
        <v>298</v>
      </c>
    </row>
    <row r="576" spans="9:19" x14ac:dyDescent="0.25">
      <c r="I576">
        <v>299</v>
      </c>
      <c r="K576" s="423" t="s">
        <v>264</v>
      </c>
      <c r="L576" s="285">
        <v>0.1905</v>
      </c>
      <c r="O576" s="423" t="s">
        <v>266</v>
      </c>
      <c r="P576" s="285">
        <v>0.2626</v>
      </c>
      <c r="S576">
        <v>299</v>
      </c>
    </row>
    <row r="577" spans="9:19" ht="15.75" thickBot="1" x14ac:dyDescent="0.3">
      <c r="I577">
        <v>300</v>
      </c>
      <c r="K577" s="424"/>
      <c r="L577" s="286">
        <v>283</v>
      </c>
      <c r="O577" s="424"/>
      <c r="P577" s="286">
        <v>283</v>
      </c>
      <c r="S577">
        <v>300</v>
      </c>
    </row>
    <row r="578" spans="9:19" x14ac:dyDescent="0.25">
      <c r="I578">
        <v>301</v>
      </c>
      <c r="K578" s="423" t="s">
        <v>224</v>
      </c>
      <c r="L578" s="287">
        <v>0.19040000000000001</v>
      </c>
      <c r="O578" s="423" t="s">
        <v>124</v>
      </c>
      <c r="P578" s="287">
        <v>0.26019999999999999</v>
      </c>
      <c r="S578">
        <v>301</v>
      </c>
    </row>
    <row r="579" spans="9:19" ht="15.75" thickBot="1" x14ac:dyDescent="0.3">
      <c r="I579">
        <v>302</v>
      </c>
      <c r="K579" s="424"/>
      <c r="L579" s="288">
        <v>284</v>
      </c>
      <c r="O579" s="424"/>
      <c r="P579" s="288">
        <v>284</v>
      </c>
      <c r="S579">
        <v>302</v>
      </c>
    </row>
    <row r="580" spans="9:19" x14ac:dyDescent="0.25">
      <c r="I580">
        <v>303</v>
      </c>
      <c r="K580" s="423" t="s">
        <v>287</v>
      </c>
      <c r="L580" s="289">
        <v>0.1893</v>
      </c>
      <c r="O580" s="423" t="s">
        <v>172</v>
      </c>
      <c r="P580" s="289">
        <v>0.25640000000000002</v>
      </c>
      <c r="S580">
        <v>303</v>
      </c>
    </row>
    <row r="581" spans="9:19" ht="15.75" thickBot="1" x14ac:dyDescent="0.3">
      <c r="I581">
        <v>304</v>
      </c>
      <c r="K581" s="424"/>
      <c r="L581" s="290">
        <v>285</v>
      </c>
      <c r="O581" s="424"/>
      <c r="P581" s="290">
        <v>285</v>
      </c>
      <c r="S581">
        <v>304</v>
      </c>
    </row>
    <row r="582" spans="9:19" x14ac:dyDescent="0.25">
      <c r="I582">
        <v>305</v>
      </c>
      <c r="K582" s="423" t="s">
        <v>292</v>
      </c>
      <c r="L582" s="291">
        <v>0.18690000000000001</v>
      </c>
      <c r="O582" s="423" t="s">
        <v>306</v>
      </c>
      <c r="P582" s="291">
        <v>0.24979999999999999</v>
      </c>
      <c r="S582">
        <v>305</v>
      </c>
    </row>
    <row r="583" spans="9:19" ht="15.75" thickBot="1" x14ac:dyDescent="0.3">
      <c r="I583">
        <v>306</v>
      </c>
      <c r="K583" s="424"/>
      <c r="L583" s="292">
        <v>286</v>
      </c>
      <c r="O583" s="424"/>
      <c r="P583" s="292">
        <v>286</v>
      </c>
      <c r="S583">
        <v>306</v>
      </c>
    </row>
    <row r="584" spans="9:19" x14ac:dyDescent="0.25">
      <c r="I584">
        <v>307</v>
      </c>
      <c r="K584" s="423" t="s">
        <v>355</v>
      </c>
      <c r="L584" s="293">
        <v>0.18559999999999999</v>
      </c>
      <c r="O584" s="423" t="s">
        <v>338</v>
      </c>
      <c r="P584" s="293">
        <v>0.24740000000000001</v>
      </c>
      <c r="S584">
        <v>307</v>
      </c>
    </row>
    <row r="585" spans="9:19" ht="15.75" thickBot="1" x14ac:dyDescent="0.3">
      <c r="I585">
        <v>308</v>
      </c>
      <c r="K585" s="424"/>
      <c r="L585" s="294">
        <v>287</v>
      </c>
      <c r="O585" s="424"/>
      <c r="P585" s="294">
        <v>287</v>
      </c>
      <c r="S585">
        <v>308</v>
      </c>
    </row>
    <row r="586" spans="9:19" x14ac:dyDescent="0.25">
      <c r="I586">
        <v>309</v>
      </c>
      <c r="K586" s="423" t="s">
        <v>302</v>
      </c>
      <c r="L586" s="295">
        <v>0.18459999999999999</v>
      </c>
      <c r="O586" s="423" t="s">
        <v>307</v>
      </c>
      <c r="P586" s="295">
        <v>0.24640000000000001</v>
      </c>
      <c r="S586">
        <v>309</v>
      </c>
    </row>
    <row r="587" spans="9:19" ht="15.75" thickBot="1" x14ac:dyDescent="0.3">
      <c r="I587">
        <v>310</v>
      </c>
      <c r="K587" s="424"/>
      <c r="L587" s="296">
        <v>288</v>
      </c>
      <c r="O587" s="424"/>
      <c r="P587" s="296">
        <v>288</v>
      </c>
      <c r="S587">
        <v>310</v>
      </c>
    </row>
    <row r="588" spans="9:19" x14ac:dyDescent="0.25">
      <c r="I588">
        <v>311</v>
      </c>
      <c r="K588" s="423" t="s">
        <v>161</v>
      </c>
      <c r="L588" s="297">
        <v>0.18149999999999999</v>
      </c>
      <c r="O588" s="423" t="s">
        <v>196</v>
      </c>
      <c r="P588" s="297">
        <v>0.24579999999999999</v>
      </c>
      <c r="S588">
        <v>311</v>
      </c>
    </row>
    <row r="589" spans="9:19" ht="15.75" thickBot="1" x14ac:dyDescent="0.3">
      <c r="I589">
        <v>312</v>
      </c>
      <c r="K589" s="424"/>
      <c r="L589" s="298">
        <v>289</v>
      </c>
      <c r="O589" s="424"/>
      <c r="P589" s="298">
        <v>289</v>
      </c>
      <c r="S589">
        <v>312</v>
      </c>
    </row>
    <row r="590" spans="9:19" x14ac:dyDescent="0.25">
      <c r="I590">
        <v>313</v>
      </c>
      <c r="K590" s="423" t="s">
        <v>87</v>
      </c>
      <c r="L590" s="299">
        <v>0.18010000000000001</v>
      </c>
      <c r="O590" s="423" t="s">
        <v>184</v>
      </c>
      <c r="P590" s="299">
        <v>0.2455</v>
      </c>
      <c r="S590">
        <v>313</v>
      </c>
    </row>
    <row r="591" spans="9:19" ht="15.75" thickBot="1" x14ac:dyDescent="0.3">
      <c r="I591">
        <v>314</v>
      </c>
      <c r="K591" s="424"/>
      <c r="L591" s="300">
        <v>290</v>
      </c>
      <c r="O591" s="424"/>
      <c r="P591" s="300">
        <v>290</v>
      </c>
      <c r="S591">
        <v>314</v>
      </c>
    </row>
    <row r="592" spans="9:19" x14ac:dyDescent="0.25">
      <c r="I592">
        <v>315</v>
      </c>
      <c r="K592" s="423" t="s">
        <v>145</v>
      </c>
      <c r="L592" s="301">
        <v>0.17480000000000001</v>
      </c>
      <c r="O592" s="423" t="s">
        <v>230</v>
      </c>
      <c r="P592" s="301">
        <v>0.2447</v>
      </c>
      <c r="S592">
        <v>315</v>
      </c>
    </row>
    <row r="593" spans="9:19" ht="15.75" thickBot="1" x14ac:dyDescent="0.3">
      <c r="I593">
        <v>316</v>
      </c>
      <c r="K593" s="424"/>
      <c r="L593" s="302">
        <v>291</v>
      </c>
      <c r="O593" s="424"/>
      <c r="P593" s="302">
        <v>291</v>
      </c>
      <c r="S593">
        <v>316</v>
      </c>
    </row>
    <row r="594" spans="9:19" x14ac:dyDescent="0.25">
      <c r="I594">
        <v>317</v>
      </c>
      <c r="K594" s="423" t="s">
        <v>221</v>
      </c>
      <c r="L594" s="303">
        <v>0.17449999999999999</v>
      </c>
      <c r="O594" s="423" t="s">
        <v>246</v>
      </c>
      <c r="P594" s="303">
        <v>0.23430000000000001</v>
      </c>
      <c r="S594">
        <v>317</v>
      </c>
    </row>
    <row r="595" spans="9:19" ht="15.75" thickBot="1" x14ac:dyDescent="0.3">
      <c r="I595">
        <v>318</v>
      </c>
      <c r="K595" s="424"/>
      <c r="L595" s="304">
        <v>292</v>
      </c>
      <c r="O595" s="424"/>
      <c r="P595" s="304">
        <v>292</v>
      </c>
      <c r="S595">
        <v>318</v>
      </c>
    </row>
    <row r="596" spans="9:19" x14ac:dyDescent="0.25">
      <c r="I596">
        <v>319</v>
      </c>
      <c r="K596" s="423" t="s">
        <v>377</v>
      </c>
      <c r="L596" s="305">
        <v>0.1648</v>
      </c>
      <c r="O596" s="423" t="s">
        <v>151</v>
      </c>
      <c r="P596" s="305">
        <v>0.2271</v>
      </c>
      <c r="S596">
        <v>319</v>
      </c>
    </row>
    <row r="597" spans="9:19" ht="15.75" thickBot="1" x14ac:dyDescent="0.3">
      <c r="I597">
        <v>320</v>
      </c>
      <c r="K597" s="424"/>
      <c r="L597" s="306">
        <v>293</v>
      </c>
      <c r="O597" s="424"/>
      <c r="P597" s="306">
        <v>293</v>
      </c>
      <c r="S597">
        <v>320</v>
      </c>
    </row>
    <row r="598" spans="9:19" x14ac:dyDescent="0.25">
      <c r="I598">
        <v>321</v>
      </c>
      <c r="K598" s="423" t="s">
        <v>163</v>
      </c>
      <c r="L598" s="307">
        <v>0.1643</v>
      </c>
      <c r="O598" s="423" t="s">
        <v>346</v>
      </c>
      <c r="P598" s="307">
        <v>0.2268</v>
      </c>
      <c r="S598">
        <v>321</v>
      </c>
    </row>
    <row r="599" spans="9:19" ht="15.75" thickBot="1" x14ac:dyDescent="0.3">
      <c r="I599">
        <v>322</v>
      </c>
      <c r="K599" s="424"/>
      <c r="L599" s="308">
        <v>294</v>
      </c>
      <c r="O599" s="424"/>
      <c r="P599" s="308">
        <v>294</v>
      </c>
      <c r="S599">
        <v>322</v>
      </c>
    </row>
    <row r="600" spans="9:19" x14ac:dyDescent="0.25">
      <c r="I600">
        <v>323</v>
      </c>
      <c r="K600" s="423" t="s">
        <v>297</v>
      </c>
      <c r="L600" s="309">
        <v>0.16170000000000001</v>
      </c>
      <c r="O600" s="423" t="s">
        <v>377</v>
      </c>
      <c r="P600" s="309">
        <v>0.22009999999999999</v>
      </c>
      <c r="S600">
        <v>323</v>
      </c>
    </row>
    <row r="601" spans="9:19" ht="15.75" thickBot="1" x14ac:dyDescent="0.3">
      <c r="I601">
        <v>324</v>
      </c>
      <c r="K601" s="424"/>
      <c r="L601" s="310">
        <v>295</v>
      </c>
      <c r="O601" s="424"/>
      <c r="P601" s="310">
        <v>295</v>
      </c>
      <c r="S601">
        <v>324</v>
      </c>
    </row>
    <row r="602" spans="9:19" x14ac:dyDescent="0.25">
      <c r="I602">
        <v>325</v>
      </c>
      <c r="K602" s="423" t="s">
        <v>286</v>
      </c>
      <c r="L602" s="311">
        <v>0.1615</v>
      </c>
      <c r="O602" s="423" t="s">
        <v>188</v>
      </c>
      <c r="P602" s="311">
        <v>0.219</v>
      </c>
      <c r="S602">
        <v>325</v>
      </c>
    </row>
    <row r="603" spans="9:19" ht="15.75" thickBot="1" x14ac:dyDescent="0.3">
      <c r="I603">
        <v>326</v>
      </c>
      <c r="K603" s="424"/>
      <c r="L603" s="312">
        <v>296</v>
      </c>
      <c r="O603" s="424"/>
      <c r="P603" s="312">
        <v>296</v>
      </c>
      <c r="S603">
        <v>326</v>
      </c>
    </row>
    <row r="604" spans="9:19" x14ac:dyDescent="0.25">
      <c r="I604">
        <v>327</v>
      </c>
      <c r="K604" s="423" t="s">
        <v>125</v>
      </c>
      <c r="L604" s="313">
        <v>0.1613</v>
      </c>
      <c r="O604" s="423" t="s">
        <v>110</v>
      </c>
      <c r="P604" s="313">
        <v>0.2092</v>
      </c>
      <c r="S604">
        <v>327</v>
      </c>
    </row>
    <row r="605" spans="9:19" ht="15.75" thickBot="1" x14ac:dyDescent="0.3">
      <c r="I605">
        <v>328</v>
      </c>
      <c r="K605" s="424"/>
      <c r="L605" s="314">
        <v>297</v>
      </c>
      <c r="O605" s="424"/>
      <c r="P605" s="314">
        <v>297</v>
      </c>
      <c r="S605">
        <v>328</v>
      </c>
    </row>
    <row r="606" spans="9:19" x14ac:dyDescent="0.25">
      <c r="I606">
        <v>329</v>
      </c>
      <c r="K606" s="423" t="s">
        <v>235</v>
      </c>
      <c r="L606" s="315">
        <v>0.15679999999999999</v>
      </c>
      <c r="O606" s="423" t="s">
        <v>224</v>
      </c>
      <c r="P606" s="315">
        <v>0.20780000000000001</v>
      </c>
      <c r="S606">
        <v>329</v>
      </c>
    </row>
    <row r="607" spans="9:19" ht="15.75" thickBot="1" x14ac:dyDescent="0.3">
      <c r="I607">
        <v>330</v>
      </c>
      <c r="K607" s="424"/>
      <c r="L607" s="316">
        <v>298</v>
      </c>
      <c r="O607" s="424"/>
      <c r="P607" s="316">
        <v>298</v>
      </c>
      <c r="S607">
        <v>330</v>
      </c>
    </row>
    <row r="608" spans="9:19" x14ac:dyDescent="0.25">
      <c r="I608">
        <v>331</v>
      </c>
      <c r="K608" s="423" t="s">
        <v>389</v>
      </c>
      <c r="L608" s="317">
        <v>0.15640000000000001</v>
      </c>
      <c r="O608" s="423" t="s">
        <v>131</v>
      </c>
      <c r="P608" s="317">
        <v>0.20660000000000001</v>
      </c>
      <c r="S608">
        <v>331</v>
      </c>
    </row>
    <row r="609" spans="9:19" ht="15.75" thickBot="1" x14ac:dyDescent="0.3">
      <c r="I609">
        <v>332</v>
      </c>
      <c r="K609" s="424"/>
      <c r="L609" s="318">
        <v>299</v>
      </c>
      <c r="O609" s="424"/>
      <c r="P609" s="318">
        <v>299</v>
      </c>
      <c r="S609">
        <v>332</v>
      </c>
    </row>
    <row r="610" spans="9:19" x14ac:dyDescent="0.25">
      <c r="I610">
        <v>333</v>
      </c>
      <c r="K610" s="423" t="s">
        <v>189</v>
      </c>
      <c r="L610" s="319">
        <v>0.15570000000000001</v>
      </c>
      <c r="O610" s="423" t="s">
        <v>91</v>
      </c>
      <c r="P610" s="319">
        <v>0.20649999999999999</v>
      </c>
      <c r="S610">
        <v>333</v>
      </c>
    </row>
    <row r="611" spans="9:19" ht="15.75" thickBot="1" x14ac:dyDescent="0.3">
      <c r="I611">
        <v>334</v>
      </c>
      <c r="K611" s="424"/>
      <c r="L611" s="320">
        <v>300</v>
      </c>
      <c r="O611" s="424"/>
      <c r="P611" s="320">
        <v>300</v>
      </c>
      <c r="S611">
        <v>334</v>
      </c>
    </row>
    <row r="612" spans="9:19" ht="15.75" thickBot="1" x14ac:dyDescent="0.3">
      <c r="I612">
        <v>335</v>
      </c>
      <c r="K612" s="15" t="s">
        <v>25</v>
      </c>
      <c r="L612" s="16" t="s">
        <v>399</v>
      </c>
      <c r="O612" s="15" t="s">
        <v>25</v>
      </c>
      <c r="P612" s="16" t="s">
        <v>399</v>
      </c>
      <c r="S612">
        <v>335</v>
      </c>
    </row>
    <row r="613" spans="9:19" x14ac:dyDescent="0.25">
      <c r="I613">
        <v>336</v>
      </c>
      <c r="K613" s="423" t="s">
        <v>281</v>
      </c>
      <c r="L613" s="321">
        <v>0.15509999999999999</v>
      </c>
      <c r="O613" s="423" t="s">
        <v>65</v>
      </c>
      <c r="P613" s="321">
        <v>0.20030000000000001</v>
      </c>
      <c r="S613">
        <v>336</v>
      </c>
    </row>
    <row r="614" spans="9:19" ht="15.75" thickBot="1" x14ac:dyDescent="0.3">
      <c r="I614">
        <v>337</v>
      </c>
      <c r="K614" s="424"/>
      <c r="L614" s="322">
        <v>301</v>
      </c>
      <c r="O614" s="424"/>
      <c r="P614" s="322">
        <v>301</v>
      </c>
      <c r="S614">
        <v>337</v>
      </c>
    </row>
    <row r="615" spans="9:19" x14ac:dyDescent="0.25">
      <c r="I615">
        <v>338</v>
      </c>
      <c r="K615" s="423" t="s">
        <v>177</v>
      </c>
      <c r="L615" s="323">
        <v>0.1542</v>
      </c>
      <c r="O615" s="423" t="s">
        <v>344</v>
      </c>
      <c r="P615" s="323">
        <v>0.1946</v>
      </c>
      <c r="S615">
        <v>338</v>
      </c>
    </row>
    <row r="616" spans="9:19" ht="15.75" thickBot="1" x14ac:dyDescent="0.3">
      <c r="I616">
        <v>339</v>
      </c>
      <c r="K616" s="424"/>
      <c r="L616" s="324">
        <v>302</v>
      </c>
      <c r="O616" s="424"/>
      <c r="P616" s="324">
        <v>302</v>
      </c>
      <c r="S616">
        <v>339</v>
      </c>
    </row>
    <row r="617" spans="9:19" x14ac:dyDescent="0.25">
      <c r="I617">
        <v>340</v>
      </c>
      <c r="K617" s="423" t="s">
        <v>328</v>
      </c>
      <c r="L617" s="325">
        <v>0.15190000000000001</v>
      </c>
      <c r="O617" s="423" t="s">
        <v>339</v>
      </c>
      <c r="P617" s="325">
        <v>0.19289999999999999</v>
      </c>
      <c r="S617">
        <v>340</v>
      </c>
    </row>
    <row r="618" spans="9:19" ht="15.75" thickBot="1" x14ac:dyDescent="0.3">
      <c r="I618">
        <v>341</v>
      </c>
      <c r="K618" s="424"/>
      <c r="L618" s="326">
        <v>303</v>
      </c>
      <c r="O618" s="424"/>
      <c r="P618" s="326">
        <v>303</v>
      </c>
      <c r="S618">
        <v>341</v>
      </c>
    </row>
    <row r="619" spans="9:19" x14ac:dyDescent="0.25">
      <c r="I619">
        <v>342</v>
      </c>
      <c r="K619" s="423" t="s">
        <v>90</v>
      </c>
      <c r="L619" s="327">
        <v>0.14979999999999999</v>
      </c>
      <c r="O619" s="423" t="s">
        <v>228</v>
      </c>
      <c r="P619" s="327">
        <v>0.18479999999999999</v>
      </c>
      <c r="S619">
        <v>342</v>
      </c>
    </row>
    <row r="620" spans="9:19" ht="15.75" thickBot="1" x14ac:dyDescent="0.3">
      <c r="I620">
        <v>343</v>
      </c>
      <c r="K620" s="424"/>
      <c r="L620" s="328">
        <v>304</v>
      </c>
      <c r="O620" s="424"/>
      <c r="P620" s="328">
        <v>304</v>
      </c>
      <c r="S620">
        <v>343</v>
      </c>
    </row>
    <row r="621" spans="9:19" x14ac:dyDescent="0.25">
      <c r="I621">
        <v>344</v>
      </c>
      <c r="K621" s="423" t="s">
        <v>240</v>
      </c>
      <c r="L621" s="329">
        <v>0.14560000000000001</v>
      </c>
      <c r="O621" s="423" t="s">
        <v>158</v>
      </c>
      <c r="P621" s="329">
        <v>0.1837</v>
      </c>
      <c r="S621">
        <v>344</v>
      </c>
    </row>
    <row r="622" spans="9:19" ht="15.75" thickBot="1" x14ac:dyDescent="0.3">
      <c r="I622">
        <v>345</v>
      </c>
      <c r="K622" s="424"/>
      <c r="L622" s="330">
        <v>305</v>
      </c>
      <c r="O622" s="424"/>
      <c r="P622" s="330">
        <v>305</v>
      </c>
      <c r="S622">
        <v>345</v>
      </c>
    </row>
    <row r="623" spans="9:19" x14ac:dyDescent="0.25">
      <c r="K623" s="423" t="s">
        <v>274</v>
      </c>
      <c r="L623" s="331">
        <v>0.13950000000000001</v>
      </c>
      <c r="O623" s="423" t="s">
        <v>352</v>
      </c>
      <c r="P623" s="331">
        <v>0.1789</v>
      </c>
    </row>
    <row r="624" spans="9:19" ht="15.75" thickBot="1" x14ac:dyDescent="0.3">
      <c r="K624" s="424"/>
      <c r="L624" s="332">
        <v>306</v>
      </c>
      <c r="O624" s="424"/>
      <c r="P624" s="332">
        <v>306</v>
      </c>
    </row>
    <row r="625" spans="11:16" x14ac:dyDescent="0.25">
      <c r="K625" s="423" t="s">
        <v>78</v>
      </c>
      <c r="L625" s="333">
        <v>0.1343</v>
      </c>
      <c r="O625" s="423" t="s">
        <v>161</v>
      </c>
      <c r="P625" s="333">
        <v>0.1787</v>
      </c>
    </row>
    <row r="626" spans="11:16" ht="15.75" thickBot="1" x14ac:dyDescent="0.3">
      <c r="K626" s="424"/>
      <c r="L626" s="334">
        <v>307</v>
      </c>
      <c r="O626" s="424"/>
      <c r="P626" s="334">
        <v>307</v>
      </c>
    </row>
    <row r="627" spans="11:16" x14ac:dyDescent="0.25">
      <c r="K627" s="423" t="s">
        <v>137</v>
      </c>
      <c r="L627" s="335">
        <v>0.1338</v>
      </c>
      <c r="O627" s="423" t="s">
        <v>107</v>
      </c>
      <c r="P627" s="335">
        <v>0.1784</v>
      </c>
    </row>
    <row r="628" spans="11:16" ht="15.75" thickBot="1" x14ac:dyDescent="0.3">
      <c r="K628" s="424"/>
      <c r="L628" s="336">
        <v>308</v>
      </c>
      <c r="O628" s="424"/>
      <c r="P628" s="336">
        <v>308</v>
      </c>
    </row>
    <row r="629" spans="11:16" x14ac:dyDescent="0.25">
      <c r="K629" s="423" t="s">
        <v>159</v>
      </c>
      <c r="L629" s="337">
        <v>0.13320000000000001</v>
      </c>
      <c r="O629" s="423" t="s">
        <v>274</v>
      </c>
      <c r="P629" s="337">
        <v>0.1777</v>
      </c>
    </row>
    <row r="630" spans="11:16" ht="15.75" thickBot="1" x14ac:dyDescent="0.3">
      <c r="K630" s="424"/>
      <c r="L630" s="338">
        <v>309</v>
      </c>
      <c r="O630" s="424"/>
      <c r="P630" s="338">
        <v>309</v>
      </c>
    </row>
    <row r="631" spans="11:16" x14ac:dyDescent="0.25">
      <c r="K631" s="423" t="s">
        <v>102</v>
      </c>
      <c r="L631" s="339">
        <v>0.12559999999999999</v>
      </c>
      <c r="O631" s="423" t="s">
        <v>326</v>
      </c>
      <c r="P631" s="339">
        <v>0.1726</v>
      </c>
    </row>
    <row r="632" spans="11:16" ht="15.75" thickBot="1" x14ac:dyDescent="0.3">
      <c r="K632" s="424"/>
      <c r="L632" s="340">
        <v>310</v>
      </c>
      <c r="O632" s="424"/>
      <c r="P632" s="340">
        <v>310</v>
      </c>
    </row>
    <row r="633" spans="11:16" x14ac:dyDescent="0.25">
      <c r="K633" s="423" t="s">
        <v>133</v>
      </c>
      <c r="L633" s="341">
        <v>0.1239</v>
      </c>
      <c r="O633" s="423" t="s">
        <v>159</v>
      </c>
      <c r="P633" s="341">
        <v>0.16869999999999999</v>
      </c>
    </row>
    <row r="634" spans="11:16" ht="15.75" thickBot="1" x14ac:dyDescent="0.3">
      <c r="K634" s="424"/>
      <c r="L634" s="342">
        <v>311</v>
      </c>
      <c r="O634" s="424"/>
      <c r="P634" s="342">
        <v>311</v>
      </c>
    </row>
    <row r="635" spans="11:16" x14ac:dyDescent="0.25">
      <c r="K635" s="423" t="s">
        <v>79</v>
      </c>
      <c r="L635" s="343">
        <v>0.1234</v>
      </c>
      <c r="O635" s="423" t="s">
        <v>234</v>
      </c>
      <c r="P635" s="343">
        <v>0.1673</v>
      </c>
    </row>
    <row r="636" spans="11:16" ht="15.75" thickBot="1" x14ac:dyDescent="0.3">
      <c r="K636" s="424"/>
      <c r="L636" s="344">
        <v>312</v>
      </c>
      <c r="O636" s="424"/>
      <c r="P636" s="344">
        <v>312</v>
      </c>
    </row>
    <row r="637" spans="11:16" x14ac:dyDescent="0.25">
      <c r="K637" s="423" t="s">
        <v>306</v>
      </c>
      <c r="L637" s="345">
        <v>0.1144</v>
      </c>
      <c r="O637" s="423" t="s">
        <v>102</v>
      </c>
      <c r="P637" s="345">
        <v>0.16420000000000001</v>
      </c>
    </row>
    <row r="638" spans="11:16" ht="15.75" thickBot="1" x14ac:dyDescent="0.3">
      <c r="K638" s="424"/>
      <c r="L638" s="346">
        <v>313</v>
      </c>
      <c r="O638" s="424"/>
      <c r="P638" s="346">
        <v>313</v>
      </c>
    </row>
    <row r="639" spans="11:16" x14ac:dyDescent="0.25">
      <c r="K639" s="423" t="s">
        <v>219</v>
      </c>
      <c r="L639" s="347">
        <v>0.1128</v>
      </c>
      <c r="O639" s="423" t="s">
        <v>78</v>
      </c>
      <c r="P639" s="347">
        <v>0.1535</v>
      </c>
    </row>
    <row r="640" spans="11:16" ht="15.75" thickBot="1" x14ac:dyDescent="0.3">
      <c r="K640" s="424"/>
      <c r="L640" s="348">
        <v>314</v>
      </c>
      <c r="O640" s="424"/>
      <c r="P640" s="348">
        <v>314</v>
      </c>
    </row>
    <row r="641" spans="11:16" x14ac:dyDescent="0.25">
      <c r="K641" s="423" t="s">
        <v>352</v>
      </c>
      <c r="L641" s="349">
        <v>0.107</v>
      </c>
      <c r="O641" s="423" t="s">
        <v>192</v>
      </c>
      <c r="P641" s="349">
        <v>0.153</v>
      </c>
    </row>
    <row r="642" spans="11:16" ht="15.75" thickBot="1" x14ac:dyDescent="0.3">
      <c r="K642" s="424"/>
      <c r="L642" s="350">
        <v>315</v>
      </c>
      <c r="O642" s="424"/>
      <c r="P642" s="350">
        <v>315</v>
      </c>
    </row>
    <row r="643" spans="11:16" x14ac:dyDescent="0.25">
      <c r="K643" s="423" t="s">
        <v>268</v>
      </c>
      <c r="L643" s="351">
        <v>0.10639999999999999</v>
      </c>
      <c r="O643" s="423" t="s">
        <v>337</v>
      </c>
      <c r="P643" s="351">
        <v>0.14729999999999999</v>
      </c>
    </row>
    <row r="644" spans="11:16" ht="15.75" thickBot="1" x14ac:dyDescent="0.3">
      <c r="K644" s="424"/>
      <c r="L644" s="352">
        <v>316</v>
      </c>
      <c r="O644" s="424"/>
      <c r="P644" s="352">
        <v>316</v>
      </c>
    </row>
    <row r="645" spans="11:16" x14ac:dyDescent="0.25">
      <c r="K645" s="423" t="s">
        <v>321</v>
      </c>
      <c r="L645" s="353">
        <v>0.1031</v>
      </c>
      <c r="O645" s="423" t="s">
        <v>247</v>
      </c>
      <c r="P645" s="353">
        <v>0.1356</v>
      </c>
    </row>
    <row r="646" spans="11:16" ht="15.75" thickBot="1" x14ac:dyDescent="0.3">
      <c r="K646" s="424"/>
      <c r="L646" s="354">
        <v>317</v>
      </c>
      <c r="O646" s="424"/>
      <c r="P646" s="354">
        <v>317</v>
      </c>
    </row>
    <row r="647" spans="11:16" x14ac:dyDescent="0.25">
      <c r="K647" s="423" t="s">
        <v>247</v>
      </c>
      <c r="L647" s="355">
        <v>9.7299999999999998E-2</v>
      </c>
      <c r="O647" s="423" t="s">
        <v>330</v>
      </c>
      <c r="P647" s="355">
        <v>0.13370000000000001</v>
      </c>
    </row>
    <row r="648" spans="11:16" ht="15.75" thickBot="1" x14ac:dyDescent="0.3">
      <c r="K648" s="424"/>
      <c r="L648" s="356">
        <v>318</v>
      </c>
      <c r="O648" s="424"/>
      <c r="P648" s="356">
        <v>318</v>
      </c>
    </row>
    <row r="649" spans="11:16" x14ac:dyDescent="0.25">
      <c r="K649" s="423" t="s">
        <v>130</v>
      </c>
      <c r="L649" s="357">
        <v>9.6500000000000002E-2</v>
      </c>
      <c r="O649" s="423" t="s">
        <v>286</v>
      </c>
      <c r="P649" s="357">
        <v>0.13339999999999999</v>
      </c>
    </row>
    <row r="650" spans="11:16" ht="15.75" thickBot="1" x14ac:dyDescent="0.3">
      <c r="K650" s="424"/>
      <c r="L650" s="358">
        <v>319</v>
      </c>
      <c r="O650" s="424"/>
      <c r="P650" s="358">
        <v>319</v>
      </c>
    </row>
    <row r="651" spans="11:16" x14ac:dyDescent="0.25">
      <c r="K651" s="423" t="s">
        <v>327</v>
      </c>
      <c r="L651" s="359">
        <v>9.6299999999999997E-2</v>
      </c>
      <c r="O651" s="423" t="s">
        <v>226</v>
      </c>
      <c r="P651" s="359">
        <v>0.13250000000000001</v>
      </c>
    </row>
    <row r="652" spans="11:16" ht="15.75" thickBot="1" x14ac:dyDescent="0.3">
      <c r="K652" s="424"/>
      <c r="L652" s="360">
        <v>320</v>
      </c>
      <c r="O652" s="424"/>
      <c r="P652" s="360">
        <v>320</v>
      </c>
    </row>
    <row r="653" spans="11:16" x14ac:dyDescent="0.25">
      <c r="K653" s="423" t="s">
        <v>353</v>
      </c>
      <c r="L653" s="361">
        <v>9.4700000000000006E-2</v>
      </c>
      <c r="O653" s="423" t="s">
        <v>87</v>
      </c>
      <c r="P653" s="361">
        <v>0.13100000000000001</v>
      </c>
    </row>
    <row r="654" spans="11:16" ht="15.75" thickBot="1" x14ac:dyDescent="0.3">
      <c r="K654" s="424"/>
      <c r="L654" s="362">
        <v>321</v>
      </c>
      <c r="O654" s="424"/>
      <c r="P654" s="362">
        <v>321</v>
      </c>
    </row>
    <row r="655" spans="11:16" x14ac:dyDescent="0.25">
      <c r="K655" s="423" t="s">
        <v>326</v>
      </c>
      <c r="L655" s="363">
        <v>9.2499999999999999E-2</v>
      </c>
      <c r="O655" s="423" t="s">
        <v>55</v>
      </c>
      <c r="P655" s="363">
        <v>0.12959999999999999</v>
      </c>
    </row>
    <row r="656" spans="11:16" ht="15.75" thickBot="1" x14ac:dyDescent="0.3">
      <c r="K656" s="424"/>
      <c r="L656" s="364">
        <v>322</v>
      </c>
      <c r="O656" s="424"/>
      <c r="P656" s="364">
        <v>322</v>
      </c>
    </row>
    <row r="657" spans="11:16" x14ac:dyDescent="0.25">
      <c r="K657" s="423" t="s">
        <v>330</v>
      </c>
      <c r="L657" s="365">
        <v>9.1999999999999998E-2</v>
      </c>
      <c r="O657" s="423" t="s">
        <v>297</v>
      </c>
      <c r="P657" s="365">
        <v>0.129</v>
      </c>
    </row>
    <row r="658" spans="11:16" ht="15.75" thickBot="1" x14ac:dyDescent="0.3">
      <c r="K658" s="424"/>
      <c r="L658" s="366">
        <v>323</v>
      </c>
      <c r="O658" s="424"/>
      <c r="P658" s="366">
        <v>323</v>
      </c>
    </row>
    <row r="659" spans="11:16" x14ac:dyDescent="0.25">
      <c r="K659" s="423" t="s">
        <v>343</v>
      </c>
      <c r="L659" s="367">
        <v>9.0999999999999998E-2</v>
      </c>
      <c r="O659" s="423" t="s">
        <v>123</v>
      </c>
      <c r="P659" s="367">
        <v>0.12590000000000001</v>
      </c>
    </row>
    <row r="660" spans="11:16" ht="15.75" thickBot="1" x14ac:dyDescent="0.3">
      <c r="K660" s="424"/>
      <c r="L660" s="368">
        <v>324</v>
      </c>
      <c r="O660" s="424"/>
      <c r="P660" s="368">
        <v>324</v>
      </c>
    </row>
    <row r="661" spans="11:16" x14ac:dyDescent="0.25">
      <c r="K661" s="423" t="s">
        <v>63</v>
      </c>
      <c r="L661" s="369">
        <v>9.01E-2</v>
      </c>
      <c r="O661" s="423" t="s">
        <v>90</v>
      </c>
      <c r="P661" s="369">
        <v>0.12330000000000001</v>
      </c>
    </row>
    <row r="662" spans="11:16" ht="15.75" thickBot="1" x14ac:dyDescent="0.3">
      <c r="K662" s="424"/>
      <c r="L662" s="370">
        <v>325</v>
      </c>
      <c r="O662" s="424"/>
      <c r="P662" s="370">
        <v>325</v>
      </c>
    </row>
    <row r="663" spans="11:16" ht="15.75" thickBot="1" x14ac:dyDescent="0.3">
      <c r="K663" s="15" t="s">
        <v>25</v>
      </c>
      <c r="L663" s="16" t="s">
        <v>399</v>
      </c>
      <c r="O663" s="15" t="s">
        <v>25</v>
      </c>
      <c r="P663" s="16" t="s">
        <v>399</v>
      </c>
    </row>
    <row r="664" spans="11:16" x14ac:dyDescent="0.25">
      <c r="K664" s="423" t="s">
        <v>158</v>
      </c>
      <c r="L664" s="371">
        <v>8.9599999999999999E-2</v>
      </c>
      <c r="O664" s="423" t="s">
        <v>389</v>
      </c>
      <c r="P664" s="371">
        <v>0.1215</v>
      </c>
    </row>
    <row r="665" spans="11:16" ht="15.75" thickBot="1" x14ac:dyDescent="0.3">
      <c r="K665" s="424"/>
      <c r="L665" s="372">
        <v>326</v>
      </c>
      <c r="O665" s="424"/>
      <c r="P665" s="372">
        <v>326</v>
      </c>
    </row>
    <row r="666" spans="11:16" x14ac:dyDescent="0.25">
      <c r="K666" s="423" t="s">
        <v>55</v>
      </c>
      <c r="L666" s="373">
        <v>8.6699999999999999E-2</v>
      </c>
      <c r="O666" s="423" t="s">
        <v>57</v>
      </c>
      <c r="P666" s="373">
        <v>0.1167</v>
      </c>
    </row>
    <row r="667" spans="11:16" ht="15.75" thickBot="1" x14ac:dyDescent="0.3">
      <c r="K667" s="424"/>
      <c r="L667" s="374">
        <v>327</v>
      </c>
      <c r="O667" s="424"/>
      <c r="P667" s="374">
        <v>327</v>
      </c>
    </row>
    <row r="668" spans="11:16" x14ac:dyDescent="0.25">
      <c r="K668" s="423" t="s">
        <v>228</v>
      </c>
      <c r="L668" s="375">
        <v>8.6699999999999999E-2</v>
      </c>
      <c r="O668" s="423" t="s">
        <v>202</v>
      </c>
      <c r="P668" s="375">
        <v>0.1147</v>
      </c>
    </row>
    <row r="669" spans="11:16" ht="15.75" thickBot="1" x14ac:dyDescent="0.3">
      <c r="K669" s="424"/>
      <c r="L669" s="376">
        <v>328</v>
      </c>
      <c r="O669" s="424"/>
      <c r="P669" s="376">
        <v>328</v>
      </c>
    </row>
    <row r="670" spans="11:16" x14ac:dyDescent="0.25">
      <c r="K670" s="423" t="s">
        <v>97</v>
      </c>
      <c r="L670" s="377">
        <v>8.6199999999999999E-2</v>
      </c>
      <c r="O670" s="423" t="s">
        <v>177</v>
      </c>
      <c r="P670" s="377">
        <v>0.1066</v>
      </c>
    </row>
    <row r="671" spans="11:16" ht="15.75" thickBot="1" x14ac:dyDescent="0.3">
      <c r="K671" s="424"/>
      <c r="L671" s="378">
        <v>329</v>
      </c>
      <c r="O671" s="424"/>
      <c r="P671" s="378">
        <v>329</v>
      </c>
    </row>
    <row r="672" spans="11:16" x14ac:dyDescent="0.25">
      <c r="K672" s="423" t="s">
        <v>226</v>
      </c>
      <c r="L672" s="379">
        <v>8.4699999999999998E-2</v>
      </c>
      <c r="O672" s="423" t="s">
        <v>245</v>
      </c>
      <c r="P672" s="379">
        <v>0.1051</v>
      </c>
    </row>
    <row r="673" spans="11:16" ht="15.75" thickBot="1" x14ac:dyDescent="0.3">
      <c r="K673" s="424"/>
      <c r="L673" s="380">
        <v>330</v>
      </c>
      <c r="O673" s="424"/>
      <c r="P673" s="380">
        <v>330</v>
      </c>
    </row>
    <row r="674" spans="11:16" x14ac:dyDescent="0.25">
      <c r="K674" s="423" t="s">
        <v>397</v>
      </c>
      <c r="L674" s="381">
        <v>8.3599999999999994E-2</v>
      </c>
      <c r="O674" s="423" t="s">
        <v>133</v>
      </c>
      <c r="P674" s="381">
        <v>0.1036</v>
      </c>
    </row>
    <row r="675" spans="11:16" ht="15.75" thickBot="1" x14ac:dyDescent="0.3">
      <c r="K675" s="424"/>
      <c r="L675" s="382">
        <v>331</v>
      </c>
      <c r="O675" s="424"/>
      <c r="P675" s="382">
        <v>331</v>
      </c>
    </row>
    <row r="676" spans="11:16" x14ac:dyDescent="0.25">
      <c r="K676" s="423" t="s">
        <v>337</v>
      </c>
      <c r="L676" s="383">
        <v>8.2400000000000001E-2</v>
      </c>
      <c r="O676" s="423" t="s">
        <v>63</v>
      </c>
      <c r="P676" s="383">
        <v>9.5399999999999999E-2</v>
      </c>
    </row>
    <row r="677" spans="11:16" ht="15.75" thickBot="1" x14ac:dyDescent="0.3">
      <c r="K677" s="424"/>
      <c r="L677" s="384">
        <v>332</v>
      </c>
      <c r="O677" s="424"/>
      <c r="P677" s="384">
        <v>332</v>
      </c>
    </row>
    <row r="678" spans="11:16" x14ac:dyDescent="0.25">
      <c r="K678" s="423" t="s">
        <v>307</v>
      </c>
      <c r="L678" s="385">
        <v>7.8299999999999995E-2</v>
      </c>
      <c r="O678" s="423" t="s">
        <v>321</v>
      </c>
      <c r="P678" s="385">
        <v>8.3699999999999997E-2</v>
      </c>
    </row>
    <row r="679" spans="11:16" ht="15.75" thickBot="1" x14ac:dyDescent="0.3">
      <c r="K679" s="424"/>
      <c r="L679" s="386">
        <v>333</v>
      </c>
      <c r="O679" s="424"/>
      <c r="P679" s="386">
        <v>333</v>
      </c>
    </row>
    <row r="680" spans="11:16" x14ac:dyDescent="0.25">
      <c r="K680" s="423" t="s">
        <v>332</v>
      </c>
      <c r="L680" s="387">
        <v>7.7899999999999997E-2</v>
      </c>
      <c r="O680" s="423" t="s">
        <v>268</v>
      </c>
      <c r="P680" s="387">
        <v>8.3199999999999996E-2</v>
      </c>
    </row>
    <row r="681" spans="11:16" ht="15.75" thickBot="1" x14ac:dyDescent="0.3">
      <c r="K681" s="424"/>
      <c r="L681" s="388">
        <v>334</v>
      </c>
      <c r="O681" s="424"/>
      <c r="P681" s="388">
        <v>334</v>
      </c>
    </row>
    <row r="682" spans="11:16" x14ac:dyDescent="0.25">
      <c r="K682" s="423" t="s">
        <v>91</v>
      </c>
      <c r="L682" s="389">
        <v>6.9400000000000003E-2</v>
      </c>
      <c r="O682" s="423" t="s">
        <v>189</v>
      </c>
      <c r="P682" s="411">
        <v>8.2400000000000001E-2</v>
      </c>
    </row>
    <row r="683" spans="11:16" ht="15.75" thickBot="1" x14ac:dyDescent="0.3">
      <c r="K683" s="424"/>
      <c r="L683" s="390">
        <v>335</v>
      </c>
      <c r="O683" s="424"/>
      <c r="P683" s="412">
        <v>335</v>
      </c>
    </row>
    <row r="684" spans="11:16" x14ac:dyDescent="0.25">
      <c r="K684" s="423" t="s">
        <v>171</v>
      </c>
      <c r="L684" s="391">
        <v>6.83E-2</v>
      </c>
      <c r="O684" s="423" t="s">
        <v>54</v>
      </c>
      <c r="P684" s="391">
        <v>7.9600000000000004E-2</v>
      </c>
    </row>
    <row r="685" spans="11:16" ht="15.75" thickBot="1" x14ac:dyDescent="0.3">
      <c r="K685" s="424"/>
      <c r="L685" s="392">
        <v>336</v>
      </c>
      <c r="O685" s="424"/>
      <c r="P685" s="392">
        <v>336</v>
      </c>
    </row>
    <row r="686" spans="11:16" x14ac:dyDescent="0.25">
      <c r="K686" s="423" t="s">
        <v>202</v>
      </c>
      <c r="L686" s="393">
        <v>6.6600000000000006E-2</v>
      </c>
      <c r="O686" s="423" t="s">
        <v>97</v>
      </c>
      <c r="P686" s="393">
        <v>7.6700000000000004E-2</v>
      </c>
    </row>
    <row r="687" spans="11:16" ht="15.75" thickBot="1" x14ac:dyDescent="0.3">
      <c r="K687" s="424"/>
      <c r="L687" s="394">
        <v>337</v>
      </c>
      <c r="O687" s="424"/>
      <c r="P687" s="394">
        <v>337</v>
      </c>
    </row>
    <row r="688" spans="11:16" x14ac:dyDescent="0.25">
      <c r="K688" s="423" t="s">
        <v>234</v>
      </c>
      <c r="L688" s="395">
        <v>6.4199999999999993E-2</v>
      </c>
      <c r="O688" s="423" t="s">
        <v>301</v>
      </c>
      <c r="P688" s="395">
        <v>7.4700000000000003E-2</v>
      </c>
    </row>
    <row r="689" spans="11:16" ht="15.75" thickBot="1" x14ac:dyDescent="0.3">
      <c r="K689" s="424"/>
      <c r="L689" s="396">
        <v>338</v>
      </c>
      <c r="O689" s="424"/>
      <c r="P689" s="396">
        <v>338</v>
      </c>
    </row>
    <row r="690" spans="11:16" x14ac:dyDescent="0.25">
      <c r="K690" s="423" t="s">
        <v>57</v>
      </c>
      <c r="L690" s="397">
        <v>6.4000000000000001E-2</v>
      </c>
      <c r="O690" s="423" t="s">
        <v>171</v>
      </c>
      <c r="P690" s="397">
        <v>7.3200000000000001E-2</v>
      </c>
    </row>
    <row r="691" spans="11:16" ht="15.75" thickBot="1" x14ac:dyDescent="0.3">
      <c r="K691" s="424"/>
      <c r="L691" s="398">
        <v>339</v>
      </c>
      <c r="O691" s="424"/>
      <c r="P691" s="398">
        <v>339</v>
      </c>
    </row>
    <row r="692" spans="11:16" x14ac:dyDescent="0.25">
      <c r="K692" s="423" t="s">
        <v>54</v>
      </c>
      <c r="L692" s="399">
        <v>6.13E-2</v>
      </c>
      <c r="O692" s="423" t="s">
        <v>332</v>
      </c>
      <c r="P692" s="399">
        <v>7.2800000000000004E-2</v>
      </c>
    </row>
    <row r="693" spans="11:16" ht="15.75" thickBot="1" x14ac:dyDescent="0.3">
      <c r="K693" s="424"/>
      <c r="L693" s="400">
        <v>340</v>
      </c>
      <c r="O693" s="424"/>
      <c r="P693" s="400">
        <v>340</v>
      </c>
    </row>
    <row r="694" spans="11:16" x14ac:dyDescent="0.25">
      <c r="K694" s="423" t="s">
        <v>301</v>
      </c>
      <c r="L694" s="401">
        <v>6.0100000000000001E-2</v>
      </c>
      <c r="O694" s="423" t="s">
        <v>343</v>
      </c>
      <c r="P694" s="401">
        <v>5.9900000000000002E-2</v>
      </c>
    </row>
    <row r="695" spans="11:16" ht="15.75" thickBot="1" x14ac:dyDescent="0.3">
      <c r="K695" s="424"/>
      <c r="L695" s="402">
        <v>341</v>
      </c>
      <c r="O695" s="424"/>
      <c r="P695" s="402">
        <v>341</v>
      </c>
    </row>
    <row r="696" spans="11:16" x14ac:dyDescent="0.25">
      <c r="K696" s="423" t="s">
        <v>245</v>
      </c>
      <c r="L696" s="403">
        <v>5.2900000000000003E-2</v>
      </c>
      <c r="O696" s="423" t="s">
        <v>130</v>
      </c>
      <c r="P696" s="403">
        <v>5.79E-2</v>
      </c>
    </row>
    <row r="697" spans="11:16" ht="15.75" thickBot="1" x14ac:dyDescent="0.3">
      <c r="K697" s="424"/>
      <c r="L697" s="404">
        <v>342</v>
      </c>
      <c r="O697" s="424"/>
      <c r="P697" s="404">
        <v>342</v>
      </c>
    </row>
    <row r="698" spans="11:16" x14ac:dyDescent="0.25">
      <c r="K698" s="423" t="s">
        <v>72</v>
      </c>
      <c r="L698" s="405">
        <v>4.5600000000000002E-2</v>
      </c>
      <c r="O698" s="423" t="s">
        <v>79</v>
      </c>
      <c r="P698" s="405">
        <v>4.8300000000000003E-2</v>
      </c>
    </row>
    <row r="699" spans="11:16" ht="15.75" thickBot="1" x14ac:dyDescent="0.3">
      <c r="K699" s="424"/>
      <c r="L699" s="406">
        <v>343</v>
      </c>
      <c r="O699" s="424"/>
      <c r="P699" s="406">
        <v>343</v>
      </c>
    </row>
    <row r="700" spans="11:16" x14ac:dyDescent="0.25">
      <c r="K700" s="423" t="s">
        <v>188</v>
      </c>
      <c r="L700" s="407">
        <v>4.41E-2</v>
      </c>
      <c r="O700" s="423" t="s">
        <v>72</v>
      </c>
      <c r="P700" s="407">
        <v>3.3700000000000001E-2</v>
      </c>
    </row>
    <row r="701" spans="11:16" ht="15.75" thickBot="1" x14ac:dyDescent="0.3">
      <c r="K701" s="424"/>
      <c r="L701" s="408">
        <v>344</v>
      </c>
      <c r="O701" s="424"/>
      <c r="P701" s="408">
        <v>344</v>
      </c>
    </row>
    <row r="702" spans="11:16" x14ac:dyDescent="0.25">
      <c r="K702" s="423" t="s">
        <v>149</v>
      </c>
      <c r="L702" s="409">
        <v>1.5599999999999999E-2</v>
      </c>
      <c r="O702" s="423" t="s">
        <v>149</v>
      </c>
      <c r="P702" s="409">
        <v>2.8899999999999999E-2</v>
      </c>
    </row>
    <row r="703" spans="11:16" ht="15.75" thickBot="1" x14ac:dyDescent="0.3">
      <c r="K703" s="424"/>
      <c r="L703" s="410">
        <v>345</v>
      </c>
      <c r="O703" s="424"/>
      <c r="P703" s="410">
        <v>345</v>
      </c>
    </row>
    <row r="704" spans="11:16" ht="15.75" thickBot="1" x14ac:dyDescent="0.3">
      <c r="K704" s="15" t="s">
        <v>25</v>
      </c>
      <c r="L704" s="16" t="s">
        <v>399</v>
      </c>
      <c r="O704" s="15" t="s">
        <v>25</v>
      </c>
      <c r="P704" s="16" t="s">
        <v>399</v>
      </c>
    </row>
  </sheetData>
  <sortState xmlns:xlrd2="http://schemas.microsoft.com/office/spreadsheetml/2017/richdata2" ref="D2:F346">
    <sortCondition ref="D309:D346"/>
  </sortState>
  <mergeCells count="554">
    <mergeCell ref="K74:K75"/>
    <mergeCell ref="K72:K73"/>
    <mergeCell ref="K68:K69"/>
    <mergeCell ref="K121:K122"/>
    <mergeCell ref="K115:K116"/>
    <mergeCell ref="K117:K118"/>
    <mergeCell ref="K111:K112"/>
    <mergeCell ref="K103:K104"/>
    <mergeCell ref="K105:K106"/>
    <mergeCell ref="K94:K95"/>
    <mergeCell ref="K90:K91"/>
    <mergeCell ref="K92:K93"/>
    <mergeCell ref="K147:K148"/>
    <mergeCell ref="K149:K150"/>
    <mergeCell ref="K143:K144"/>
    <mergeCell ref="K139:K140"/>
    <mergeCell ref="K141:K142"/>
    <mergeCell ref="K135:K136"/>
    <mergeCell ref="K133:K134"/>
    <mergeCell ref="K127:K128"/>
    <mergeCell ref="K125:K126"/>
    <mergeCell ref="K172:K173"/>
    <mergeCell ref="K174:K175"/>
    <mergeCell ref="K170:K171"/>
    <mergeCell ref="K164:K165"/>
    <mergeCell ref="K166:K167"/>
    <mergeCell ref="K160:K161"/>
    <mergeCell ref="K162:K163"/>
    <mergeCell ref="K156:K157"/>
    <mergeCell ref="K151:K152"/>
    <mergeCell ref="K154:K155"/>
    <mergeCell ref="K196:K197"/>
    <mergeCell ref="K198:K199"/>
    <mergeCell ref="K194:K195"/>
    <mergeCell ref="K188:K189"/>
    <mergeCell ref="K190:K191"/>
    <mergeCell ref="K180:K181"/>
    <mergeCell ref="K182:K183"/>
    <mergeCell ref="K176:K177"/>
    <mergeCell ref="K178:K179"/>
    <mergeCell ref="K223:K224"/>
    <mergeCell ref="K217:K218"/>
    <mergeCell ref="K213:K214"/>
    <mergeCell ref="K215:K216"/>
    <mergeCell ref="K209:K210"/>
    <mergeCell ref="K211:K212"/>
    <mergeCell ref="K205:K206"/>
    <mergeCell ref="K207:K208"/>
    <mergeCell ref="K200:K201"/>
    <mergeCell ref="K202:K203"/>
    <mergeCell ref="K247:K248"/>
    <mergeCell ref="K241:K242"/>
    <mergeCell ref="K243:K244"/>
    <mergeCell ref="K237:K238"/>
    <mergeCell ref="K239:K240"/>
    <mergeCell ref="K233:K234"/>
    <mergeCell ref="K235:K236"/>
    <mergeCell ref="K231:K232"/>
    <mergeCell ref="K225:K226"/>
    <mergeCell ref="K227:K228"/>
    <mergeCell ref="K266:K267"/>
    <mergeCell ref="K268:K269"/>
    <mergeCell ref="K262:K263"/>
    <mergeCell ref="K264:K265"/>
    <mergeCell ref="K258:K259"/>
    <mergeCell ref="K260:K261"/>
    <mergeCell ref="K253:K254"/>
    <mergeCell ref="K256:K257"/>
    <mergeCell ref="K249:K250"/>
    <mergeCell ref="K251:K252"/>
    <mergeCell ref="K286:K287"/>
    <mergeCell ref="K288:K289"/>
    <mergeCell ref="K282:K283"/>
    <mergeCell ref="K284:K285"/>
    <mergeCell ref="K278:K279"/>
    <mergeCell ref="K280:K281"/>
    <mergeCell ref="K274:K275"/>
    <mergeCell ref="K276:K277"/>
    <mergeCell ref="K270:K271"/>
    <mergeCell ref="K272:K273"/>
    <mergeCell ref="K315:K316"/>
    <mergeCell ref="K317:K318"/>
    <mergeCell ref="K307:K308"/>
    <mergeCell ref="K302:K303"/>
    <mergeCell ref="K304:K305"/>
    <mergeCell ref="K298:K299"/>
    <mergeCell ref="K300:K301"/>
    <mergeCell ref="K294:K295"/>
    <mergeCell ref="K290:K291"/>
    <mergeCell ref="K292:K293"/>
    <mergeCell ref="K335:K336"/>
    <mergeCell ref="K337:K338"/>
    <mergeCell ref="K331:K332"/>
    <mergeCell ref="K333:K334"/>
    <mergeCell ref="K327:K328"/>
    <mergeCell ref="K329:K330"/>
    <mergeCell ref="K325:K326"/>
    <mergeCell ref="K319:K320"/>
    <mergeCell ref="K321:K322"/>
    <mergeCell ref="K355:K356"/>
    <mergeCell ref="K358:K359"/>
    <mergeCell ref="K351:K352"/>
    <mergeCell ref="K353:K354"/>
    <mergeCell ref="K347:K348"/>
    <mergeCell ref="K349:K350"/>
    <mergeCell ref="K343:K344"/>
    <mergeCell ref="K345:K346"/>
    <mergeCell ref="K339:K340"/>
    <mergeCell ref="K341:K342"/>
    <mergeCell ref="K376:K377"/>
    <mergeCell ref="K378:K379"/>
    <mergeCell ref="K372:K373"/>
    <mergeCell ref="K374:K375"/>
    <mergeCell ref="K368:K369"/>
    <mergeCell ref="K370:K371"/>
    <mergeCell ref="K364:K365"/>
    <mergeCell ref="K366:K367"/>
    <mergeCell ref="K360:K361"/>
    <mergeCell ref="K362:K363"/>
    <mergeCell ref="K396:K397"/>
    <mergeCell ref="K398:K399"/>
    <mergeCell ref="K392:K393"/>
    <mergeCell ref="K394:K395"/>
    <mergeCell ref="K388:K389"/>
    <mergeCell ref="K390:K391"/>
    <mergeCell ref="K384:K385"/>
    <mergeCell ref="K386:K387"/>
    <mergeCell ref="K380:K381"/>
    <mergeCell ref="K382:K383"/>
    <mergeCell ref="K417:K418"/>
    <mergeCell ref="K419:K420"/>
    <mergeCell ref="K413:K414"/>
    <mergeCell ref="K415:K416"/>
    <mergeCell ref="K409:K410"/>
    <mergeCell ref="K411:K412"/>
    <mergeCell ref="K404:K405"/>
    <mergeCell ref="K406:K407"/>
    <mergeCell ref="K400:K401"/>
    <mergeCell ref="K402:K403"/>
    <mergeCell ref="K437:K438"/>
    <mergeCell ref="K439:K440"/>
    <mergeCell ref="K433:K434"/>
    <mergeCell ref="K435:K436"/>
    <mergeCell ref="K429:K430"/>
    <mergeCell ref="K431:K432"/>
    <mergeCell ref="K425:K426"/>
    <mergeCell ref="K427:K428"/>
    <mergeCell ref="K421:K422"/>
    <mergeCell ref="K423:K424"/>
    <mergeCell ref="K457:K458"/>
    <mergeCell ref="K460:K461"/>
    <mergeCell ref="K453:K454"/>
    <mergeCell ref="K455:K456"/>
    <mergeCell ref="K449:K450"/>
    <mergeCell ref="K451:K452"/>
    <mergeCell ref="K445:K446"/>
    <mergeCell ref="K447:K448"/>
    <mergeCell ref="K441:K442"/>
    <mergeCell ref="K443:K444"/>
    <mergeCell ref="K478:K479"/>
    <mergeCell ref="K480:K481"/>
    <mergeCell ref="K474:K475"/>
    <mergeCell ref="K476:K477"/>
    <mergeCell ref="K470:K471"/>
    <mergeCell ref="K472:K473"/>
    <mergeCell ref="K466:K467"/>
    <mergeCell ref="K468:K469"/>
    <mergeCell ref="K462:K463"/>
    <mergeCell ref="K464:K465"/>
    <mergeCell ref="K498:K499"/>
    <mergeCell ref="K500:K501"/>
    <mergeCell ref="K494:K495"/>
    <mergeCell ref="K496:K497"/>
    <mergeCell ref="K490:K491"/>
    <mergeCell ref="K492:K493"/>
    <mergeCell ref="K486:K487"/>
    <mergeCell ref="K488:K489"/>
    <mergeCell ref="K482:K483"/>
    <mergeCell ref="K484:K485"/>
    <mergeCell ref="K519:K520"/>
    <mergeCell ref="K521:K522"/>
    <mergeCell ref="K515:K516"/>
    <mergeCell ref="K517:K518"/>
    <mergeCell ref="K511:K512"/>
    <mergeCell ref="K513:K514"/>
    <mergeCell ref="K506:K507"/>
    <mergeCell ref="K508:K509"/>
    <mergeCell ref="K502:K503"/>
    <mergeCell ref="K504:K505"/>
    <mergeCell ref="K541:K542"/>
    <mergeCell ref="K535:K536"/>
    <mergeCell ref="K537:K538"/>
    <mergeCell ref="K531:K532"/>
    <mergeCell ref="K533:K534"/>
    <mergeCell ref="K527:K528"/>
    <mergeCell ref="K529:K530"/>
    <mergeCell ref="K523:K524"/>
    <mergeCell ref="K525:K526"/>
    <mergeCell ref="K559:K560"/>
    <mergeCell ref="K562:K563"/>
    <mergeCell ref="K555:K556"/>
    <mergeCell ref="K557:K558"/>
    <mergeCell ref="K551:K552"/>
    <mergeCell ref="K553:K554"/>
    <mergeCell ref="K547:K548"/>
    <mergeCell ref="K549:K550"/>
    <mergeCell ref="K543:K544"/>
    <mergeCell ref="K545:K546"/>
    <mergeCell ref="K580:K581"/>
    <mergeCell ref="K582:K583"/>
    <mergeCell ref="K576:K577"/>
    <mergeCell ref="K578:K579"/>
    <mergeCell ref="K572:K573"/>
    <mergeCell ref="K574:K575"/>
    <mergeCell ref="K568:K569"/>
    <mergeCell ref="K570:K571"/>
    <mergeCell ref="K564:K565"/>
    <mergeCell ref="K566:K567"/>
    <mergeCell ref="K600:K601"/>
    <mergeCell ref="K602:K603"/>
    <mergeCell ref="K596:K597"/>
    <mergeCell ref="K598:K599"/>
    <mergeCell ref="K592:K593"/>
    <mergeCell ref="K594:K595"/>
    <mergeCell ref="K588:K589"/>
    <mergeCell ref="K590:K591"/>
    <mergeCell ref="K584:K585"/>
    <mergeCell ref="K586:K587"/>
    <mergeCell ref="K621:K622"/>
    <mergeCell ref="K623:K624"/>
    <mergeCell ref="K617:K618"/>
    <mergeCell ref="K619:K620"/>
    <mergeCell ref="K613:K614"/>
    <mergeCell ref="K615:K616"/>
    <mergeCell ref="K608:K609"/>
    <mergeCell ref="K610:K611"/>
    <mergeCell ref="K604:K605"/>
    <mergeCell ref="K606:K607"/>
    <mergeCell ref="K641:K642"/>
    <mergeCell ref="K643:K644"/>
    <mergeCell ref="K637:K638"/>
    <mergeCell ref="K639:K640"/>
    <mergeCell ref="K633:K634"/>
    <mergeCell ref="K635:K636"/>
    <mergeCell ref="K629:K630"/>
    <mergeCell ref="K631:K632"/>
    <mergeCell ref="K625:K626"/>
    <mergeCell ref="K627:K628"/>
    <mergeCell ref="K664:K665"/>
    <mergeCell ref="K657:K658"/>
    <mergeCell ref="K659:K660"/>
    <mergeCell ref="K653:K654"/>
    <mergeCell ref="K655:K656"/>
    <mergeCell ref="K649:K650"/>
    <mergeCell ref="K651:K652"/>
    <mergeCell ref="K645:K646"/>
    <mergeCell ref="K647:K648"/>
    <mergeCell ref="O86:O87"/>
    <mergeCell ref="O80:O81"/>
    <mergeCell ref="O76:O77"/>
    <mergeCell ref="O62:O63"/>
    <mergeCell ref="K702:K703"/>
    <mergeCell ref="K698:K699"/>
    <mergeCell ref="K700:K701"/>
    <mergeCell ref="K694:K695"/>
    <mergeCell ref="K696:K697"/>
    <mergeCell ref="K690:K691"/>
    <mergeCell ref="K692:K693"/>
    <mergeCell ref="K686:K687"/>
    <mergeCell ref="K688:K689"/>
    <mergeCell ref="K682:K683"/>
    <mergeCell ref="K684:K685"/>
    <mergeCell ref="K678:K679"/>
    <mergeCell ref="K680:K681"/>
    <mergeCell ref="K674:K675"/>
    <mergeCell ref="K676:K677"/>
    <mergeCell ref="K670:K671"/>
    <mergeCell ref="K672:K673"/>
    <mergeCell ref="K666:K667"/>
    <mergeCell ref="K668:K669"/>
    <mergeCell ref="K661:K662"/>
    <mergeCell ref="O117:O118"/>
    <mergeCell ref="O113:O114"/>
    <mergeCell ref="O115:O116"/>
    <mergeCell ref="O109:O110"/>
    <mergeCell ref="O111:O112"/>
    <mergeCell ref="O105:O106"/>
    <mergeCell ref="O107:O108"/>
    <mergeCell ref="O103:O104"/>
    <mergeCell ref="O92:O93"/>
    <mergeCell ref="O94:O95"/>
    <mergeCell ref="O147:O148"/>
    <mergeCell ref="O143:O144"/>
    <mergeCell ref="O137:O138"/>
    <mergeCell ref="O139:O140"/>
    <mergeCell ref="O133:O134"/>
    <mergeCell ref="O135:O136"/>
    <mergeCell ref="O129:O130"/>
    <mergeCell ref="O131:O132"/>
    <mergeCell ref="O121:O122"/>
    <mergeCell ref="O123:O124"/>
    <mergeCell ref="O170:O171"/>
    <mergeCell ref="O172:O173"/>
    <mergeCell ref="O168:O169"/>
    <mergeCell ref="O164:O165"/>
    <mergeCell ref="O160:O161"/>
    <mergeCell ref="O154:O155"/>
    <mergeCell ref="O156:O157"/>
    <mergeCell ref="O149:O150"/>
    <mergeCell ref="O151:O152"/>
    <mergeCell ref="O194:O195"/>
    <mergeCell ref="O196:O197"/>
    <mergeCell ref="O190:O191"/>
    <mergeCell ref="O186:O187"/>
    <mergeCell ref="O188:O189"/>
    <mergeCell ref="O184:O185"/>
    <mergeCell ref="O178:O179"/>
    <mergeCell ref="O180:O181"/>
    <mergeCell ref="O176:O177"/>
    <mergeCell ref="O215:O216"/>
    <mergeCell ref="O217:O218"/>
    <mergeCell ref="O213:O214"/>
    <mergeCell ref="O207:O208"/>
    <mergeCell ref="O209:O210"/>
    <mergeCell ref="O202:O203"/>
    <mergeCell ref="O205:O206"/>
    <mergeCell ref="O198:O199"/>
    <mergeCell ref="O200:O201"/>
    <mergeCell ref="O241:O242"/>
    <mergeCell ref="O235:O236"/>
    <mergeCell ref="O237:O238"/>
    <mergeCell ref="O231:O232"/>
    <mergeCell ref="O233:O234"/>
    <mergeCell ref="O227:O228"/>
    <mergeCell ref="O225:O226"/>
    <mergeCell ref="O219:O220"/>
    <mergeCell ref="O221:O222"/>
    <mergeCell ref="O260:O261"/>
    <mergeCell ref="O262:O263"/>
    <mergeCell ref="O256:O257"/>
    <mergeCell ref="O258:O259"/>
    <mergeCell ref="O251:O252"/>
    <mergeCell ref="O253:O254"/>
    <mergeCell ref="O247:O248"/>
    <mergeCell ref="O249:O250"/>
    <mergeCell ref="O243:O244"/>
    <mergeCell ref="O245:O246"/>
    <mergeCell ref="O284:O285"/>
    <mergeCell ref="O286:O287"/>
    <mergeCell ref="O280:O281"/>
    <mergeCell ref="O282:O283"/>
    <mergeCell ref="O278:O279"/>
    <mergeCell ref="O272:O273"/>
    <mergeCell ref="O274:O275"/>
    <mergeCell ref="O270:O271"/>
    <mergeCell ref="O264:O265"/>
    <mergeCell ref="O266:O267"/>
    <mergeCell ref="O309:O310"/>
    <mergeCell ref="O311:O312"/>
    <mergeCell ref="O300:O301"/>
    <mergeCell ref="O302:O303"/>
    <mergeCell ref="O296:O297"/>
    <mergeCell ref="O298:O299"/>
    <mergeCell ref="O292:O293"/>
    <mergeCell ref="O294:O295"/>
    <mergeCell ref="O288:O289"/>
    <mergeCell ref="O290:O291"/>
    <mergeCell ref="O329:O330"/>
    <mergeCell ref="O325:O326"/>
    <mergeCell ref="O327:O328"/>
    <mergeCell ref="O321:O322"/>
    <mergeCell ref="O323:O324"/>
    <mergeCell ref="O317:O318"/>
    <mergeCell ref="O319:O320"/>
    <mergeCell ref="O313:O314"/>
    <mergeCell ref="O315:O316"/>
    <mergeCell ref="O349:O350"/>
    <mergeCell ref="O351:O352"/>
    <mergeCell ref="O345:O346"/>
    <mergeCell ref="O347:O348"/>
    <mergeCell ref="O343:O344"/>
    <mergeCell ref="O337:O338"/>
    <mergeCell ref="O339:O340"/>
    <mergeCell ref="O333:O334"/>
    <mergeCell ref="O335:O336"/>
    <mergeCell ref="O370:O371"/>
    <mergeCell ref="O372:O373"/>
    <mergeCell ref="O366:O367"/>
    <mergeCell ref="O368:O369"/>
    <mergeCell ref="O362:O363"/>
    <mergeCell ref="O364:O365"/>
    <mergeCell ref="O358:O359"/>
    <mergeCell ref="O360:O361"/>
    <mergeCell ref="O353:O354"/>
    <mergeCell ref="O355:O356"/>
    <mergeCell ref="O390:O391"/>
    <mergeCell ref="O392:O393"/>
    <mergeCell ref="O386:O387"/>
    <mergeCell ref="O388:O389"/>
    <mergeCell ref="O382:O383"/>
    <mergeCell ref="O384:O385"/>
    <mergeCell ref="O378:O379"/>
    <mergeCell ref="O380:O381"/>
    <mergeCell ref="O374:O375"/>
    <mergeCell ref="O376:O377"/>
    <mergeCell ref="O411:O412"/>
    <mergeCell ref="O413:O414"/>
    <mergeCell ref="O406:O407"/>
    <mergeCell ref="O409:O410"/>
    <mergeCell ref="O402:O403"/>
    <mergeCell ref="O404:O405"/>
    <mergeCell ref="O398:O399"/>
    <mergeCell ref="O400:O401"/>
    <mergeCell ref="O394:O395"/>
    <mergeCell ref="O396:O397"/>
    <mergeCell ref="O431:O432"/>
    <mergeCell ref="O433:O434"/>
    <mergeCell ref="O427:O428"/>
    <mergeCell ref="O429:O430"/>
    <mergeCell ref="O423:O424"/>
    <mergeCell ref="O425:O426"/>
    <mergeCell ref="O419:O420"/>
    <mergeCell ref="O421:O422"/>
    <mergeCell ref="O415:O416"/>
    <mergeCell ref="O417:O418"/>
    <mergeCell ref="O451:O452"/>
    <mergeCell ref="O453:O454"/>
    <mergeCell ref="O447:O448"/>
    <mergeCell ref="O449:O450"/>
    <mergeCell ref="O443:O444"/>
    <mergeCell ref="O445:O446"/>
    <mergeCell ref="O439:O440"/>
    <mergeCell ref="O441:O442"/>
    <mergeCell ref="O435:O436"/>
    <mergeCell ref="O437:O438"/>
    <mergeCell ref="O472:O473"/>
    <mergeCell ref="O474:O475"/>
    <mergeCell ref="O468:O469"/>
    <mergeCell ref="O470:O471"/>
    <mergeCell ref="O464:O465"/>
    <mergeCell ref="O466:O467"/>
    <mergeCell ref="O460:O461"/>
    <mergeCell ref="O462:O463"/>
    <mergeCell ref="O455:O456"/>
    <mergeCell ref="O457:O458"/>
    <mergeCell ref="O492:O493"/>
    <mergeCell ref="O494:O495"/>
    <mergeCell ref="O488:O489"/>
    <mergeCell ref="O490:O491"/>
    <mergeCell ref="O484:O485"/>
    <mergeCell ref="O486:O487"/>
    <mergeCell ref="O480:O481"/>
    <mergeCell ref="O482:O483"/>
    <mergeCell ref="O476:O477"/>
    <mergeCell ref="O478:O479"/>
    <mergeCell ref="O517:O518"/>
    <mergeCell ref="O513:O514"/>
    <mergeCell ref="O515:O516"/>
    <mergeCell ref="O508:O509"/>
    <mergeCell ref="O504:O505"/>
    <mergeCell ref="O506:O507"/>
    <mergeCell ref="O500:O501"/>
    <mergeCell ref="O502:O503"/>
    <mergeCell ref="O496:O497"/>
    <mergeCell ref="O498:O499"/>
    <mergeCell ref="O537:O538"/>
    <mergeCell ref="O539:O540"/>
    <mergeCell ref="O533:O534"/>
    <mergeCell ref="O535:O536"/>
    <mergeCell ref="O529:O530"/>
    <mergeCell ref="O531:O532"/>
    <mergeCell ref="O525:O526"/>
    <mergeCell ref="O527:O528"/>
    <mergeCell ref="O521:O522"/>
    <mergeCell ref="O523:O524"/>
    <mergeCell ref="O557:O558"/>
    <mergeCell ref="O559:O560"/>
    <mergeCell ref="O553:O554"/>
    <mergeCell ref="O555:O556"/>
    <mergeCell ref="O549:O550"/>
    <mergeCell ref="O551:O552"/>
    <mergeCell ref="O545:O546"/>
    <mergeCell ref="O547:O548"/>
    <mergeCell ref="O543:O544"/>
    <mergeCell ref="O578:O579"/>
    <mergeCell ref="O580:O581"/>
    <mergeCell ref="O574:O575"/>
    <mergeCell ref="O576:O577"/>
    <mergeCell ref="O570:O571"/>
    <mergeCell ref="O572:O573"/>
    <mergeCell ref="O566:O567"/>
    <mergeCell ref="O568:O569"/>
    <mergeCell ref="O562:O563"/>
    <mergeCell ref="O564:O565"/>
    <mergeCell ref="O598:O599"/>
    <mergeCell ref="O600:O601"/>
    <mergeCell ref="O594:O595"/>
    <mergeCell ref="O596:O597"/>
    <mergeCell ref="O590:O591"/>
    <mergeCell ref="O592:O593"/>
    <mergeCell ref="O586:O587"/>
    <mergeCell ref="O588:O589"/>
    <mergeCell ref="O582:O583"/>
    <mergeCell ref="O584:O585"/>
    <mergeCell ref="O619:O620"/>
    <mergeCell ref="O621:O622"/>
    <mergeCell ref="O615:O616"/>
    <mergeCell ref="O617:O618"/>
    <mergeCell ref="O610:O611"/>
    <mergeCell ref="O613:O614"/>
    <mergeCell ref="O606:O607"/>
    <mergeCell ref="O608:O609"/>
    <mergeCell ref="O602:O603"/>
    <mergeCell ref="O604:O605"/>
    <mergeCell ref="O639:O640"/>
    <mergeCell ref="O641:O642"/>
    <mergeCell ref="O635:O636"/>
    <mergeCell ref="O637:O638"/>
    <mergeCell ref="O631:O632"/>
    <mergeCell ref="O633:O634"/>
    <mergeCell ref="O627:O628"/>
    <mergeCell ref="O629:O630"/>
    <mergeCell ref="O623:O624"/>
    <mergeCell ref="O625:O626"/>
    <mergeCell ref="O659:O660"/>
    <mergeCell ref="O661:O662"/>
    <mergeCell ref="O655:O656"/>
    <mergeCell ref="O657:O658"/>
    <mergeCell ref="O651:O652"/>
    <mergeCell ref="O653:O654"/>
    <mergeCell ref="O647:O648"/>
    <mergeCell ref="O649:O650"/>
    <mergeCell ref="O643:O644"/>
    <mergeCell ref="O645:O646"/>
    <mergeCell ref="O680:O681"/>
    <mergeCell ref="O682:O683"/>
    <mergeCell ref="O676:O677"/>
    <mergeCell ref="O678:O679"/>
    <mergeCell ref="O672:O673"/>
    <mergeCell ref="O674:O675"/>
    <mergeCell ref="O668:O669"/>
    <mergeCell ref="O670:O671"/>
    <mergeCell ref="O664:O665"/>
    <mergeCell ref="O666:O667"/>
    <mergeCell ref="O700:O701"/>
    <mergeCell ref="O702:O703"/>
    <mergeCell ref="O696:O697"/>
    <mergeCell ref="O698:O699"/>
    <mergeCell ref="O692:O693"/>
    <mergeCell ref="O694:O695"/>
    <mergeCell ref="O688:O689"/>
    <mergeCell ref="O690:O691"/>
    <mergeCell ref="O684:O685"/>
    <mergeCell ref="O686:O687"/>
  </mergeCells>
  <hyperlinks>
    <hyperlink ref="K1" r:id="rId1" display="https://barttorvik.com/team.php?team=Kentucky&amp;year=2012" xr:uid="{A5958E97-1849-4A91-BFE3-D1461DC76564}"/>
    <hyperlink ref="K2" r:id="rId2" display="https://barttorvik.com/team.php?team=Kentucky&amp;year=2012" xr:uid="{6DC8A8FE-8267-4F2F-9EBB-A454CCEE9A53}"/>
    <hyperlink ref="K3" r:id="rId3" display="https://barttorvik.com/team.php?team=Ohio+St.&amp;year=2012" xr:uid="{71923E7E-7FE9-422F-AD88-C769A82F5AB0}"/>
    <hyperlink ref="K4" r:id="rId4" display="https://barttorvik.com/team.php?team=Ohio+St.&amp;year=2012" xr:uid="{85693383-895E-4D2D-B90E-2ADBAB98410B}"/>
    <hyperlink ref="K5" r:id="rId5" display="https://barttorvik.com/team.php?team=Kansas&amp;year=2012" xr:uid="{907999AA-5A38-4F2D-A0F2-8092E28B587A}"/>
    <hyperlink ref="K6" r:id="rId6" display="https://barttorvik.com/team.php?team=Kansas&amp;year=2012" xr:uid="{4CB1D839-CBCA-4665-9D80-0B2EA8439686}"/>
    <hyperlink ref="K7" r:id="rId7" display="https://barttorvik.com/team.php?team=Missouri&amp;year=2012" xr:uid="{4C188304-7CA7-4C88-A29B-B3FFAC57ABF8}"/>
    <hyperlink ref="K8" r:id="rId8" display="https://barttorvik.com/team.php?team=Missouri&amp;year=2012" xr:uid="{4D37CFBD-9D95-4337-9D3E-B9FFCB62EE8C}"/>
    <hyperlink ref="K9" r:id="rId9" display="https://barttorvik.com/team.php?team=Vanderbilt&amp;year=2012" xr:uid="{C33B6C54-1479-444B-8900-2C77BADE6612}"/>
    <hyperlink ref="K10" r:id="rId10" display="https://barttorvik.com/team.php?team=Vanderbilt&amp;year=2012" xr:uid="{A7CC0DFB-1201-46B7-A347-949450645A71}"/>
    <hyperlink ref="K11" r:id="rId11" display="https://barttorvik.com/team.php?team=North+Carolina&amp;year=2012" xr:uid="{1212036E-7350-4F54-A18C-559910297A48}"/>
    <hyperlink ref="K12" r:id="rId12" display="https://barttorvik.com/team.php?team=North+Carolina&amp;year=2012" xr:uid="{E6C2379F-BDC9-4134-ADCB-6960FD47FC51}"/>
    <hyperlink ref="K13" r:id="rId13" display="https://barttorvik.com/team.php?team=Duke&amp;year=2012" xr:uid="{F215B749-4F67-4FAB-B4E0-307E92E72B02}"/>
    <hyperlink ref="K14" r:id="rId14" display="https://barttorvik.com/team.php?team=Duke&amp;year=2012" xr:uid="{4D36DE41-F6EC-4391-84CB-D824A721C70C}"/>
    <hyperlink ref="K15" r:id="rId15" display="https://barttorvik.com/team.php?team=Michigan+St.&amp;year=2012" xr:uid="{FDFBC432-0EC4-4F55-90CF-3A6C24AACE8B}"/>
    <hyperlink ref="K16" r:id="rId16" display="https://barttorvik.com/team.php?team=Michigan+St.&amp;year=2012" xr:uid="{10DEDCD9-4B8E-4D36-BC38-AE233525965A}"/>
    <hyperlink ref="K17" r:id="rId17" display="https://barttorvik.com/team.php?team=Syracuse&amp;year=2012" xr:uid="{F954685D-3A75-4B2C-A41A-EBC48FCBB378}"/>
    <hyperlink ref="K18" r:id="rId18" display="https://barttorvik.com/team.php?team=Syracuse&amp;year=2012" xr:uid="{05CB6F22-0957-4757-B2D1-75D9D69D9ADB}"/>
    <hyperlink ref="K19" r:id="rId19" display="https://barttorvik.com/team.php?team=Wisconsin&amp;year=2012" xr:uid="{C03B02F1-14D4-4B36-BA2F-4612B8A367A2}"/>
    <hyperlink ref="K20" r:id="rId20" display="https://barttorvik.com/team.php?team=Wisconsin&amp;year=2012" xr:uid="{748C4CC0-5384-4C39-91C8-0ECE5F0F6631}"/>
    <hyperlink ref="K21" r:id="rId21" display="https://barttorvik.com/team.php?team=Wichita+St.&amp;year=2012" xr:uid="{84A5E9EF-F9EE-45D6-9595-3166A1753310}"/>
    <hyperlink ref="K22" r:id="rId22" display="https://barttorvik.com/team.php?team=Wichita+St.&amp;year=2012" xr:uid="{0E85F4B4-BD34-471A-9846-8D18A6951A9C}"/>
    <hyperlink ref="K23" r:id="rId23" display="https://barttorvik.com/team.php?team=Baylor&amp;year=2012" xr:uid="{113DF7D8-AAC5-4EC6-AE27-18178156A3D7}"/>
    <hyperlink ref="K24" r:id="rId24" display="https://barttorvik.com/team.php?team=Baylor&amp;year=2012" xr:uid="{BA0EA918-A33B-4F0D-81C3-A3416F2DADC4}"/>
    <hyperlink ref="K25" r:id="rId25" display="https://barttorvik.com/team.php?team=Louisville&amp;year=2012" xr:uid="{EB36476B-A3C4-4F31-B6CD-2E2673DD6333}"/>
    <hyperlink ref="K26" r:id="rId26" display="https://barttorvik.com/team.php?team=Louisville&amp;year=2012" xr:uid="{BACE7A6E-76A0-49A7-867B-A82EFD988D10}"/>
    <hyperlink ref="K27" r:id="rId27" display="https://barttorvik.com/team.php?team=Florida&amp;year=2012" xr:uid="{C6B6C0B5-5986-4256-99F1-887B629DBFD9}"/>
    <hyperlink ref="K28" r:id="rId28" display="https://barttorvik.com/team.php?team=Florida&amp;year=2012" xr:uid="{B5F95D3E-A04D-4D12-AA47-13CA6B748A8D}"/>
    <hyperlink ref="K29" r:id="rId29" display="https://barttorvik.com/team.php?team=North+Carolina+St.&amp;year=2012" xr:uid="{21EA332E-2D7E-438D-9C24-907FCE38AC32}"/>
    <hyperlink ref="K30" r:id="rId30" display="https://barttorvik.com/team.php?team=North+Carolina+St.&amp;year=2012" xr:uid="{C61E5AAC-2440-411E-8CED-29F90A9B7626}"/>
    <hyperlink ref="K31" r:id="rId31" display="https://barttorvik.com/team.php?team=Indiana&amp;year=2012" xr:uid="{7C1116B6-A670-4A33-9548-684326B13C07}"/>
    <hyperlink ref="K32" r:id="rId32" display="https://barttorvik.com/team.php?team=Indiana&amp;year=2012" xr:uid="{BF097697-4FC1-4AF9-B179-C54BA13A2D86}"/>
    <hyperlink ref="K33" r:id="rId33" display="https://barttorvik.com/team.php?team=Kansas+St.&amp;year=2012" xr:uid="{4E0C39C7-B1ED-4987-A30F-B57DF83433A1}"/>
    <hyperlink ref="K34" r:id="rId34" display="https://barttorvik.com/team.php?team=Kansas+St.&amp;year=2012" xr:uid="{F408F907-040D-45FB-8D2D-148EA10F6EF3}"/>
    <hyperlink ref="K35" r:id="rId35" display="https://barttorvik.com/team.php?team=Memphis&amp;year=2012" xr:uid="{13BB2BCC-EEC3-44A5-9CA0-1EC4E371F935}"/>
    <hyperlink ref="K36" r:id="rId36" display="https://barttorvik.com/team.php?team=Memphis&amp;year=2012" xr:uid="{C293E341-2B18-434F-896B-17CA8F8397E7}"/>
    <hyperlink ref="K37" r:id="rId37" display="https://barttorvik.com/team.php?team=New+Mexico&amp;year=2012" xr:uid="{70774924-26CE-4F61-9A2F-9A35FE4099FB}"/>
    <hyperlink ref="K38" r:id="rId38" display="https://barttorvik.com/team.php?team=New+Mexico&amp;year=2012" xr:uid="{24E5BE98-1098-4390-8C79-1C0416328CBC}"/>
    <hyperlink ref="K39" r:id="rId39" display="https://barttorvik.com/team.php?team=Alabama&amp;year=2012" xr:uid="{57BA444F-28BD-4E2D-A7E1-AA3BC5B4F2E1}"/>
    <hyperlink ref="K40" r:id="rId40" display="https://barttorvik.com/team.php?team=Alabama&amp;year=2012" xr:uid="{A6DB9FED-EED9-4B1E-B498-F3F0CABB5ABE}"/>
    <hyperlink ref="K41" r:id="rId41" display="https://barttorvik.com/team.php?team=Virginia&amp;year=2012" xr:uid="{F43047A3-1B07-470E-8D5A-F052DD4D6D71}"/>
    <hyperlink ref="K42" r:id="rId42" display="https://barttorvik.com/team.php?team=Virginia&amp;year=2012" xr:uid="{5ACC40BE-D67B-40CA-8FED-26B6E052179B}"/>
    <hyperlink ref="K43" r:id="rId43" display="https://barttorvik.com/team.php?team=Iowa+St.&amp;year=2012" xr:uid="{022CE6A7-19FC-45D8-9AA2-0788BDC770A1}"/>
    <hyperlink ref="K44" r:id="rId44" display="https://barttorvik.com/team.php?team=Iowa+St.&amp;year=2012" xr:uid="{C9D09ABA-DB66-4CED-8A52-7811B4A84A3C}"/>
    <hyperlink ref="K45" r:id="rId45" display="https://barttorvik.com/team.php?team=Saint+Louis&amp;year=2012" xr:uid="{0C059021-765C-4A60-ADA2-B2FA4C6EE091}"/>
    <hyperlink ref="K46" r:id="rId46" display="https://barttorvik.com/team.php?team=Saint+Louis&amp;year=2012" xr:uid="{5E82234B-4701-4E33-B31F-EE345E659D67}"/>
    <hyperlink ref="K47" r:id="rId47" display="https://barttorvik.com/team.php?team=Creighton&amp;year=2012" xr:uid="{FAA96A8A-89B1-4AAA-9062-7A7AD68107A8}"/>
    <hyperlink ref="K48" r:id="rId48" display="https://barttorvik.com/team.php?team=Creighton&amp;year=2012" xr:uid="{7308A22E-127D-468E-AB14-B17F309A42E9}"/>
    <hyperlink ref="K49" r:id="rId49" display="https://barttorvik.com/team.php?team=Temple&amp;year=2012" xr:uid="{3A32315F-18CD-429B-8B76-C781AD978964}"/>
    <hyperlink ref="K50" r:id="rId50" display="https://barttorvik.com/team.php?team=Temple&amp;year=2012" xr:uid="{C8CB8CF4-8614-4E28-8093-BC501FB90B40}"/>
    <hyperlink ref="L51" r:id="rId51" display="https://barttorvik.com/trank.php?&amp;begin=20111101&amp;end=20120312&amp;conlimit=All&amp;year=2012&amp;top=0&amp;venue=A-N&amp;type=All&amp;mingames=0&amp;quad=5&amp;rpi=" xr:uid="{86DF1097-2144-4576-8098-BAF3E135E6B0}"/>
    <hyperlink ref="K52" r:id="rId52" display="https://barttorvik.com/team.php?team=Georgetown&amp;year=2012" xr:uid="{C929892A-D0CA-4898-B374-782880B53373}"/>
    <hyperlink ref="K53" r:id="rId53" display="https://barttorvik.com/team.php?team=Georgetown&amp;year=2012" xr:uid="{F1835F95-8CF8-4AC8-B17D-C40A8B69F18B}"/>
    <hyperlink ref="K54" r:id="rId54" display="https://barttorvik.com/team.php?team=Marquette&amp;year=2012" xr:uid="{88A1E482-032F-4767-B203-8F6B0F642BCC}"/>
    <hyperlink ref="K55" r:id="rId55" display="https://barttorvik.com/team.php?team=Marquette&amp;year=2012" xr:uid="{012407EA-D769-4D20-9F27-E206E10A6456}"/>
    <hyperlink ref="K56" r:id="rId56" display="https://barttorvik.com/team.php?team=Cincinnati&amp;year=2012" xr:uid="{5C037F0C-256A-4BFB-8410-84BCED4C4BDC}"/>
    <hyperlink ref="K57" r:id="rId57" display="https://barttorvik.com/team.php?team=Cincinnati&amp;year=2012" xr:uid="{51D0EA1A-4EF1-4387-9A46-C3A1F2FEA801}"/>
    <hyperlink ref="K58" r:id="rId58" display="https://barttorvik.com/team.php?team=Florida+St.&amp;year=2012" xr:uid="{D5C32A27-37AF-47CE-B3AA-A98BA844EBA5}"/>
    <hyperlink ref="K59" r:id="rId59" display="https://barttorvik.com/team.php?team=Florida+St.&amp;year=2012" xr:uid="{4AAC2DA2-FD5F-46F3-AEEE-56797DC9316D}"/>
    <hyperlink ref="K60" r:id="rId60" display="https://barttorvik.com/team.php?team=Harvard&amp;year=2012" xr:uid="{9165BE35-9243-45EE-9C67-78FDE6AFBE7B}"/>
    <hyperlink ref="K61" r:id="rId61" display="https://barttorvik.com/team.php?team=Harvard&amp;year=2012" xr:uid="{5458D980-4547-4251-9B63-7E5D427EDD30}"/>
    <hyperlink ref="K62" r:id="rId62" display="https://barttorvik.com/team.php?team=Purdue&amp;year=2012" xr:uid="{F696CCC0-EFAB-4F23-835E-5FB0685DC868}"/>
    <hyperlink ref="K63" r:id="rId63" display="https://barttorvik.com/team.php?team=Purdue&amp;year=2012" xr:uid="{02877840-3E3C-4A16-9389-EE36FEF8C9BE}"/>
    <hyperlink ref="K64" r:id="rId64" display="https://barttorvik.com/team.php?team=Belmont&amp;year=2012" xr:uid="{18423338-E20A-4638-ABD3-05F74DF6454C}"/>
    <hyperlink ref="K65" r:id="rId65" display="https://barttorvik.com/team.php?team=Belmont&amp;year=2012" xr:uid="{9010B338-D275-4D32-AF91-4F0D9ECE37C4}"/>
    <hyperlink ref="K66" r:id="rId66" display="https://barttorvik.com/team.php?team=Michigan&amp;year=2012" xr:uid="{6EFC03F8-B342-4B0F-9DC5-F498C449B49F}"/>
    <hyperlink ref="K67" r:id="rId67" display="https://barttorvik.com/team.php?team=Michigan&amp;year=2012" xr:uid="{134FF97F-81EB-4534-A935-0B2A34850BE0}"/>
    <hyperlink ref="K68" r:id="rId68" display="https://barttorvik.com/team.php?team=Stanford&amp;year=2012" xr:uid="{B5BE867C-D979-4F10-8346-ECAF27E4C2AE}"/>
    <hyperlink ref="K70" r:id="rId69" display="https://barttorvik.com/team.php?team=Murray+St.&amp;year=2012" xr:uid="{1CFD0AB0-5A9B-4D8E-8508-9BCC0AF6F4C3}"/>
    <hyperlink ref="K71" r:id="rId70" display="https://barttorvik.com/team.php?team=Murray+St.&amp;year=2012" xr:uid="{41F334D1-E972-489F-BEDE-456352158A80}"/>
    <hyperlink ref="K72" r:id="rId71" display="https://barttorvik.com/team.php?team=Pittsburgh&amp;year=2012" xr:uid="{6758D00A-BB22-4FE3-973B-3C4E6E3ED27B}"/>
    <hyperlink ref="K74" r:id="rId72" display="https://barttorvik.com/team.php?team=Middle+Tennessee&amp;year=2012" xr:uid="{839C771B-3433-40DC-A2A6-59A6C82390B9}"/>
    <hyperlink ref="K76" r:id="rId73" display="https://barttorvik.com/team.php?team=West+Virginia&amp;year=2012" xr:uid="{1F9B9415-3FA4-453D-8D43-795C3DC7A1FF}"/>
    <hyperlink ref="K77" r:id="rId74" display="https://barttorvik.com/team.php?team=West+Virginia&amp;year=2012" xr:uid="{EB0EA14C-AEE4-4350-A86E-76F88D0BADF9}"/>
    <hyperlink ref="K78" r:id="rId75" display="https://barttorvik.com/team.php?team=Saint+Mary%27s&amp;year=2012" xr:uid="{3C2DE9B7-2691-4C28-B3E6-99D9267F771F}"/>
    <hyperlink ref="K79" r:id="rId76" display="https://barttorvik.com/team.php?team=Saint+Mary%27s&amp;year=2012" xr:uid="{6643BD20-F34B-457F-8C56-A9D894DF2153}"/>
    <hyperlink ref="K80" r:id="rId77" display="https://barttorvik.com/team.php?team=Long+Beach+St.&amp;year=2012" xr:uid="{E7E77D8C-5EE3-4E3F-8BF7-AD9AB6BD4A30}"/>
    <hyperlink ref="K81" r:id="rId78" display="https://barttorvik.com/team.php?team=Long+Beach+St.&amp;year=2012" xr:uid="{C2B18B6D-2984-4793-81FA-467F95D81AE0}"/>
    <hyperlink ref="K82" r:id="rId79" display="https://barttorvik.com/team.php?team=Connecticut&amp;year=2012" xr:uid="{3428EE28-56CB-4B26-951C-7175D28588FA}"/>
    <hyperlink ref="K83" r:id="rId80" display="https://barttorvik.com/team.php?team=Connecticut&amp;year=2012" xr:uid="{BEC1B1FE-27F1-4261-A2E9-F610BDF13435}"/>
    <hyperlink ref="K84" r:id="rId81" display="https://barttorvik.com/team.php?team=VCU&amp;year=2012" xr:uid="{395D748E-C100-4CDF-8D34-AF334A9AA86B}"/>
    <hyperlink ref="K85" r:id="rId82" display="https://barttorvik.com/team.php?team=VCU&amp;year=2012" xr:uid="{3C237517-3BF8-4412-9B0B-2A716EA974D6}"/>
    <hyperlink ref="K86" r:id="rId83" display="https://barttorvik.com/team.php?team=San+Diego+St.&amp;year=2012" xr:uid="{7D51AAC9-0188-4780-8143-CE1CF34B9738}"/>
    <hyperlink ref="K87" r:id="rId84" display="https://barttorvik.com/team.php?team=San+Diego+St.&amp;year=2012" xr:uid="{F614E5E6-474D-4308-B500-31BA85B82A7F}"/>
    <hyperlink ref="K88" r:id="rId85" display="https://barttorvik.com/team.php?team=Iona&amp;year=2012" xr:uid="{7FA7332D-1550-4AE5-B39C-6DF45E80AB98}"/>
    <hyperlink ref="K89" r:id="rId86" display="https://barttorvik.com/team.php?team=Iona&amp;year=2012" xr:uid="{59F27F0C-8633-41C6-A293-15DD13D8AC0D}"/>
    <hyperlink ref="K90" r:id="rId87" display="https://barttorvik.com/team.php?team=Arizona&amp;year=2012" xr:uid="{06056710-3591-4044-98D4-F9FCC58FA116}"/>
    <hyperlink ref="K92" r:id="rId88" display="https://barttorvik.com/team.php?team=Miami+FL&amp;year=2012" xr:uid="{E57E85B3-B5BC-4DC5-9845-2CFBF77AC4B4}"/>
    <hyperlink ref="K94" r:id="rId89" display="https://barttorvik.com/team.php?team=Cleveland+St.&amp;year=2012" xr:uid="{9233D32D-F2F1-4B05-8301-DC0D4A180A35}"/>
    <hyperlink ref="K96" r:id="rId90" display="https://barttorvik.com/team.php?team=UNLV&amp;year=2012" xr:uid="{3AC04891-4B31-4ABB-9390-024737801AA5}"/>
    <hyperlink ref="K97" r:id="rId91" display="https://barttorvik.com/team.php?team=UNLV&amp;year=2012" xr:uid="{721EBF6D-DFCD-4A66-9BE0-E52A838D5DE0}"/>
    <hyperlink ref="K98" r:id="rId92" display="https://barttorvik.com/team.php?team=Gonzaga&amp;year=2012" xr:uid="{7040D6BB-D91A-4CC2-897D-3E17D386B0AA}"/>
    <hyperlink ref="K99" r:id="rId93" display="https://barttorvik.com/team.php?team=Gonzaga&amp;year=2012" xr:uid="{C69E5E94-8018-4966-A6C1-518ADD4FC38A}"/>
    <hyperlink ref="K100" r:id="rId94" display="https://barttorvik.com/team.php?team=California&amp;year=2012" xr:uid="{37F04817-AFC5-4460-B35A-F78FA80EDC24}"/>
    <hyperlink ref="K101" r:id="rId95" display="https://barttorvik.com/team.php?team=California&amp;year=2012" xr:uid="{B0C54129-9925-49F3-9D75-F0C59D3E3999}"/>
    <hyperlink ref="L102" r:id="rId96" display="https://barttorvik.com/trank.php?&amp;begin=20111101&amp;end=20120312&amp;conlimit=All&amp;year=2012&amp;top=0&amp;venue=A-N&amp;type=All&amp;mingames=0&amp;quad=5&amp;rpi=" xr:uid="{246DB34E-B78E-4310-81D8-7426B66EDF5A}"/>
    <hyperlink ref="K103" r:id="rId97" display="https://barttorvik.com/team.php?team=La+Salle&amp;year=2012" xr:uid="{F5D453BA-919F-4B22-966E-D9C950363365}"/>
    <hyperlink ref="K105" r:id="rId98" display="https://barttorvik.com/team.php?team=Oregon&amp;year=2012" xr:uid="{B0DFDBED-5F9A-43FA-95CE-8B2953BFE725}"/>
    <hyperlink ref="K107" r:id="rId99" display="https://barttorvik.com/team.php?team=BYU&amp;year=2012" xr:uid="{1905D8DA-144A-4A50-90F0-3563281B4EFA}"/>
    <hyperlink ref="K108" r:id="rId100" display="https://barttorvik.com/team.php?team=BYU&amp;year=2012" xr:uid="{C9107304-CC60-4CA9-A1B4-B689401842D6}"/>
    <hyperlink ref="K109" r:id="rId101" display="https://barttorvik.com/team.php?team=Ohio&amp;year=2012" xr:uid="{01E6F4CD-299E-493F-964C-F17667BF294D}"/>
    <hyperlink ref="K110" r:id="rId102" display="https://barttorvik.com/team.php?team=Ohio&amp;year=2012" xr:uid="{C6787C37-50C6-4596-B53F-2FA8181506DD}"/>
    <hyperlink ref="K111" r:id="rId103" display="https://barttorvik.com/team.php?team=Northwestern&amp;year=2012" xr:uid="{CFDEB573-B7B8-48B8-BD6B-53D9D42422CA}"/>
    <hyperlink ref="K113" r:id="rId104" display="https://barttorvik.com/team.php?team=Texas&amp;year=2012" xr:uid="{CF571364-8034-402C-A840-1865A0F3942D}"/>
    <hyperlink ref="K114" r:id="rId105" display="https://barttorvik.com/team.php?team=Texas&amp;year=2012" xr:uid="{2007A4E8-A37A-4D34-8013-6C9C356F9C08}"/>
    <hyperlink ref="K115" r:id="rId106" display="https://barttorvik.com/team.php?team=Missouri+St.&amp;year=2012" xr:uid="{84CA9657-A24A-4A3E-A75F-0B3635BDF592}"/>
    <hyperlink ref="K117" r:id="rId107" display="https://barttorvik.com/team.php?team=Drexel&amp;year=2012" xr:uid="{56478E76-C47B-4AD1-BF60-69992E5877A7}"/>
    <hyperlink ref="K119" r:id="rId108" display="https://barttorvik.com/team.php?team=Southern+Miss&amp;year=2012" xr:uid="{BECEFB16-9918-4202-B388-6EE7299F7583}"/>
    <hyperlink ref="K120" r:id="rId109" display="https://barttorvik.com/team.php?team=Southern+Miss&amp;year=2012" xr:uid="{B51D4687-1002-4D62-828B-FE9BC1A2216D}"/>
    <hyperlink ref="K121" r:id="rId110" display="https://barttorvik.com/team.php?team=Minnesota&amp;year=2012" xr:uid="{69ABE5C7-976F-492C-B40F-FC7D3C9855BC}"/>
    <hyperlink ref="K123" r:id="rId111" display="https://barttorvik.com/team.php?team=St.+Bonaventure&amp;year=2012" xr:uid="{98D6BB07-459D-4FDD-89B5-0C0B93286D10}"/>
    <hyperlink ref="K124" r:id="rId112" display="https://barttorvik.com/team.php?team=St.+Bonaventure&amp;year=2012" xr:uid="{49F3F431-143D-4036-80C7-D0DF2D95B907}"/>
    <hyperlink ref="K125" r:id="rId113" display="https://barttorvik.com/team.php?team=Mississippi+St.&amp;year=2012" xr:uid="{29B66C5C-63FE-41E9-AB49-35BF4E24E5F8}"/>
    <hyperlink ref="K127" r:id="rId114" display="https://barttorvik.com/team.php?team=Seton+Hall&amp;year=2012" xr:uid="{A4A72A0C-69EF-441B-8673-641FBFD8B864}"/>
    <hyperlink ref="K129" r:id="rId115" display="https://barttorvik.com/team.php?team=New+Mexico+St.&amp;year=2012" xr:uid="{28EEDD85-7944-4B97-A3A1-2A7CC477C5F4}"/>
    <hyperlink ref="K130" r:id="rId116" display="https://barttorvik.com/team.php?team=New+Mexico+St.&amp;year=2012" xr:uid="{38C106F0-FA11-4A5A-8F35-4DE3F1ED718A}"/>
    <hyperlink ref="K131" r:id="rId117" display="https://barttorvik.com/team.php?team=South+Florida&amp;year=2012" xr:uid="{A45C935B-4299-4D91-A4AE-70F657B59D30}"/>
    <hyperlink ref="K132" r:id="rId118" display="https://barttorvik.com/team.php?team=South+Florida&amp;year=2012" xr:uid="{B64DF49F-1D4E-4D95-B81D-D157F64BBFEF}"/>
    <hyperlink ref="K133" r:id="rId119" display="https://barttorvik.com/team.php?team=Dayton&amp;year=2012" xr:uid="{4CC97BE8-925B-44BC-9417-AB22E4F939B0}"/>
    <hyperlink ref="K135" r:id="rId120" display="https://barttorvik.com/team.php?team=UCLA&amp;year=2012" xr:uid="{52C21456-0B39-452A-8882-6ED70AD50D68}"/>
    <hyperlink ref="K137" r:id="rId121" display="https://barttorvik.com/team.php?team=Xavier&amp;year=2012" xr:uid="{28EFD4C0-46AD-420F-AB97-055F248150F2}"/>
    <hyperlink ref="K138" r:id="rId122" display="https://barttorvik.com/team.php?team=Xavier&amp;year=2012" xr:uid="{C3225546-258A-4451-963E-D68D7EE2FBCD}"/>
    <hyperlink ref="K139" r:id="rId123" display="https://barttorvik.com/team.php?team=Virginia+Tech&amp;year=2012" xr:uid="{DF139E44-5205-4B10-8E62-D4F7AD9A75F4}"/>
    <hyperlink ref="K141" r:id="rId124" display="https://barttorvik.com/team.php?team=Saint+Joseph%27s&amp;year=2012" xr:uid="{7FD5851F-D0EF-4C1B-B493-64CE0ABB0E87}"/>
    <hyperlink ref="K143" r:id="rId125" display="https://barttorvik.com/team.php?team=Villanova&amp;year=2012" xr:uid="{CBEBE809-3EAF-428B-8F5E-9CD4D360DFD1}"/>
    <hyperlink ref="K145" r:id="rId126" display="https://barttorvik.com/team.php?team=Colorado&amp;year=2012" xr:uid="{DB57B4B1-97B3-4507-9012-3ADF29AA02CD}"/>
    <hyperlink ref="K146" r:id="rId127" display="https://barttorvik.com/team.php?team=Colorado&amp;year=2012" xr:uid="{18EF370B-0D83-4D50-A1A0-CDF4C752449F}"/>
    <hyperlink ref="K147" r:id="rId128" display="https://barttorvik.com/team.php?team=Marshall&amp;year=2012" xr:uid="{1AE18ACE-579D-40C5-A267-2CF11698364D}"/>
    <hyperlink ref="K149" r:id="rId129" display="https://barttorvik.com/team.php?team=Illinois&amp;year=2012" xr:uid="{E0CDE8D8-FB3A-4133-909A-697DB4DB8DD2}"/>
    <hyperlink ref="K151" r:id="rId130" display="https://barttorvik.com/team.php?team=Nevada&amp;year=2012" xr:uid="{E0B2F588-82CC-4575-8883-64260035951D}"/>
    <hyperlink ref="L153" r:id="rId131" display="https://barttorvik.com/trank.php?&amp;begin=20111101&amp;end=20120312&amp;conlimit=All&amp;year=2012&amp;top=0&amp;venue=A-N&amp;type=All&amp;mingames=0&amp;quad=5&amp;rpi=" xr:uid="{D72D9420-FE9F-4B34-B553-9EDF3C81AA5C}"/>
    <hyperlink ref="K154" r:id="rId132" display="https://barttorvik.com/team.php?team=Old+Dominion&amp;year=2012" xr:uid="{CEECF3CE-9F10-41B4-89EB-04F753D7F48A}"/>
    <hyperlink ref="K156" r:id="rId133" display="https://barttorvik.com/team.php?team=Wyoming&amp;year=2012" xr:uid="{832213B7-A304-41D9-B18C-6207897882C0}"/>
    <hyperlink ref="K158" r:id="rId134" display="https://barttorvik.com/team.php?team=Davidson&amp;year=2012" xr:uid="{D6D5EF8D-B6A6-4C09-A3B2-F8368F83E884}"/>
    <hyperlink ref="K159" r:id="rId135" display="https://barttorvik.com/team.php?team=Davidson&amp;year=2012" xr:uid="{3D1F34DB-D675-4F36-BEE2-E0CB28B516B1}"/>
    <hyperlink ref="K160" r:id="rId136" display="https://barttorvik.com/team.php?team=Washington&amp;year=2012" xr:uid="{60600B74-2CFF-45AA-8E55-8CABE17EF6FF}"/>
    <hyperlink ref="K162" r:id="rId137" display="https://barttorvik.com/team.php?team=Wagner&amp;year=2012" xr:uid="{C9291F8B-ACE4-4EB4-B793-4542ADD97E7C}"/>
    <hyperlink ref="K164" r:id="rId138" display="https://barttorvik.com/team.php?team=Clemson&amp;year=2012" xr:uid="{DE4358BA-CF27-43F4-829A-D3430D196A99}"/>
    <hyperlink ref="K166" r:id="rId139" display="https://barttorvik.com/team.php?team=Tulsa&amp;year=2012" xr:uid="{395D50F6-71DA-4F68-9F3A-C3FF5F28CA1D}"/>
    <hyperlink ref="K168" r:id="rId140" display="https://barttorvik.com/team.php?team=Lehigh&amp;year=2012" xr:uid="{AE398836-F778-4EC3-B85E-0357672EF6F2}"/>
    <hyperlink ref="K169" r:id="rId141" display="https://barttorvik.com/team.php?team=Lehigh&amp;year=2012" xr:uid="{C2448528-F4F2-4094-B651-2683C8983A92}"/>
    <hyperlink ref="K170" r:id="rId142" display="https://barttorvik.com/team.php?team=Oregon+St.&amp;year=2012" xr:uid="{ECAB1567-20D6-4140-BC0F-2A68C639B1FA}"/>
    <hyperlink ref="K172" r:id="rId143" display="https://barttorvik.com/team.php?team=Oral+Roberts&amp;year=2012" xr:uid="{F23D5982-31FB-4ACF-9228-B353F445CDB4}"/>
    <hyperlink ref="K174" r:id="rId144" display="https://barttorvik.com/team.php?team=Tennessee&amp;year=2012" xr:uid="{F4D77588-3DBA-48E9-AC68-CB13621CF613}"/>
    <hyperlink ref="K176" r:id="rId145" display="https://barttorvik.com/team.php?team=Loyola+Marymount&amp;year=2012" xr:uid="{7EEC06A5-0424-4CEC-9770-589EB9EDF52D}"/>
    <hyperlink ref="K178" r:id="rId146" display="https://barttorvik.com/team.php?team=Buffalo&amp;year=2012" xr:uid="{CF324E93-BFCF-40D0-977D-CC2EEA1C14A3}"/>
    <hyperlink ref="K180" r:id="rId147" display="https://barttorvik.com/team.php?team=Northern+Iowa&amp;year=2012" xr:uid="{4B752117-9F47-4DA5-BFC2-66E0C32BEA86}"/>
    <hyperlink ref="K182" r:id="rId148" display="https://barttorvik.com/team.php?team=Fairfield&amp;year=2012" xr:uid="{0760F643-78F3-4199-8F96-C96893EAE3B5}"/>
    <hyperlink ref="K184" r:id="rId149" display="https://barttorvik.com/team.php?team=Colorado+St.&amp;year=2012" xr:uid="{5BF1DB70-7070-42CA-8EC8-C8C1E3DA9FBF}"/>
    <hyperlink ref="K185" r:id="rId150" display="https://barttorvik.com/team.php?team=Colorado+St.&amp;year=2012" xr:uid="{6EEF9153-5544-4AD3-B220-94EAB053173D}"/>
    <hyperlink ref="K186" r:id="rId151" display="https://barttorvik.com/team.php?team=South+Dakota+St.&amp;year=2012" xr:uid="{2099038A-F4F3-41A0-86D3-1CF23381B6C1}"/>
    <hyperlink ref="K187" r:id="rId152" display="https://barttorvik.com/team.php?team=South+Dakota+St.&amp;year=2012" xr:uid="{EF086D5B-5A75-4AB2-9ED4-CCDC78A6C024}"/>
    <hyperlink ref="K188" r:id="rId153" display="https://barttorvik.com/team.php?team=Bucknell&amp;year=2012" xr:uid="{9DC07953-73DC-4DFD-8685-6F992CBC7E81}"/>
    <hyperlink ref="K190" r:id="rId154" display="https://barttorvik.com/team.php?team=LSU&amp;year=2012" xr:uid="{51577513-A1DE-4089-84F1-2451F2720D2E}"/>
    <hyperlink ref="K192" r:id="rId155" display="https://barttorvik.com/team.php?team=Notre+Dame&amp;year=2012" xr:uid="{42FD461E-B4D0-476B-9178-95ED9FC73040}"/>
    <hyperlink ref="K193" r:id="rId156" display="https://barttorvik.com/team.php?team=Notre+Dame&amp;year=2012" xr:uid="{3A78E9E1-DD63-4607-AA66-14D062CFA1E2}"/>
    <hyperlink ref="K194" r:id="rId157" display="https://barttorvik.com/team.php?team=Massachusetts&amp;year=2012" xr:uid="{6866664E-D258-4E61-A741-6822B0651BFC}"/>
    <hyperlink ref="K196" r:id="rId158" display="https://barttorvik.com/team.php?team=UC+Santa+Barbara&amp;year=2012" xr:uid="{5C4537BD-9AB1-4BA7-A127-34BAFD42757A}"/>
    <hyperlink ref="K198" r:id="rId159" display="https://barttorvik.com/team.php?team=UCF&amp;year=2012" xr:uid="{1E992865-4718-4DD5-9BA1-70FC0AE474BC}"/>
    <hyperlink ref="K200" r:id="rId160" display="https://barttorvik.com/team.php?team=Mississippi&amp;year=2012" xr:uid="{7E091556-D2E7-4B69-9891-7ACF6F167A6A}"/>
    <hyperlink ref="K202" r:id="rId161" display="https://barttorvik.com/team.php?team=Georgia+Tech&amp;year=2012" xr:uid="{242CAAB5-B229-4B2F-B579-E7FB3B7B20D9}"/>
    <hyperlink ref="L204" r:id="rId162" display="https://barttorvik.com/trank.php?&amp;begin=20111101&amp;end=20120312&amp;conlimit=All&amp;year=2012&amp;top=0&amp;venue=A-N&amp;type=All&amp;mingames=0&amp;quad=5&amp;rpi=" xr:uid="{091BF62F-AACC-4F06-85E8-22E3F60B4559}"/>
    <hyperlink ref="K205" r:id="rId163" display="https://barttorvik.com/team.php?team=Maryland&amp;year=2012" xr:uid="{F03645F9-CA9B-45BD-93D5-CAECD69CED44}"/>
    <hyperlink ref="K207" r:id="rId164" display="https://barttorvik.com/team.php?team=Richmond&amp;year=2012" xr:uid="{1CC0A277-C0A1-448E-93B0-F37D929448BC}"/>
    <hyperlink ref="K209" r:id="rId165" display="https://barttorvik.com/team.php?team=Georgia+St.&amp;year=2012" xr:uid="{F87D876D-2544-4163-B758-B88797A4B3A9}"/>
    <hyperlink ref="K211" r:id="rId166" display="https://barttorvik.com/team.php?team=Denver&amp;year=2012" xr:uid="{FD12B547-483C-4145-B2FA-43C4B0E6A4FC}"/>
    <hyperlink ref="K213" r:id="rId167" display="https://barttorvik.com/team.php?team=Princeton&amp;year=2012" xr:uid="{1787EF14-CDF1-4704-A12C-FF63AA136C79}"/>
    <hyperlink ref="K215" r:id="rId168" display="https://barttorvik.com/team.php?team=Oklahoma&amp;year=2012" xr:uid="{144B39F9-E44A-448A-B0CC-A75C0CD1E187}"/>
    <hyperlink ref="K217" r:id="rId169" display="https://barttorvik.com/team.php?team=East+Carolina&amp;year=2012" xr:uid="{14E04A03-7A0E-4D25-B8C6-10B2891E739E}"/>
    <hyperlink ref="K219" r:id="rId170" display="https://barttorvik.com/team.php?team=Lamar&amp;year=2012" xr:uid="{70181494-CF7D-4302-95E1-1E54E383C228}"/>
    <hyperlink ref="K220" r:id="rId171" display="https://barttorvik.com/team.php?team=Lamar&amp;year=2012" xr:uid="{98185A34-C972-4E92-B149-52035037D25B}"/>
    <hyperlink ref="K221" r:id="rId172" display="https://barttorvik.com/team.php?team=Montana&amp;year=2012" xr:uid="{4BA18BC5-9A3D-4B19-B173-DB56D691C52F}"/>
    <hyperlink ref="K222" r:id="rId173" display="https://barttorvik.com/team.php?team=Montana&amp;year=2012" xr:uid="{FFE0A004-B079-4BD4-A3F0-889D3E344DEB}"/>
    <hyperlink ref="K223" r:id="rId174" display="https://barttorvik.com/team.php?team=Iowa&amp;year=2012" xr:uid="{58B5A4B9-CBB6-416B-89B9-AFC8813E9738}"/>
    <hyperlink ref="K225" r:id="rId175" display="https://barttorvik.com/team.php?team=George+Mason&amp;year=2012" xr:uid="{DE224020-19C8-4084-B1E8-21A95BC28CCA}"/>
    <hyperlink ref="K227" r:id="rId176" display="https://barttorvik.com/team.php?team=Akron&amp;year=2012" xr:uid="{4A401D82-8971-4EA3-AC0B-8DD48CCEF6E0}"/>
    <hyperlink ref="K229" r:id="rId177" display="https://barttorvik.com/team.php?team=Loyola+MD&amp;year=2012" xr:uid="{1C82E772-A763-417F-B00E-B9B52F44C52B}"/>
    <hyperlink ref="K230" r:id="rId178" display="https://barttorvik.com/team.php?team=Loyola+MD&amp;year=2012" xr:uid="{D24F34CF-0143-4580-84FD-2F875C54FFDC}"/>
    <hyperlink ref="K231" r:id="rId179" display="https://barttorvik.com/team.php?team=Rutgers&amp;year=2012" xr:uid="{D85C65FF-CEF5-4C56-A98D-574D47152751}"/>
    <hyperlink ref="K233" r:id="rId180" display="https://barttorvik.com/team.php?team=College+of+Charleston&amp;year=2012" xr:uid="{FDB8C8CD-00E9-439E-9AB4-5C98BC635D19}"/>
    <hyperlink ref="K235" r:id="rId181" display="https://barttorvik.com/team.php?team=Idaho&amp;year=2012" xr:uid="{94ECDA27-B295-4E95-845C-DD31D4038592}"/>
    <hyperlink ref="K237" r:id="rId182" display="https://barttorvik.com/team.php?team=Manhattan&amp;year=2012" xr:uid="{15C6F2A9-C565-4103-8A6C-5FAB42FB5F93}"/>
    <hyperlink ref="K239" r:id="rId183" display="https://barttorvik.com/team.php?team=Charlotte&amp;year=2012" xr:uid="{8FE8A920-B8A4-4F28-B2E0-DFCF252D44D5}"/>
    <hyperlink ref="K241" r:id="rId184" display="https://barttorvik.com/team.php?team=Penn&amp;year=2012" xr:uid="{0FE20707-A149-4D30-BEFC-AF342AB6A770}"/>
    <hyperlink ref="K243" r:id="rId185" display="https://barttorvik.com/team.php?team=Kent+St.&amp;year=2012" xr:uid="{191115B7-83E8-4066-A100-705C6523B884}"/>
    <hyperlink ref="K245" r:id="rId186" display="https://barttorvik.com/team.php?team=Detroit&amp;year=2012" xr:uid="{78A01432-1555-4F77-8F3B-8CFEE5937D97}"/>
    <hyperlink ref="K246" r:id="rId187" display="https://barttorvik.com/team.php?team=Detroit&amp;year=2012" xr:uid="{D1A9FBC7-82B6-4F1C-AFBB-E5BE4E19551C}"/>
    <hyperlink ref="K247" r:id="rId188" display="https://barttorvik.com/team.php?team=Rice&amp;year=2012" xr:uid="{342B6CB5-3586-4827-BD06-1B9B5CED7367}"/>
    <hyperlink ref="K249" r:id="rId189" display="https://barttorvik.com/team.php?team=Evansville&amp;year=2012" xr:uid="{4902A114-B7F9-44D6-8B1E-9056F4E88AE9}"/>
    <hyperlink ref="K251" r:id="rId190" display="https://barttorvik.com/team.php?team=UT+Arlington&amp;year=2012" xr:uid="{A071622C-45E4-4E70-8DA1-79515D527AFD}"/>
    <hyperlink ref="K253" r:id="rId191" display="https://barttorvik.com/team.php?team=DePaul&amp;year=2012" xr:uid="{80BC979F-F727-421C-8BCD-EBF3573238EF}"/>
    <hyperlink ref="L255" r:id="rId192" display="https://barttorvik.com/trank.php?&amp;begin=20111101&amp;end=20120312&amp;conlimit=All&amp;year=2012&amp;top=0&amp;venue=A-N&amp;type=All&amp;mingames=0&amp;quad=5&amp;rpi=" xr:uid="{A57BF29E-06A2-47A6-94E7-4FB8486BC927}"/>
    <hyperlink ref="K256" r:id="rId193" display="https://barttorvik.com/team.php?team=Butler&amp;year=2012" xr:uid="{C1366649-BCA8-47A7-BF5E-0425E404114A}"/>
    <hyperlink ref="K258" r:id="rId194" display="https://barttorvik.com/team.php?team=UTSA&amp;year=2012" xr:uid="{8351717C-7382-4B11-9670-8E2E28A9C132}"/>
    <hyperlink ref="K260" r:id="rId195" display="https://barttorvik.com/team.php?team=Providence&amp;year=2012" xr:uid="{646F5B3D-401F-4314-9189-216FB451B369}"/>
    <hyperlink ref="K262" r:id="rId196" display="https://barttorvik.com/team.php?team=St.+John%27s&amp;year=2012" xr:uid="{E31E6635-3BDB-42F3-8AFB-00EC599CBAD7}"/>
    <hyperlink ref="K264" r:id="rId197" display="https://barttorvik.com/team.php?team=Georgia&amp;year=2012" xr:uid="{7F215346-917B-4D0E-9962-060F5B62F20B}"/>
    <hyperlink ref="K266" r:id="rId198" display="https://barttorvik.com/team.php?team=Quinnipiac&amp;year=2012" xr:uid="{9BADCC8F-20D4-41C7-BED6-9796CFCD5D99}"/>
    <hyperlink ref="K268" r:id="rId199" display="https://barttorvik.com/team.php?team=Weber+St.&amp;year=2012" xr:uid="{BB9E3C83-9821-43B5-A51E-AA3AA150FA00}"/>
    <hyperlink ref="K270" r:id="rId200" display="https://barttorvik.com/team.php?team=Mercer&amp;year=2012" xr:uid="{9EFE97A3-5C20-41FC-A18B-E0F2FE2864F1}"/>
    <hyperlink ref="K272" r:id="rId201" display="https://barttorvik.com/team.php?team=UTEP&amp;year=2012" xr:uid="{7A2C9719-CFA9-4A90-A5F9-FA555820E9E3}"/>
    <hyperlink ref="K274" r:id="rId202" display="https://barttorvik.com/team.php?team=Oakland&amp;year=2012" xr:uid="{EBCF8A3D-80F9-4830-912A-2BA44AE65B41}"/>
    <hyperlink ref="K276" r:id="rId203" display="https://barttorvik.com/team.php?team=UAB&amp;year=2012" xr:uid="{E8BA2786-2A7D-4C1F-B1E9-8A5B3902F6F1}"/>
    <hyperlink ref="K278" r:id="rId204" display="https://barttorvik.com/team.php?team=Indiana+St.&amp;year=2012" xr:uid="{3D76B57E-BE3E-4148-8B46-806C29A529FB}"/>
    <hyperlink ref="K280" r:id="rId205" display="https://barttorvik.com/team.php?team=Washington+St.&amp;year=2012" xr:uid="{35C49FF3-8AAB-4B20-B5B6-85152C5E94C3}"/>
    <hyperlink ref="K282" r:id="rId206" display="https://barttorvik.com/team.php?team=Oklahoma+St.&amp;year=2012" xr:uid="{E4BB1E7E-8884-45C8-8681-377284F14230}"/>
    <hyperlink ref="K284" r:id="rId207" display="https://barttorvik.com/team.php?team=Bowling+Green&amp;year=2012" xr:uid="{6ADC4282-A05A-4FE1-9FC7-F6C7EA5F515F}"/>
    <hyperlink ref="K286" r:id="rId208" display="https://barttorvik.com/team.php?team=San+Francisco&amp;year=2012" xr:uid="{B4360E60-9609-4C2A-B2AE-596D0AB7A110}"/>
    <hyperlink ref="K288" r:id="rId209" display="https://barttorvik.com/team.php?team=Texas+A%26M&amp;year=2012" xr:uid="{D06E825A-2DF0-4667-B73E-60CFC1E5D9B0}"/>
    <hyperlink ref="K290" r:id="rId210" display="https://barttorvik.com/team.php?team=Robert+Morris&amp;year=2012" xr:uid="{15961478-0510-45E5-8EAC-831327D432D5}"/>
    <hyperlink ref="K292" r:id="rId211" display="https://barttorvik.com/team.php?team=Illinois+St.&amp;year=2012" xr:uid="{6BB7E208-44D2-4D1E-84EB-CB312EE02292}"/>
    <hyperlink ref="K294" r:id="rId212" display="https://barttorvik.com/team.php?team=East+Tennessee+St.&amp;year=2012" xr:uid="{8C54993D-3BDA-41DC-A1E3-6AE603B6D3E5}"/>
    <hyperlink ref="K296" r:id="rId213" display="https://barttorvik.com/team.php?team=Vermont&amp;year=2012" xr:uid="{95070025-8299-4258-A2F6-833B11F1B15D}"/>
    <hyperlink ref="K297" r:id="rId214" display="https://barttorvik.com/team.php?team=Vermont&amp;year=2012" xr:uid="{9A384797-00EE-4185-9F7A-93AA14AE1E9B}"/>
    <hyperlink ref="K298" r:id="rId215" display="https://barttorvik.com/team.php?team=South+Carolina&amp;year=2012" xr:uid="{40032745-FF60-4FE7-9CC4-703B8272C31F}"/>
    <hyperlink ref="K300" r:id="rId216" display="https://barttorvik.com/team.php?team=Duquesne&amp;year=2012" xr:uid="{C7ACEEE9-DAAB-41EE-8F5E-A04E05D12205}"/>
    <hyperlink ref="K302" r:id="rId217" display="https://barttorvik.com/team.php?team=Tennessee+Tech&amp;year=2012" xr:uid="{5710A066-B341-4BF6-BDF2-AA45841E428C}"/>
    <hyperlink ref="K304" r:id="rId218" display="https://barttorvik.com/team.php?team=Valparaiso&amp;year=2012" xr:uid="{4505E36D-EB08-4D7A-B81D-69C3117881BB}"/>
    <hyperlink ref="L306" r:id="rId219" display="https://barttorvik.com/trank.php?&amp;begin=20111101&amp;end=20120312&amp;conlimit=All&amp;year=2012&amp;top=0&amp;venue=A-N&amp;type=All&amp;mingames=0&amp;quad=5&amp;rpi=" xr:uid="{C975DC7A-3980-464A-A54C-E06F47EF8B50}"/>
    <hyperlink ref="K307" r:id="rId220" display="https://barttorvik.com/team.php?team=Little+Rock&amp;year=2012" xr:uid="{A54785EF-ADD8-4FF9-AAA7-A5E32E285F8F}"/>
    <hyperlink ref="K309" r:id="rId221" display="https://barttorvik.com/team.php?team=UNC+Asheville&amp;year=2012" xr:uid="{22277A30-23D8-4CCD-83AD-94A4ECBFAB51}"/>
    <hyperlink ref="K310" r:id="rId222" display="https://barttorvik.com/team.php?team=UNC+Asheville&amp;year=2012" xr:uid="{AF9F3D25-BB48-4002-B1CB-5AC486929AC0}"/>
    <hyperlink ref="K311" r:id="rId223" display="https://barttorvik.com/team.php?team=Norfolk+St.&amp;year=2012" xr:uid="{5AF584C9-435E-4272-B50C-03ECC948F6A0}"/>
    <hyperlink ref="K312" r:id="rId224" display="https://barttorvik.com/team.php?team=Norfolk+St.&amp;year=2012" xr:uid="{75528162-BC90-49C9-BCC3-F27729864B55}"/>
    <hyperlink ref="K313" r:id="rId225" display="https://barttorvik.com/team.php?team=LIU+Brooklyn&amp;year=2012" xr:uid="{B615A45D-D07A-4E79-9857-1725C70A7D0B}"/>
    <hyperlink ref="K314" r:id="rId226" display="https://barttorvik.com/team.php?team=LIU+Brooklyn&amp;year=2012" xr:uid="{41B37FF5-488E-4B47-A0A3-3C663BD85EB1}"/>
    <hyperlink ref="K315" r:id="rId227" display="https://barttorvik.com/team.php?team=Nebraska&amp;year=2012" xr:uid="{2B167364-5DB1-4AA0-B3A5-8C76EB88DF8F}"/>
    <hyperlink ref="K317" r:id="rId228" display="https://barttorvik.com/team.php?team=Stephen+F.+Austin&amp;year=2012" xr:uid="{079A5F85-E23A-48A3-9543-994AEF8FCAEB}"/>
    <hyperlink ref="K319" r:id="rId229" display="https://barttorvik.com/team.php?team=North+Dakota+St.&amp;year=2012" xr:uid="{E7AF292F-936F-45F4-ABCF-FBA91A5EF6DD}"/>
    <hyperlink ref="K321" r:id="rId230" display="https://barttorvik.com/team.php?team=Boise+St.&amp;year=2012" xr:uid="{3D62D6CC-DAEF-4D6D-B55B-795E1E3D3C74}"/>
    <hyperlink ref="K323" r:id="rId231" display="https://barttorvik.com/team.php?team=Western+Kentucky&amp;year=2012" xr:uid="{CC3FB8F7-809F-4D5A-A971-E65D4699ABD8}"/>
    <hyperlink ref="K324" r:id="rId232" display="https://barttorvik.com/team.php?team=Western+Kentucky&amp;year=2012" xr:uid="{8CA18C8B-3A4E-42F8-8713-8AAC8D7F384A}"/>
    <hyperlink ref="K325" r:id="rId233" display="https://barttorvik.com/team.php?team=Milwaukee&amp;year=2012" xr:uid="{6BB87F82-C294-4410-A9B4-6944F9900901}"/>
    <hyperlink ref="K327" r:id="rId234" display="https://barttorvik.com/team.php?team=Air+Force&amp;year=2012" xr:uid="{68F06D18-008F-4076-9916-E5C73FABEEE0}"/>
    <hyperlink ref="K329" r:id="rId235" display="https://barttorvik.com/team.php?team=USC&amp;year=2012" xr:uid="{DC1E7754-05ED-4993-8EF9-F0DB46043C6C}"/>
    <hyperlink ref="K331" r:id="rId236" display="https://barttorvik.com/team.php?team=FIU&amp;year=2012" xr:uid="{75BBA0B6-0913-4F0D-98D0-B7DE7C422FDF}"/>
    <hyperlink ref="K333" r:id="rId237" display="https://barttorvik.com/team.php?team=Florida+Atlantic&amp;year=2012" xr:uid="{0015D817-10A2-4496-9D7F-D46814C48DEB}"/>
    <hyperlink ref="K335" r:id="rId238" display="https://barttorvik.com/team.php?team=St.+Francis+NY&amp;year=2012" xr:uid="{54760ADF-73E0-44B2-B03A-32B87E8B0DFB}"/>
    <hyperlink ref="K337" r:id="rId239" display="https://barttorvik.com/team.php?team=USC+Upstate&amp;year=2012" xr:uid="{4A86BB2F-8D22-4EE3-A398-E83339B8063B}"/>
    <hyperlink ref="K339" r:id="rId240" display="https://barttorvik.com/team.php?team=George+Washington&amp;year=2012" xr:uid="{A1200B2A-307B-4942-A2DB-64B62D6C60A0}"/>
    <hyperlink ref="K341" r:id="rId241" display="https://barttorvik.com/team.php?team=Eastern+Washington&amp;year=2012" xr:uid="{9B069AC9-6068-45EB-9321-0A1F6356BCD1}"/>
    <hyperlink ref="K343" r:id="rId242" display="https://barttorvik.com/team.php?team=Miami+OH&amp;year=2012" xr:uid="{DC98EA73-86EC-44DD-8035-62F4C0E2E983}"/>
    <hyperlink ref="K345" r:id="rId243" display="https://barttorvik.com/team.php?team=Cal+St.+Fullerton&amp;year=2012" xr:uid="{A2920CE1-9702-4B9F-A550-5579A15DE580}"/>
    <hyperlink ref="K347" r:id="rId244" display="https://barttorvik.com/team.php?team=American&amp;year=2012" xr:uid="{F0285926-BFBE-43D1-8052-8E66A3DC49AE}"/>
    <hyperlink ref="K349" r:id="rId245" display="https://barttorvik.com/team.php?team=Western+Illinois&amp;year=2012" xr:uid="{E8D821E1-EAA7-47F2-AFED-273FFD53F9ED}"/>
    <hyperlink ref="K351" r:id="rId246" display="https://barttorvik.com/team.php?team=Boston+University&amp;year=2012" xr:uid="{6880B62D-EA33-43C0-9422-152C1B31B844}"/>
    <hyperlink ref="K353" r:id="rId247" display="https://barttorvik.com/team.php?team=Drake&amp;year=2012" xr:uid="{5917DFAF-AECC-4B8A-84A7-7FC38F2410D4}"/>
    <hyperlink ref="K355" r:id="rId248" display="https://barttorvik.com/team.php?team=Delaware&amp;year=2012" xr:uid="{8BF85831-9B46-4ACC-A711-BF7C9C8D28C1}"/>
    <hyperlink ref="L357" r:id="rId249" display="https://barttorvik.com/trank.php?&amp;begin=20111101&amp;end=20120312&amp;conlimit=All&amp;year=2012&amp;top=0&amp;venue=A-N&amp;type=All&amp;mingames=0&amp;quad=5&amp;rpi=" xr:uid="{230AFD23-DCBB-4B2B-B0A6-98CC32A7B3C5}"/>
    <hyperlink ref="K358" r:id="rId250" display="https://barttorvik.com/team.php?team=Utah+St.&amp;year=2012" xr:uid="{345E2B98-ABE9-49FD-9768-08C4BB5DD784}"/>
    <hyperlink ref="K360" r:id="rId251" display="https://barttorvik.com/team.php?team=Tennessee+St.&amp;year=2012" xr:uid="{5A97470B-6CB4-42DC-8F0D-A5A519EC62FA}"/>
    <hyperlink ref="K362" r:id="rId252" display="https://barttorvik.com/team.php?team=Western+Michigan&amp;year=2012" xr:uid="{CFDE81AC-46BC-4EF1-A1C9-6DD509988AC4}"/>
    <hyperlink ref="K364" r:id="rId253" display="https://barttorvik.com/team.php?team=Northeastern&amp;year=2012" xr:uid="{6974C351-D68B-4FAB-A157-597BA3EB7855}"/>
    <hyperlink ref="K366" r:id="rId254" display="https://barttorvik.com/team.php?team=Columbia&amp;year=2012" xr:uid="{91BCD388-9C61-48A2-83B1-F087716F76B9}"/>
    <hyperlink ref="K368" r:id="rId255" display="https://barttorvik.com/team.php?team=San+Diego&amp;year=2012" xr:uid="{98FFE537-B041-4F4B-BC1E-07618BCE1144}"/>
    <hyperlink ref="K370" r:id="rId256" display="https://barttorvik.com/team.php?team=Savannah+St.&amp;year=2012" xr:uid="{F00B287F-1EAF-4964-80D5-7A93A00B3419}"/>
    <hyperlink ref="K372" r:id="rId257" display="https://barttorvik.com/team.php?team=Wake+Forest&amp;year=2012" xr:uid="{C62C8C0D-21CA-468E-9A36-645780052B87}"/>
    <hyperlink ref="K374" r:id="rId258" display="https://barttorvik.com/team.php?team=Youngstown+St.&amp;year=2012" xr:uid="{0A1091D4-1DCC-4521-A88B-7C96CF21C440}"/>
    <hyperlink ref="K376" r:id="rId259" display="https://barttorvik.com/team.php?team=Ball+St.&amp;year=2012" xr:uid="{A5B98E7D-3E1F-4CD4-A3A8-9120B97A12BA}"/>
    <hyperlink ref="K378" r:id="rId260" display="https://barttorvik.com/team.php?team=TCU&amp;year=2012" xr:uid="{4394A041-E3F4-4B01-964E-C1B86B275D15}"/>
    <hyperlink ref="K380" r:id="rId261" display="https://barttorvik.com/team.php?team=Sacred+Heart&amp;year=2012" xr:uid="{F7222254-C98B-4E4F-9D46-2E65C0D79C34}"/>
    <hyperlink ref="K382" r:id="rId262" display="https://barttorvik.com/team.php?team=Louisiana+Lafayette&amp;year=2012" xr:uid="{2DEE3C9E-F88B-43C1-9768-B35E713793A6}"/>
    <hyperlink ref="K384" r:id="rId263" display="https://barttorvik.com/team.php?team=Yale&amp;year=2012" xr:uid="{EB42CE32-F3FF-4DF3-B735-2D9FD1D05853}"/>
    <hyperlink ref="K386" r:id="rId264" display="https://barttorvik.com/team.php?team=SMU&amp;year=2012" xr:uid="{A13A7A11-DE46-4303-82E6-89C70D388D97}"/>
    <hyperlink ref="K388" r:id="rId265" display="https://barttorvik.com/team.php?team=North+Florida&amp;year=2012" xr:uid="{93107000-1D68-4C76-AAEB-CEA17AC4018F}"/>
    <hyperlink ref="K390" r:id="rId266" display="https://barttorvik.com/team.php?team=Lipscomb&amp;year=2012" xr:uid="{DEE754FA-786F-4425-A4A3-E06C9AF9C5E4}"/>
    <hyperlink ref="K392" r:id="rId267" display="https://barttorvik.com/team.php?team=Stony+Brook&amp;year=2012" xr:uid="{A0D8085E-5EBA-4463-A971-7674B6C594DE}"/>
    <hyperlink ref="K394" r:id="rId268" display="https://barttorvik.com/team.php?team=James+Madison&amp;year=2012" xr:uid="{1E2D7D82-6086-46EC-BE0B-04BC7831A6CF}"/>
    <hyperlink ref="K396" r:id="rId269" display="https://barttorvik.com/team.php?team=Albany&amp;year=2012" xr:uid="{AF259284-678F-46AC-A439-E3ABEC722030}"/>
    <hyperlink ref="K398" r:id="rId270" display="https://barttorvik.com/team.php?team=Toledo&amp;year=2012" xr:uid="{07F1BF27-0FEE-4668-A1CC-E81BB32873B6}"/>
    <hyperlink ref="K400" r:id="rId271" display="https://barttorvik.com/team.php?team=Rhode+Island&amp;year=2012" xr:uid="{10DE552E-B5D0-46E1-855A-18AE46448661}"/>
    <hyperlink ref="K402" r:id="rId272" display="https://barttorvik.com/team.php?team=Florida+Gulf+Coast&amp;year=2012" xr:uid="{5696E1AC-0871-4C25-8A69-B345D350A884}"/>
    <hyperlink ref="K404" r:id="rId273" display="https://barttorvik.com/team.php?team=Northern+Colorado&amp;year=2012" xr:uid="{6A91F972-8451-49B8-A3FE-A7DCE9928042}"/>
    <hyperlink ref="K406" r:id="rId274" display="https://barttorvik.com/team.php?team=Coastal+Carolina&amp;year=2012" xr:uid="{D8027C37-63CC-449A-89FB-211E146FD897}"/>
    <hyperlink ref="L408" r:id="rId275" display="https://barttorvik.com/trank.php?&amp;begin=20111101&amp;end=20120312&amp;conlimit=All&amp;year=2012&amp;top=0&amp;venue=A-N&amp;type=All&amp;mingames=0&amp;quad=5&amp;rpi=" xr:uid="{47527337-CA9E-4AC1-BEC5-ADBA9254A387}"/>
    <hyperlink ref="K409" r:id="rId276" display="https://barttorvik.com/team.php?team=Auburn&amp;year=2012" xr:uid="{C09D9279-B632-44ED-9F4D-E045CEBE3F1D}"/>
    <hyperlink ref="K411" r:id="rId277" display="https://barttorvik.com/team.php?team=Louisiana+Tech&amp;year=2012" xr:uid="{6BE45684-70FB-4FA3-B087-9199799F5124}"/>
    <hyperlink ref="K413" r:id="rId278" display="https://barttorvik.com/team.php?team=Fresno+St.&amp;year=2012" xr:uid="{3CEF807E-357D-4415-AAA5-8700BDFAEE6B}"/>
    <hyperlink ref="K415" r:id="rId279" display="https://barttorvik.com/team.php?team=North+Texas&amp;year=2012" xr:uid="{A29F958C-A86B-4900-ABA0-454C6D337F26}"/>
    <hyperlink ref="K417" r:id="rId280" display="https://barttorvik.com/team.php?team=Cal+Poly&amp;year=2012" xr:uid="{263DF5A6-3170-426E-8FBE-925DB9368F9F}"/>
    <hyperlink ref="K419" r:id="rId281" display="https://barttorvik.com/team.php?team=IUPUI&amp;year=2012" xr:uid="{7DDCD568-03F9-455B-8811-C8C8770A7599}"/>
    <hyperlink ref="K421" r:id="rId282" display="https://barttorvik.com/team.php?team=Arkansas+St.&amp;year=2012" xr:uid="{16DF7EAF-5679-4C05-B93C-DD5F499D6076}"/>
    <hyperlink ref="K423" r:id="rId283" display="https://barttorvik.com/team.php?team=Penn+St.&amp;year=2012" xr:uid="{A4095C61-6F39-4512-AF78-11B6C8EB7FF1}"/>
    <hyperlink ref="K425" r:id="rId284" display="https://barttorvik.com/team.php?team=Hawaii&amp;year=2012" xr:uid="{98E09EB5-8777-4A2E-8E23-6403594AEB8E}"/>
    <hyperlink ref="K427" r:id="rId285" display="https://barttorvik.com/team.php?team=Arkansas&amp;year=2012" xr:uid="{ACF2F97D-5429-4E28-949A-475E81CE29A0}"/>
    <hyperlink ref="K429" r:id="rId286" display="https://barttorvik.com/team.php?team=Portland+St.&amp;year=2012" xr:uid="{BA320B95-35AC-41BF-8871-56D0FF80ED83}"/>
    <hyperlink ref="K431" r:id="rId287" display="https://barttorvik.com/team.php?team=Cornell&amp;year=2012" xr:uid="{846C4C07-7D16-415D-B142-DD9A7CCEF750}"/>
    <hyperlink ref="K433" r:id="rId288" display="https://barttorvik.com/team.php?team=Charleston+Southern&amp;year=2012" xr:uid="{27C07BF2-D9DC-4362-AAA6-AA7C7FDDE8DA}"/>
    <hyperlink ref="K435" r:id="rId289" display="https://barttorvik.com/team.php?team=North+Carolina+Central&amp;year=2012" xr:uid="{079C4142-F869-435C-A083-B10380769512}"/>
    <hyperlink ref="K437" r:id="rId290" display="https://barttorvik.com/team.php?team=Jacksonville&amp;year=2012" xr:uid="{9AE3B463-6D73-4AC3-AE2C-01C9384F74B5}"/>
    <hyperlink ref="K439" r:id="rId291" display="https://barttorvik.com/team.php?team=Central+Connecticut&amp;year=2012" xr:uid="{767EB480-CBB4-479F-BBE7-CC38062D1CCD}"/>
    <hyperlink ref="K441" r:id="rId292" display="https://barttorvik.com/team.php?team=UMKC&amp;year=2012" xr:uid="{AF19AFAE-D07A-4C13-B76F-F4F39426E8C9}"/>
    <hyperlink ref="K443" r:id="rId293" display="https://barttorvik.com/team.php?team=Hofstra&amp;year=2012" xr:uid="{14385C01-5464-4C17-8F15-F8AC74E325DC}"/>
    <hyperlink ref="K445" r:id="rId294" display="https://barttorvik.com/team.php?team=Furman&amp;year=2012" xr:uid="{7112D754-4F26-4D25-AF33-0D9BAB1B1612}"/>
    <hyperlink ref="K447" r:id="rId295" display="https://barttorvik.com/team.php?team=Jacksonville+St.&amp;year=2012" xr:uid="{C5A4B51C-B73F-4937-85D4-4D4FE4688A97}"/>
    <hyperlink ref="K449" r:id="rId296" display="https://barttorvik.com/team.php?team=UNC+Wilmington&amp;year=2012" xr:uid="{D0305F68-25EC-442B-AF47-85310F5576BE}"/>
    <hyperlink ref="K451" r:id="rId297" display="https://barttorvik.com/team.php?team=Southern+Utah&amp;year=2012" xr:uid="{F1B5C7ED-2CFA-47D3-81A9-ADC1B7EB7F29}"/>
    <hyperlink ref="K453" r:id="rId298" display="https://barttorvik.com/team.php?team=Presbyterian&amp;year=2012" xr:uid="{0935B5A7-F219-46AE-9B25-100C307106F6}"/>
    <hyperlink ref="K455" r:id="rId299" display="https://barttorvik.com/team.php?team=Niagara&amp;year=2012" xr:uid="{F6720952-759A-49A4-8438-8C94984AC279}"/>
    <hyperlink ref="K457" r:id="rId300" display="https://barttorvik.com/team.php?team=Austin+Peay&amp;year=2012" xr:uid="{6AC7032C-7C96-4B62-83AB-F9AF571575AE}"/>
    <hyperlink ref="L459" r:id="rId301" display="https://barttorvik.com/trank.php?&amp;begin=20111101&amp;end=20120312&amp;conlimit=All&amp;year=2012&amp;top=0&amp;venue=A-N&amp;type=All&amp;mingames=0&amp;quad=5&amp;rpi=" xr:uid="{B4AD8999-8E49-439D-A351-CC53515EE877}"/>
    <hyperlink ref="K460" r:id="rId302" display="https://barttorvik.com/team.php?team=Morgan+St.&amp;year=2012" xr:uid="{E5549ED6-4658-4594-852A-0746011C2FF7}"/>
    <hyperlink ref="K462" r:id="rId303" display="https://barttorvik.com/team.php?team=Stetson&amp;year=2012" xr:uid="{A093EE32-3877-455E-BD8F-71F89C84BCA6}"/>
    <hyperlink ref="K464" r:id="rId304" display="https://barttorvik.com/team.php?team=Green+Bay&amp;year=2012" xr:uid="{A4D9AB3C-3A78-4571-8CCC-45D15B7A411B}"/>
    <hyperlink ref="K466" r:id="rId305" display="https://barttorvik.com/team.php?team=Seattle&amp;year=2012" xr:uid="{AF3994E3-69A7-4C79-ADBB-60721E2BC4D1}"/>
    <hyperlink ref="K468" r:id="rId306" display="https://barttorvik.com/team.php?team=Coppin+St.&amp;year=2012" xr:uid="{D9F51966-32D4-4B8D-9D26-D3F75E2C04BF}"/>
    <hyperlink ref="K470" r:id="rId307" display="https://barttorvik.com/team.php?team=Houston&amp;year=2012" xr:uid="{FE85E2F9-650E-4684-A8B2-F0B7A1B4FE65}"/>
    <hyperlink ref="K472" r:id="rId308" display="https://barttorvik.com/team.php?team=UC+Irvine&amp;year=2012" xr:uid="{8AC5B401-AEF1-4779-9547-DF170ACF021A}"/>
    <hyperlink ref="K474" r:id="rId309" display="https://barttorvik.com/team.php?team=McNeese+St.&amp;year=2012" xr:uid="{EB461921-BF98-4DA8-A89E-5064E385BB8B}"/>
    <hyperlink ref="K476" r:id="rId310" display="https://barttorvik.com/team.php?team=Morehead+St.&amp;year=2012" xr:uid="{9B8DCEA4-07AB-4474-8D04-8ACD13F50026}"/>
    <hyperlink ref="K478" r:id="rId311" display="https://barttorvik.com/team.php?team=South+Alabama&amp;year=2012" xr:uid="{11B47F50-0F1D-4855-9083-A365D3213871}"/>
    <hyperlink ref="K480" r:id="rId312" display="https://barttorvik.com/team.php?team=Lafayette&amp;year=2012" xr:uid="{737F1F4A-1539-488D-923E-195103CF7F3A}"/>
    <hyperlink ref="K482" r:id="rId313" display="https://barttorvik.com/team.php?team=Winthrop&amp;year=2012" xr:uid="{8A388904-AB05-448C-B0C1-88A7DBEF650B}"/>
    <hyperlink ref="K484" r:id="rId314" display="https://barttorvik.com/team.php?team=Western+Carolina&amp;year=2012" xr:uid="{DD8E5C1F-74DE-48AC-9236-D0F8A883193C}"/>
    <hyperlink ref="K486" r:id="rId315" display="https://barttorvik.com/team.php?team=Elon&amp;year=2012" xr:uid="{1899C230-E1CB-4ECE-8BA2-6259C6B5F666}"/>
    <hyperlink ref="K488" r:id="rId316" display="https://barttorvik.com/team.php?team=Tulane&amp;year=2012" xr:uid="{B6939FCB-4A73-4B3F-86B6-8CF6600416F1}"/>
    <hyperlink ref="K490" r:id="rId317" display="https://barttorvik.com/team.php?team=Southeast+Missouri+St.&amp;year=2012" xr:uid="{510E4210-F415-4EC9-9C08-4E63D4CD0BF1}"/>
    <hyperlink ref="K492" r:id="rId318" display="https://barttorvik.com/team.php?team=Cal+St.+Bakersfield&amp;year=2012" xr:uid="{3FAA8D23-D749-4007-A1DB-AA63197CFBA1}"/>
    <hyperlink ref="K494" r:id="rId319" display="https://barttorvik.com/team.php?team=UC+Riverside&amp;year=2012" xr:uid="{722F96AE-02B2-4C37-9C14-DC1D17B3C51A}"/>
    <hyperlink ref="K496" r:id="rId320" display="https://barttorvik.com/team.php?team=Santa+Clara&amp;year=2012" xr:uid="{892C0674-3C57-469D-8DE6-9F75627826BA}"/>
    <hyperlink ref="K498" r:id="rId321" display="https://barttorvik.com/team.php?team=Wright+St.&amp;year=2012" xr:uid="{7D9B63B7-5221-4B37-B138-CC3B070F000D}"/>
    <hyperlink ref="K500" r:id="rId322" display="https://barttorvik.com/team.php?team=Boston+College&amp;year=2012" xr:uid="{7563D438-3E5C-4683-9A47-0762A3800F55}"/>
    <hyperlink ref="K502" r:id="rId323" display="https://barttorvik.com/team.php?team=Rider&amp;year=2012" xr:uid="{19F791DA-3D94-4E1E-827E-C26B0816A185}"/>
    <hyperlink ref="K504" r:id="rId324" display="https://barttorvik.com/team.php?team=Campbell&amp;year=2012" xr:uid="{F4246E2F-B339-4687-9AF0-3A723A6BA095}"/>
    <hyperlink ref="K506" r:id="rId325" display="https://barttorvik.com/team.php?team=High+Point&amp;year=2012" xr:uid="{7D4BA1C5-5007-4126-895D-313DE834CFD7}"/>
    <hyperlink ref="K508" r:id="rId326" display="https://barttorvik.com/team.php?team=Northwestern+St.&amp;year=2012" xr:uid="{5BEF7E78-3283-4AD3-B488-C5B46BA9E15D}"/>
    <hyperlink ref="L510" r:id="rId327" display="https://barttorvik.com/trank.php?&amp;begin=20111101&amp;end=20120312&amp;conlimit=All&amp;year=2012&amp;top=0&amp;venue=A-N&amp;type=All&amp;mingames=0&amp;quad=5&amp;rpi=" xr:uid="{78FBA8F1-53AF-4ED1-803A-9A300EF75522}"/>
    <hyperlink ref="K511" r:id="rId328" display="https://barttorvik.com/team.php?team=Maine&amp;year=2012" xr:uid="{6E04972E-4FF8-4161-B793-360EFB112464}"/>
    <hyperlink ref="K513" r:id="rId329" display="https://barttorvik.com/team.php?team=UNC+Greensboro&amp;year=2012" xr:uid="{68664650-2792-493F-A993-5FF1572EA191}"/>
    <hyperlink ref="K515" r:id="rId330" display="https://barttorvik.com/team.php?team=Gardner+Webb&amp;year=2012" xr:uid="{1BF8E1A0-448C-4B4F-BCFD-CBE2CD6AADDB}"/>
    <hyperlink ref="K517" r:id="rId331" display="https://barttorvik.com/team.php?team=Southern+Illinois&amp;year=2012" xr:uid="{670467DB-97A3-40A2-B0EF-4DD3BCE88133}"/>
    <hyperlink ref="K519" r:id="rId332" display="https://barttorvik.com/team.php?team=Arizona+St.&amp;year=2012" xr:uid="{26C4DAF1-76D4-461F-B426-DB29C2C8B1BD}"/>
    <hyperlink ref="K521" r:id="rId333" display="https://barttorvik.com/team.php?team=Bradley&amp;year=2012" xr:uid="{C8B3B65A-03C4-452A-A0E6-952E1F904498}"/>
    <hyperlink ref="K523" r:id="rId334" display="https://barttorvik.com/team.php?team=Portland&amp;year=2012" xr:uid="{CD5864A8-3746-4560-91E9-522051AB007E}"/>
    <hyperlink ref="K525" r:id="rId335" display="https://barttorvik.com/team.php?team=Siena&amp;year=2012" xr:uid="{869B3716-D8EC-411E-9391-68E2F8883F77}"/>
    <hyperlink ref="K527" r:id="rId336" display="https://barttorvik.com/team.php?team=Central+Michigan&amp;year=2012" xr:uid="{29EA28E2-BCF8-4FB9-B455-036FB3240EDF}"/>
    <hyperlink ref="K529" r:id="rId337" display="https://barttorvik.com/team.php?team=Eastern+Kentucky&amp;year=2012" xr:uid="{E89C3ADD-ACC4-46D5-BA13-6E13AD1D0E90}"/>
    <hyperlink ref="K531" r:id="rId338" display="https://barttorvik.com/team.php?team=Loyola+Chicago&amp;year=2012" xr:uid="{063FBF44-42A4-4363-A5BB-D5AB20ED2009}"/>
    <hyperlink ref="K533" r:id="rId339" display="https://barttorvik.com/team.php?team=Bethune+Cookman&amp;year=2012" xr:uid="{11DCA65D-A65B-41DE-B7E6-22C642445E21}"/>
    <hyperlink ref="K535" r:id="rId340" display="https://barttorvik.com/team.php?team=Delaware+St.&amp;year=2012" xr:uid="{C5325E56-AE31-4BF6-9AF8-CE8DB1AE0E84}"/>
    <hyperlink ref="K537" r:id="rId341" display="https://barttorvik.com/team.php?team=Troy&amp;year=2012" xr:uid="{1961A620-1020-4D81-8C3E-9244AE2D24F8}"/>
    <hyperlink ref="K539" r:id="rId342" display="https://barttorvik.com/team.php?team=Mississippi+Valley+St.&amp;year=2012" xr:uid="{5A3B6AE9-1162-455B-86C7-135357872E54}"/>
    <hyperlink ref="K540" r:id="rId343" display="https://barttorvik.com/team.php?team=Mississippi+Valley+St.&amp;year=2012" xr:uid="{AE52901A-F150-4E90-850E-C9AF6F1A14D9}"/>
    <hyperlink ref="K541" r:id="rId344" display="https://barttorvik.com/team.php?team=IPFW&amp;year=2012" xr:uid="{83B72A8E-9F57-4FE6-B93A-83DF8432AF8F}"/>
    <hyperlink ref="K543" r:id="rId345" display="https://barttorvik.com/team.php?team=Hampton&amp;year=2012" xr:uid="{39141772-7578-4E94-889E-BAC2F7964A88}"/>
    <hyperlink ref="K545" r:id="rId346" display="https://barttorvik.com/team.php?team=Wofford&amp;year=2012" xr:uid="{837E778D-A00D-426B-AEBB-49426FF74315}"/>
    <hyperlink ref="K547" r:id="rId347" display="https://barttorvik.com/team.php?team=Appalachian+St.&amp;year=2012" xr:uid="{2FE81D9F-7B6E-4C37-BFFC-DC0269D70AF8}"/>
    <hyperlink ref="K549" r:id="rId348" display="https://barttorvik.com/team.php?team=Texas+Tech&amp;year=2012" xr:uid="{F3092483-F349-42AA-B737-D85AB0A7B24E}"/>
    <hyperlink ref="K551" r:id="rId349" display="https://barttorvik.com/team.php?team=Marist&amp;year=2012" xr:uid="{CFB163E2-FDFE-4D07-8F03-1F9234741A6F}"/>
    <hyperlink ref="K553" r:id="rId350" display="https://barttorvik.com/team.php?team=Liberty&amp;year=2012" xr:uid="{C253AE7F-D113-4B00-96A0-23787B1DE8DE}"/>
    <hyperlink ref="K555" r:id="rId351" display="https://barttorvik.com/team.php?team=Pacific&amp;year=2012" xr:uid="{211D34DC-C55E-46C8-B8DE-77D955CC46D0}"/>
    <hyperlink ref="K557" r:id="rId352" display="https://barttorvik.com/team.php?team=Eastern+Illinois&amp;year=2012" xr:uid="{2BC6AD94-3B1E-43F3-80B7-74F2DA4ACDB9}"/>
    <hyperlink ref="K559" r:id="rId353" display="https://barttorvik.com/team.php?team=Chattanooga&amp;year=2012" xr:uid="{665D3D0F-D0A9-4EDE-8C83-F108CDE07138}"/>
    <hyperlink ref="L561" r:id="rId354" display="https://barttorvik.com/trank.php?&amp;begin=20111101&amp;end=20120312&amp;conlimit=All&amp;year=2012&amp;top=0&amp;venue=A-N&amp;type=All&amp;mingames=0&amp;quad=5&amp;rpi=" xr:uid="{A7B19CB2-19EA-43A3-B052-477DE719BAA1}"/>
    <hyperlink ref="K562" r:id="rId355" display="https://barttorvik.com/team.php?team=New+Hampshire&amp;year=2012" xr:uid="{E2C4D4F9-6841-49E6-A383-3D65AE93FCCE}"/>
    <hyperlink ref="K564" r:id="rId356" display="https://barttorvik.com/team.php?team=Holy+Cross&amp;year=2012" xr:uid="{CF004032-65D7-4C27-9070-BEE07B7C0B44}"/>
    <hyperlink ref="K566" r:id="rId357" display="https://barttorvik.com/team.php?team=Army&amp;year=2012" xr:uid="{8B24BF25-E008-40B0-A86E-F58E4E063514}"/>
    <hyperlink ref="K568" r:id="rId358" display="https://barttorvik.com/team.php?team=VMI&amp;year=2012" xr:uid="{06DA89CA-F5C4-492B-8A71-AAEEB90EBCFD}"/>
    <hyperlink ref="K570" r:id="rId359" display="https://barttorvik.com/team.php?team=Samford&amp;year=2012" xr:uid="{C007BC33-B224-4820-BFA0-81668735CF1E}"/>
    <hyperlink ref="K572" r:id="rId360" display="https://barttorvik.com/team.php?team=Dartmouth&amp;year=2012" xr:uid="{EC9FBF3A-7D70-4886-88FA-34F774D5AFB1}"/>
    <hyperlink ref="K574" r:id="rId361" display="https://barttorvik.com/team.php?team=North+Carolina+A%26T&amp;year=2012" xr:uid="{070E7F18-E9FF-45F2-95C6-02639735DFB7}"/>
    <hyperlink ref="K576" r:id="rId362" display="https://barttorvik.com/team.php?team=Pepperdine&amp;year=2012" xr:uid="{4E54AFC5-0F99-4BD9-924A-BE2F7FAAA103}"/>
    <hyperlink ref="K578" r:id="rId363" display="https://barttorvik.com/team.php?team=Mount+St.+Mary%27s&amp;year=2012" xr:uid="{B80B92C9-E391-40B7-8C87-ACD53C48415B}"/>
    <hyperlink ref="K580" r:id="rId364" display="https://barttorvik.com/team.php?team=Sam+Houston+St.&amp;year=2012" xr:uid="{0C2758B0-7944-4593-9C9B-A73885360BB7}"/>
    <hyperlink ref="K582" r:id="rId365" display="https://barttorvik.com/team.php?team=San+Jose+St.&amp;year=2012" xr:uid="{7124B0AF-F388-42E1-8DF3-208014C2E32E}"/>
    <hyperlink ref="K584" r:id="rId366" display="https://barttorvik.com/team.php?team=Utah+Valley&amp;year=2012" xr:uid="{7FA65C9D-ACCF-4B53-950C-29C20D29D8D9}"/>
    <hyperlink ref="K586" r:id="rId367" display="https://barttorvik.com/team.php?team=South+Dakota&amp;year=2012" xr:uid="{846EB7DB-C48D-49C7-9910-7DC4E998043A}"/>
    <hyperlink ref="K588" r:id="rId368" display="https://barttorvik.com/team.php?team=Idaho+St.&amp;year=2012" xr:uid="{8F03EBC9-98B1-45E4-B3BE-1EA9B107520B}"/>
    <hyperlink ref="K590" r:id="rId369" display="https://barttorvik.com/team.php?team=Cal+St.+Northridge&amp;year=2012" xr:uid="{010A3F09-A641-4F3D-906B-A7E6B6D46047}"/>
    <hyperlink ref="K592" r:id="rId370" display="https://barttorvik.com/team.php?team=Georgia+Southern&amp;year=2012" xr:uid="{A80392C3-12DB-4AB4-A594-F07304530A5B}"/>
    <hyperlink ref="K594" r:id="rId371" display="https://barttorvik.com/team.php?team=Montana+St.&amp;year=2012" xr:uid="{ED3E57D6-6D71-4992-9468-8AC00E1883CF}"/>
    <hyperlink ref="K596" r:id="rId372" display="https://barttorvik.com/team.php?team=William+%26+Mary&amp;year=2012" xr:uid="{9C86B181-E7C2-453F-911A-36CA620608DF}"/>
    <hyperlink ref="K598" r:id="rId373" display="https://barttorvik.com/team.php?team=Illinois+Chicago&amp;year=2012" xr:uid="{4C7FBB2D-AB8E-44D1-8609-7B866478CE50}"/>
    <hyperlink ref="K600" r:id="rId374" display="https://barttorvik.com/team.php?team=SIU+Edwardsville&amp;year=2012" xr:uid="{A6C710DB-513C-4BDD-845F-8BF62714A6AA}"/>
    <hyperlink ref="K602" r:id="rId375" display="https://barttorvik.com/team.php?team=Saint+Peter%27s&amp;year=2012" xr:uid="{E2EB3439-DD09-4F33-A02E-24FDD4FE0404}"/>
    <hyperlink ref="K604" r:id="rId376" display="https://barttorvik.com/team.php?team=Eastern+Michigan&amp;year=2012" xr:uid="{74200EA6-D8BF-46DF-BA76-6C4A7937BC30}"/>
    <hyperlink ref="K606" r:id="rId377" display="https://barttorvik.com/team.php?team=NJIT&amp;year=2012" xr:uid="{3C9F51AD-1727-4A60-9E1A-1DA9F4A0865C}"/>
    <hyperlink ref="K608" r:id="rId378" display="https://barttorvik.com/team.php?team=Hartford&amp;year=2012" xr:uid="{F73D757A-136A-4E66-B484-27AE13A3B802}"/>
    <hyperlink ref="K610" r:id="rId379" display="https://barttorvik.com/team.php?team=Louisiana+Monroe&amp;year=2012" xr:uid="{3D91A828-F6C4-470B-B452-CB5A0BC1A317}"/>
    <hyperlink ref="L612" r:id="rId380" display="https://barttorvik.com/trank.php?&amp;begin=20111101&amp;end=20120312&amp;conlimit=All&amp;year=2012&amp;top=0&amp;venue=A-N&amp;type=All&amp;mingames=0&amp;quad=5&amp;rpi=" xr:uid="{1D547617-58C3-4BE1-8135-ECC9DF73571C}"/>
    <hyperlink ref="K613" r:id="rId381" display="https://barttorvik.com/team.php?team=Sacramento+St.&amp;year=2012" xr:uid="{8B91BBAE-00D9-4C13-9B6C-71A00222B2AE}"/>
    <hyperlink ref="K615" r:id="rId382" display="https://barttorvik.com/team.php?team=Kennesaw+St.&amp;year=2012" xr:uid="{2060A1BB-5203-41D9-94C8-DF6B62ED0708}"/>
    <hyperlink ref="K617" r:id="rId383" display="https://barttorvik.com/team.php?team=Texas+St.&amp;year=2012" xr:uid="{126A770C-AB35-4D4E-AD22-55A3ECF612CE}"/>
    <hyperlink ref="K619" r:id="rId384" display="https://barttorvik.com/team.php?team=Canisius&amp;year=2012" xr:uid="{7AEA1E1C-E5F3-4D0D-975A-B5A8E2CF0A07}"/>
    <hyperlink ref="K621" r:id="rId385" display="https://barttorvik.com/team.php?team=North+Dakota&amp;year=2012" xr:uid="{B2671CAD-705D-4297-BEE4-27A3EFD1AD2C}"/>
    <hyperlink ref="K623" r:id="rId386" display="https://barttorvik.com/team.php?team=Radford&amp;year=2012" xr:uid="{F2D1E363-BAB1-46CD-BC05-3893C58017B1}"/>
    <hyperlink ref="K625" r:id="rId387" display="https://barttorvik.com/team.php?team=Brown&amp;year=2012" xr:uid="{6C312A0C-8D22-40F8-9DA1-314E41B7E89F}"/>
    <hyperlink ref="K627" r:id="rId388" display="https://barttorvik.com/team.php?team=Fordham&amp;year=2012" xr:uid="{AD57A46B-8C02-404C-99E6-A6469E2E59B6}"/>
    <hyperlink ref="K629" r:id="rId389" display="https://barttorvik.com/team.php?team=Howard&amp;year=2012" xr:uid="{DF801D51-7D83-4E89-968C-4893394238F0}"/>
    <hyperlink ref="K631" r:id="rId390" display="https://barttorvik.com/team.php?team=Colgate&amp;year=2012" xr:uid="{0D6A6CD4-D922-43DB-8C2A-D05FF83F931E}"/>
    <hyperlink ref="K633" r:id="rId391" display="https://barttorvik.com/team.php?team=Florida+A%26M&amp;year=2012" xr:uid="{066D297D-474C-46CC-8EF3-EF5F1CBA71E9}"/>
    <hyperlink ref="K635" r:id="rId392" display="https://barttorvik.com/team.php?team=Bryant&amp;year=2012" xr:uid="{5B5BFB09-7CAC-4EF8-AE9B-CED6EA2D6174}"/>
    <hyperlink ref="K637" r:id="rId393" display="https://barttorvik.com/team.php?team=Southeastern+Louisiana&amp;year=2012" xr:uid="{F987C2EE-E71E-46CE-9D0F-7BF55E92410B}"/>
    <hyperlink ref="K639" r:id="rId394" display="https://barttorvik.com/team.php?team=Monmouth&amp;year=2012" xr:uid="{15783AA7-02FE-4391-99A5-430F2E069CBD}"/>
    <hyperlink ref="K641" r:id="rId395" display="https://barttorvik.com/team.php?team=UT+Rio+Grande+Valley&amp;year=2012" xr:uid="{37BF46C4-CAA8-4C11-B95A-994660537A93}"/>
    <hyperlink ref="K643" r:id="rId396" display="https://barttorvik.com/team.php?team=Prairie+View+A%26M&amp;year=2012" xr:uid="{B3259ABF-F7ED-4907-84F1-4E8787396114}"/>
    <hyperlink ref="K645" r:id="rId397" display="https://barttorvik.com/team.php?team=Tennessee+Martin&amp;year=2012" xr:uid="{CA63CF96-78E4-4A4D-B2BB-11766085D1F8}"/>
    <hyperlink ref="K647" r:id="rId398" display="https://barttorvik.com/team.php?team=Northern+Illinois&amp;year=2012" xr:uid="{8F160827-1331-43C1-9114-0B2E0912EF47}"/>
    <hyperlink ref="K649" r:id="rId399" display="https://barttorvik.com/team.php?team=Fairleigh+Dickinson&amp;year=2012" xr:uid="{15F762E6-A1CA-443D-B6A5-D4F4B13C9ED7}"/>
    <hyperlink ref="K651" r:id="rId400" display="https://barttorvik.com/team.php?team=Texas+Southern&amp;year=2012" xr:uid="{C6A88487-1266-4B0D-8EEF-7C00A5457A37}"/>
    <hyperlink ref="K653" r:id="rId401" display="https://barttorvik.com/team.php?team=Utah&amp;year=2012" xr:uid="{BA684F20-22AC-42B4-97FC-7B0D90B988F5}"/>
    <hyperlink ref="K655" r:id="rId402" display="https://barttorvik.com/team.php?team=Texas+A%26M+Corpus+Chris&amp;year=2012" xr:uid="{4E63F041-3D16-40DF-A127-ED4487F002C0}"/>
    <hyperlink ref="K657" r:id="rId403" display="https://barttorvik.com/team.php?team=The+Citadel&amp;year=2012" xr:uid="{12080501-E7DD-48F1-8D39-0B5E747B1C26}"/>
    <hyperlink ref="K659" r:id="rId404" display="https://barttorvik.com/team.php?team=UMBC&amp;year=2012" xr:uid="{03BB73EB-8C0E-45FA-8520-D1F5F678F683}"/>
    <hyperlink ref="K661" r:id="rId405" display="https://barttorvik.com/team.php?team=Arkansas+Pine+Bluff&amp;year=2012" xr:uid="{1E3AD18D-C990-4F26-88A2-457D19ADE2F0}"/>
    <hyperlink ref="L663" r:id="rId406" display="https://barttorvik.com/trank.php?&amp;begin=20111101&amp;end=20120312&amp;conlimit=All&amp;year=2012&amp;top=0&amp;venue=A-N&amp;type=All&amp;mingames=0&amp;quad=5&amp;rpi=" xr:uid="{BB8E1807-0FE2-4A11-960C-F9CA6DA37508}"/>
    <hyperlink ref="K664" r:id="rId407" display="https://barttorvik.com/team.php?team=Houston+Christian&amp;year=2012" xr:uid="{E12C0B77-6265-4D64-A5DF-56120AAE6CFE}"/>
    <hyperlink ref="K666" r:id="rId408" display="https://barttorvik.com/team.php?team=Alabama+St.&amp;year=2012" xr:uid="{4393198B-AAA5-4A6E-9524-4563B81F560C}"/>
    <hyperlink ref="K668" r:id="rId409" display="https://barttorvik.com/team.php?team=Nebraska+Omaha&amp;year=2012" xr:uid="{8DFDAC6F-D216-4285-8764-E81B1ED920C1}"/>
    <hyperlink ref="K670" r:id="rId410" display="https://barttorvik.com/team.php?team=Chicago+St.&amp;year=2012" xr:uid="{1D50FE9E-3FC2-4BF8-BDA8-47DFFE32079C}"/>
    <hyperlink ref="K672" r:id="rId411" display="https://barttorvik.com/team.php?team=Navy&amp;year=2012" xr:uid="{697C74B2-98E5-4837-BE16-D0F3030B9145}"/>
    <hyperlink ref="K674" r:id="rId412" display="https://barttorvik.com/team.php?team=St.+Francis+PA&amp;year=2012" xr:uid="{BE13F34D-3A66-418F-94EB-38C0C6ACAC23}"/>
    <hyperlink ref="K676" r:id="rId413" display="https://barttorvik.com/team.php?team=UC+Davis&amp;year=2012" xr:uid="{A9DEB61E-8119-4E99-B272-43C4F812BEA8}"/>
    <hyperlink ref="K678" r:id="rId414" display="https://barttorvik.com/team.php?team=Southern&amp;year=2012" xr:uid="{6A4ED19F-C538-4377-BC9A-7297C2FA8AD8}"/>
    <hyperlink ref="K680" r:id="rId415" display="https://barttorvik.com/team.php?team=Towson&amp;year=2012" xr:uid="{B79607CD-AD93-4A62-B56A-9134950865EE}"/>
    <hyperlink ref="K682" r:id="rId416" display="https://barttorvik.com/team.php?team=Central+Arkansas&amp;year=2012" xr:uid="{C2BC20A0-02F1-465C-8A0F-F3249E1C7D5C}"/>
    <hyperlink ref="K684" r:id="rId417" display="https://barttorvik.com/team.php?team=Jackson+St.&amp;year=2012" xr:uid="{5DD14707-8F1A-4F13-BB30-87CCD880600F}"/>
    <hyperlink ref="K686" r:id="rId418" display="https://barttorvik.com/team.php?team=Maryland+Eastern+Shore&amp;year=2012" xr:uid="{4F5C95A5-D9BE-46E3-8D5C-8F33B45AF0CA}"/>
    <hyperlink ref="K688" r:id="rId419" display="https://barttorvik.com/team.php?team=Nicholls+St.&amp;year=2012" xr:uid="{369900E3-A790-46A4-BDC6-82F9B4DC11E8}"/>
    <hyperlink ref="K690" r:id="rId420" display="https://barttorvik.com/team.php?team=Alcorn+St.&amp;year=2012" xr:uid="{E4D42D64-DE1C-47A9-BAB7-55315703E8E9}"/>
    <hyperlink ref="K692" r:id="rId421" display="https://barttorvik.com/team.php?team=Alabama+A%26M&amp;year=2012" xr:uid="{D634AD65-6593-42B2-B638-DB9C5BE305AC}"/>
    <hyperlink ref="K694" r:id="rId422" display="https://barttorvik.com/team.php?team=South+Carolina+St.&amp;year=2012" xr:uid="{AB215112-9F63-46D7-AF80-58347C4F9D99}"/>
    <hyperlink ref="K696" r:id="rId423" display="https://barttorvik.com/team.php?team=Northern+Arizona&amp;year=2012" xr:uid="{015666CE-2621-4443-934C-2FFD68E70982}"/>
    <hyperlink ref="K698" r:id="rId424" display="https://barttorvik.com/team.php?team=Binghamton&amp;year=2012" xr:uid="{77033A27-D906-43A7-8B80-62648EAE61B3}"/>
    <hyperlink ref="K700" r:id="rId425" display="https://barttorvik.com/team.php?team=Longwood&amp;year=2012" xr:uid="{1D32A6E2-D400-489A-B2E9-7037FE1DC53A}"/>
    <hyperlink ref="K702" r:id="rId426" display="https://barttorvik.com/team.php?team=Grambling+St.&amp;year=2012" xr:uid="{64163040-F456-4144-A09B-4477B820B9FC}"/>
    <hyperlink ref="L704" r:id="rId427" display="https://barttorvik.com/trank.php?&amp;begin=20111101&amp;end=20120312&amp;conlimit=All&amp;year=2012&amp;top=0&amp;venue=A-N&amp;type=All&amp;mingames=0&amp;quad=5&amp;rpi=" xr:uid="{D9B158E7-C2B5-4B3F-A8C2-AF5765D950B3}"/>
    <hyperlink ref="O1" r:id="rId428" display="https://barttorvik.com/team.php?team=Ohio+St.&amp;year=2012" xr:uid="{2AB4CC39-AF03-49DE-8CDF-9FBD298AA03E}"/>
    <hyperlink ref="O2" r:id="rId429" display="https://barttorvik.com/team.php?team=Ohio+St.&amp;year=2012" xr:uid="{DC4311CE-AADB-41CA-8055-FA9F91218ABD}"/>
    <hyperlink ref="O3" r:id="rId430" display="https://barttorvik.com/team.php?team=Kentucky&amp;year=2012" xr:uid="{FA3E3464-C63C-472C-808E-464B3303A977}"/>
    <hyperlink ref="O4" r:id="rId431" display="https://barttorvik.com/team.php?team=Kentucky&amp;year=2012" xr:uid="{82771BBD-5722-4356-BDEB-225670C5B617}"/>
    <hyperlink ref="O5" r:id="rId432" display="https://barttorvik.com/team.php?team=Michigan+St.&amp;year=2012" xr:uid="{225781DC-E78A-4819-8A01-23D856564512}"/>
    <hyperlink ref="O6" r:id="rId433" display="https://barttorvik.com/team.php?team=Michigan+St.&amp;year=2012" xr:uid="{C70DFE97-48AD-4C08-8B4C-8EF3AA9C77F7}"/>
    <hyperlink ref="O7" r:id="rId434" display="https://barttorvik.com/team.php?team=North+Carolina&amp;year=2012" xr:uid="{C0311594-8DFB-4DB6-9DFE-D1AB21287984}"/>
    <hyperlink ref="O8" r:id="rId435" display="https://barttorvik.com/team.php?team=North+Carolina&amp;year=2012" xr:uid="{4AB5404A-D27F-49B4-92F3-0DEE6634FAFA}"/>
    <hyperlink ref="O9" r:id="rId436" display="https://barttorvik.com/team.php?team=Syracuse&amp;year=2012" xr:uid="{2961B4D4-D63B-4A4E-BCE5-DAF1767011D8}"/>
    <hyperlink ref="O10" r:id="rId437" display="https://barttorvik.com/team.php?team=Syracuse&amp;year=2012" xr:uid="{D3409B6C-7594-46F9-AD42-D328ED35B83B}"/>
    <hyperlink ref="O11" r:id="rId438" display="https://barttorvik.com/team.php?team=Saint+Louis&amp;year=2012" xr:uid="{0DE9A31C-4E8E-40BD-AD94-DD503CFDBC79}"/>
    <hyperlink ref="O12" r:id="rId439" display="https://barttorvik.com/team.php?team=Saint+Louis&amp;year=2012" xr:uid="{B321134F-6F3F-47A9-8777-68620E16045B}"/>
    <hyperlink ref="O13" r:id="rId440" display="https://barttorvik.com/team.php?team=Kansas&amp;year=2012" xr:uid="{33BB5FA5-1539-48DB-AADA-34ED11A85028}"/>
    <hyperlink ref="O14" r:id="rId441" display="https://barttorvik.com/team.php?team=Kansas&amp;year=2012" xr:uid="{779D8A2A-BE35-4DF4-A2E2-93361DBE3888}"/>
    <hyperlink ref="O15" r:id="rId442" display="https://barttorvik.com/team.php?team=Wisconsin&amp;year=2012" xr:uid="{C938A25B-7673-4D5F-8594-61C0AC969B7F}"/>
    <hyperlink ref="O16" r:id="rId443" display="https://barttorvik.com/team.php?team=Wisconsin&amp;year=2012" xr:uid="{C139DF67-0DE3-43BA-9A35-4CE060B178E2}"/>
    <hyperlink ref="O17" r:id="rId444" display="https://barttorvik.com/team.php?team=Georgetown&amp;year=2012" xr:uid="{48CA9C7C-AF17-433B-9F2F-6AECF5792C50}"/>
    <hyperlink ref="O18" r:id="rId445" display="https://barttorvik.com/team.php?team=Georgetown&amp;year=2012" xr:uid="{281F45D4-1B04-477C-A437-1594891BA5AE}"/>
    <hyperlink ref="O19" r:id="rId446" display="https://barttorvik.com/team.php?team=Wichita+St.&amp;year=2012" xr:uid="{C51FCEBB-A4FA-42A4-9058-C0A0C6F242D2}"/>
    <hyperlink ref="O20" r:id="rId447" display="https://barttorvik.com/team.php?team=Wichita+St.&amp;year=2012" xr:uid="{04B77F31-8145-40AB-8505-E5329FD5808A}"/>
    <hyperlink ref="O21" r:id="rId448" display="https://barttorvik.com/team.php?team=Missouri&amp;year=2012" xr:uid="{E0510EB2-6639-4B74-888F-2FB0DE7E61F9}"/>
    <hyperlink ref="O22" r:id="rId449" display="https://barttorvik.com/team.php?team=Missouri&amp;year=2012" xr:uid="{83AF4D64-EE01-4D41-8CB3-1107418F7778}"/>
    <hyperlink ref="O23" r:id="rId450" display="https://barttorvik.com/team.php?team=Indiana&amp;year=2012" xr:uid="{C0D8EEA6-9815-4B28-AB6F-B5D06EA1E980}"/>
    <hyperlink ref="O24" r:id="rId451" display="https://barttorvik.com/team.php?team=Indiana&amp;year=2012" xr:uid="{96A47CB6-EF15-44A0-8EED-03A92F433447}"/>
    <hyperlink ref="O25" r:id="rId452" display="https://barttorvik.com/team.php?team=California&amp;year=2012" xr:uid="{F4470440-FD39-43B2-B8A8-292BD8C0608E}"/>
    <hyperlink ref="O26" r:id="rId453" display="https://barttorvik.com/team.php?team=California&amp;year=2012" xr:uid="{EC86CF26-A7E0-48A2-8A52-6E0E4F40BC06}"/>
    <hyperlink ref="O27" r:id="rId454" display="https://barttorvik.com/team.php?team=UNLV&amp;year=2012" xr:uid="{AA8A77AE-BC45-491B-AB81-6A08A9F691F4}"/>
    <hyperlink ref="O28" r:id="rId455" display="https://barttorvik.com/team.php?team=UNLV&amp;year=2012" xr:uid="{C4E27085-9FDB-43DA-A730-08FDEA3B3C4B}"/>
    <hyperlink ref="O29" r:id="rId456" display="https://barttorvik.com/team.php?team=New+Mexico&amp;year=2012" xr:uid="{9F18AA05-56DB-40E7-AA64-A52588594A1E}"/>
    <hyperlink ref="O30" r:id="rId457" display="https://barttorvik.com/team.php?team=New+Mexico&amp;year=2012" xr:uid="{703D84DC-199C-40E4-BF52-CB46139DC29D}"/>
    <hyperlink ref="O31" r:id="rId458" display="https://barttorvik.com/team.php?team=Florida&amp;year=2012" xr:uid="{5ACBCBFE-9F63-44B4-952A-DA2380A98A6C}"/>
    <hyperlink ref="O32" r:id="rId459" display="https://barttorvik.com/team.php?team=Florida&amp;year=2012" xr:uid="{6C0349C7-CF8B-4F17-BC5E-E1CF1348DD8B}"/>
    <hyperlink ref="O33" r:id="rId460" display="https://barttorvik.com/team.php?team=Florida+St.&amp;year=2012" xr:uid="{4911266B-7E33-4198-9D6B-DCDA125C2878}"/>
    <hyperlink ref="O34" r:id="rId461" display="https://barttorvik.com/team.php?team=Florida+St.&amp;year=2012" xr:uid="{251B6FF2-0412-4069-B960-361E9526748E}"/>
    <hyperlink ref="O35" r:id="rId462" display="https://barttorvik.com/team.php?team=Memphis&amp;year=2012" xr:uid="{B6FADD0A-E31D-4100-91DB-8976AAC06D89}"/>
    <hyperlink ref="O36" r:id="rId463" display="https://barttorvik.com/team.php?team=Memphis&amp;year=2012" xr:uid="{FEE5707B-D910-410D-9760-F03E76F0494B}"/>
    <hyperlink ref="O37" r:id="rId464" display="https://barttorvik.com/team.php?team=Marquette&amp;year=2012" xr:uid="{D625D2DE-6662-4A7A-B6D9-B5CD556EE9D5}"/>
    <hyperlink ref="O38" r:id="rId465" display="https://barttorvik.com/team.php?team=Marquette&amp;year=2012" xr:uid="{F5F9BF02-636E-491F-99FC-597648556F7C}"/>
    <hyperlink ref="O39" r:id="rId466" display="https://barttorvik.com/team.php?team=Michigan&amp;year=2012" xr:uid="{8C2C4381-BB91-4555-B4BE-97AB7464450A}"/>
    <hyperlink ref="O40" r:id="rId467" display="https://barttorvik.com/team.php?team=Michigan&amp;year=2012" xr:uid="{236E5F9D-67F3-467E-A465-E61E7F181D0A}"/>
    <hyperlink ref="O41" r:id="rId468" display="https://barttorvik.com/team.php?team=Baylor&amp;year=2012" xr:uid="{FC7E0194-7D95-4F57-9148-59AA18669415}"/>
    <hyperlink ref="O42" r:id="rId469" display="https://barttorvik.com/team.php?team=Baylor&amp;year=2012" xr:uid="{423F8262-A418-4D17-91A1-1A3792B37BFC}"/>
    <hyperlink ref="O43" r:id="rId470" display="https://barttorvik.com/team.php?team=Gonzaga&amp;year=2012" xr:uid="{09810CBD-071A-4C31-97EE-5CBDA67FFAC2}"/>
    <hyperlink ref="O44" r:id="rId471" display="https://barttorvik.com/team.php?team=Gonzaga&amp;year=2012" xr:uid="{6FEA1B7D-C0ED-403D-B4D4-CE976B7EDC9D}"/>
    <hyperlink ref="O45" r:id="rId472" display="https://barttorvik.com/team.php?team=South+Dakota+St.&amp;year=2012" xr:uid="{3667C0EB-FCF1-41AF-9B71-AAEDD3982E10}"/>
    <hyperlink ref="O46" r:id="rId473" display="https://barttorvik.com/team.php?team=South+Dakota+St.&amp;year=2012" xr:uid="{A2943D1A-7F12-454D-ADA0-31E9986593DA}"/>
    <hyperlink ref="O47" r:id="rId474" display="https://barttorvik.com/team.php?team=Duke&amp;year=2012" xr:uid="{33F13A92-67D4-4BEF-BAE8-C67D067B8E44}"/>
    <hyperlink ref="O48" r:id="rId475" display="https://barttorvik.com/team.php?team=Duke&amp;year=2012" xr:uid="{887B17D3-8E1E-4CB7-A7F8-8D822169110D}"/>
    <hyperlink ref="O49" r:id="rId476" display="https://barttorvik.com/team.php?team=Louisville&amp;year=2012" xr:uid="{797DE3B5-C349-483D-B7AD-36AC9170B51A}"/>
    <hyperlink ref="O50" r:id="rId477" display="https://barttorvik.com/team.php?team=Louisville&amp;year=2012" xr:uid="{45B2FC6C-147B-49FF-8F7A-B02E09D8E839}"/>
    <hyperlink ref="P51" r:id="rId478" display="https://barttorvik.com/trank.php?&amp;begin=20111101&amp;end=20120312&amp;conlimit=All&amp;year=2012&amp;top=0&amp;venue=H&amp;type=All&amp;mingames=0&amp;quad=5&amp;rpi=" xr:uid="{31291CF4-3B14-4BBB-B24D-67ACA968D2A4}"/>
    <hyperlink ref="O52" r:id="rId479" display="https://barttorvik.com/team.php?team=Connecticut&amp;year=2012" xr:uid="{191F8158-6D22-4201-A278-7BE7D9D58821}"/>
    <hyperlink ref="O53" r:id="rId480" display="https://barttorvik.com/team.php?team=Connecticut&amp;year=2012" xr:uid="{CE91C193-FB1B-4F6F-A57E-BB6B25F911A7}"/>
    <hyperlink ref="O54" r:id="rId481" display="https://barttorvik.com/team.php?team=Virginia&amp;year=2012" xr:uid="{8AECD5CE-2A27-4AEB-8CA5-B3FE41411BB7}"/>
    <hyperlink ref="O55" r:id="rId482" display="https://barttorvik.com/team.php?team=Virginia&amp;year=2012" xr:uid="{B2A6243C-E158-4BCC-AA5E-44DC85284F30}"/>
    <hyperlink ref="O56" r:id="rId483" display="https://barttorvik.com/team.php?team=Alabama&amp;year=2012" xr:uid="{8A0D0710-F6C6-4680-85F9-602C4C4C56E5}"/>
    <hyperlink ref="O57" r:id="rId484" display="https://barttorvik.com/team.php?team=Alabama&amp;year=2012" xr:uid="{EEC7D9DD-BCC6-4C54-AEA0-41A8A9720D38}"/>
    <hyperlink ref="O58" r:id="rId485" display="https://barttorvik.com/team.php?team=Texas&amp;year=2012" xr:uid="{C1F7F092-550C-49CB-BA08-5A3494E12B92}"/>
    <hyperlink ref="O59" r:id="rId486" display="https://barttorvik.com/team.php?team=Texas&amp;year=2012" xr:uid="{DCBBC5FF-97A0-45F5-A814-80C78CCF0CBC}"/>
    <hyperlink ref="O60" r:id="rId487" display="https://barttorvik.com/team.php?team=Notre+Dame&amp;year=2012" xr:uid="{E3BD4FF7-E0CE-4DF8-8D0C-06F1E241CEA3}"/>
    <hyperlink ref="O61" r:id="rId488" display="https://barttorvik.com/team.php?team=Notre+Dame&amp;year=2012" xr:uid="{C55721CF-E32A-4D7B-8398-33F5AD9B0750}"/>
    <hyperlink ref="O62" r:id="rId489" display="https://barttorvik.com/team.php?team=La+Salle&amp;year=2012" xr:uid="{33DC2767-C9A9-4CF7-9BAC-4223F05AB71A}"/>
    <hyperlink ref="O64" r:id="rId490" display="https://barttorvik.com/team.php?team=West+Virginia&amp;year=2012" xr:uid="{A4B54288-706D-4978-858A-8E8923F2E33C}"/>
    <hyperlink ref="O65" r:id="rId491" display="https://barttorvik.com/team.php?team=West+Virginia&amp;year=2012" xr:uid="{6F07F63C-72FA-456F-9E2A-04F8F7DAC28D}"/>
    <hyperlink ref="O66" r:id="rId492" display="https://barttorvik.com/team.php?team=Cincinnati&amp;year=2012" xr:uid="{4ACEDA76-917B-42CC-9CD4-0A86C3F60286}"/>
    <hyperlink ref="O67" r:id="rId493" display="https://barttorvik.com/team.php?team=Cincinnati&amp;year=2012" xr:uid="{3809A09F-138A-439B-AE48-5BE4A13C7923}"/>
    <hyperlink ref="O68" r:id="rId494" display="https://barttorvik.com/team.php?team=Davidson&amp;year=2012" xr:uid="{6A60332C-4D08-4595-AFB1-9CDE8CC4B19D}"/>
    <hyperlink ref="O69" r:id="rId495" display="https://barttorvik.com/team.php?team=Davidson&amp;year=2012" xr:uid="{8AB07757-1EA0-45C2-8333-A30ECF67121F}"/>
    <hyperlink ref="O70" r:id="rId496" display="https://barttorvik.com/team.php?team=St.+Bonaventure&amp;year=2012" xr:uid="{17CD9C13-D826-47E4-AF46-26D286A3929E}"/>
    <hyperlink ref="O71" r:id="rId497" display="https://barttorvik.com/team.php?team=St.+Bonaventure&amp;year=2012" xr:uid="{5612FD0A-AE7A-49DA-8792-F488C7A26D02}"/>
    <hyperlink ref="O72" r:id="rId498" display="https://barttorvik.com/team.php?team=Vanderbilt&amp;year=2012" xr:uid="{4E304C35-FFB7-48D8-AC1B-A21A0F770420}"/>
    <hyperlink ref="O73" r:id="rId499" display="https://barttorvik.com/team.php?team=Vanderbilt&amp;year=2012" xr:uid="{F1925B75-819B-4E81-8E54-DA4DC53D170B}"/>
    <hyperlink ref="O74" r:id="rId500" display="https://barttorvik.com/team.php?team=Purdue&amp;year=2012" xr:uid="{2F9C0107-B570-423B-A66F-A1DF58FC993B}"/>
    <hyperlink ref="O75" r:id="rId501" display="https://barttorvik.com/team.php?team=Purdue&amp;year=2012" xr:uid="{FECA993E-79F0-4ECA-AD19-314796FF1342}"/>
    <hyperlink ref="O76" r:id="rId502" display="https://barttorvik.com/team.php?team=Saint+Joseph%27s&amp;year=2012" xr:uid="{185BAE76-2FE8-4FC4-89E9-944F1F08B967}"/>
    <hyperlink ref="O78" r:id="rId503" display="https://barttorvik.com/team.php?team=BYU&amp;year=2012" xr:uid="{407A7271-B606-4570-8D56-AAD9FBC16436}"/>
    <hyperlink ref="O79" r:id="rId504" display="https://barttorvik.com/team.php?team=BYU&amp;year=2012" xr:uid="{C002C13F-69A8-491F-95AF-68485DE2CAA7}"/>
    <hyperlink ref="O80" r:id="rId505" display="https://barttorvik.com/team.php?team=Denver&amp;year=2012" xr:uid="{D59C7A20-8E68-410C-87F7-1989F6386B87}"/>
    <hyperlink ref="O82" r:id="rId506" display="https://barttorvik.com/team.php?team=Belmont&amp;year=2012" xr:uid="{29EA0839-D4F7-434D-A181-4E72BF58ABD6}"/>
    <hyperlink ref="O83" r:id="rId507" display="https://barttorvik.com/team.php?team=Belmont&amp;year=2012" xr:uid="{457773BA-14FB-41D4-A7B6-99B110E2C54B}"/>
    <hyperlink ref="O84" r:id="rId508" display="https://barttorvik.com/team.php?team=Temple&amp;year=2012" xr:uid="{204B3A7E-6B61-4C74-80E4-610D2E4E7D72}"/>
    <hyperlink ref="O85" r:id="rId509" display="https://barttorvik.com/team.php?team=Temple&amp;year=2012" xr:uid="{D9B5165F-B695-4AC6-9AC4-4AC4856F04E3}"/>
    <hyperlink ref="O86" r:id="rId510" display="https://barttorvik.com/team.php?team=Wyoming&amp;year=2012" xr:uid="{8A8F941A-052A-4081-959C-E0B0EF473C97}"/>
    <hyperlink ref="O88" r:id="rId511" display="https://barttorvik.com/team.php?team=Xavier&amp;year=2012" xr:uid="{FF18D13E-E126-46E7-9724-A4DEF2EF94B6}"/>
    <hyperlink ref="O89" r:id="rId512" display="https://barttorvik.com/team.php?team=Xavier&amp;year=2012" xr:uid="{4D9584AC-999D-4EB3-A106-57B6F0C63907}"/>
    <hyperlink ref="O90" r:id="rId513" display="https://barttorvik.com/team.php?team=Kansas+St.&amp;year=2012" xr:uid="{5F64B0C3-D08F-431D-A6AA-57842CD68CFB}"/>
    <hyperlink ref="O91" r:id="rId514" display="https://barttorvik.com/team.php?team=Kansas+St.&amp;year=2012" xr:uid="{07788F08-EAD7-42E9-A7DA-15710A906AD2}"/>
    <hyperlink ref="O92" r:id="rId515" display="https://barttorvik.com/team.php?team=Mississippi&amp;year=2012" xr:uid="{A75E8D6A-8CFF-4853-8022-27DC085A8377}"/>
    <hyperlink ref="O94" r:id="rId516" display="https://barttorvik.com/team.php?team=Seton+Hall&amp;year=2012" xr:uid="{14338539-F8F6-45CD-951D-0CFB4C7F0624}"/>
    <hyperlink ref="O96" r:id="rId517" display="https://barttorvik.com/team.php?team=Saint+Mary%27s&amp;year=2012" xr:uid="{B097E13B-D86C-4153-8FF7-7AD38DB7A976}"/>
    <hyperlink ref="O97" r:id="rId518" display="https://barttorvik.com/team.php?team=Saint+Mary%27s&amp;year=2012" xr:uid="{866B29AF-99FA-4B50-9DFA-F1E0AA9563C3}"/>
    <hyperlink ref="O98" r:id="rId519" display="https://barttorvik.com/team.php?team=Iowa+St.&amp;year=2012" xr:uid="{E9CDF500-447B-45F8-8AFD-2BCAED109A95}"/>
    <hyperlink ref="O99" r:id="rId520" display="https://barttorvik.com/team.php?team=Iowa+St.&amp;year=2012" xr:uid="{AC0FA48E-3E44-40A0-B759-EDD723C6BC8D}"/>
    <hyperlink ref="O100" r:id="rId521" display="https://barttorvik.com/team.php?team=VCU&amp;year=2012" xr:uid="{1E925D46-D241-4721-B3C1-056C8AD7E523}"/>
    <hyperlink ref="O101" r:id="rId522" display="https://barttorvik.com/team.php?team=VCU&amp;year=2012" xr:uid="{37523AF7-C899-4805-969C-F0CB5474B7B4}"/>
    <hyperlink ref="P102" r:id="rId523" display="https://barttorvik.com/trank.php?&amp;begin=20111101&amp;end=20120312&amp;conlimit=All&amp;year=2012&amp;top=0&amp;venue=H&amp;type=All&amp;mingames=0&amp;quad=5&amp;rpi=" xr:uid="{78E2D4DF-FB86-42C6-BBB7-09EDB61B190F}"/>
    <hyperlink ref="O103" r:id="rId524" display="https://barttorvik.com/team.php?team=Miami+FL&amp;year=2012" xr:uid="{18B70109-2DBF-429C-B984-46AEFE6A26C4}"/>
    <hyperlink ref="O105" r:id="rId525" display="https://barttorvik.com/team.php?team=Tennessee&amp;year=2012" xr:uid="{C97B6CE1-76DF-4DB1-ADA4-94060AC60527}"/>
    <hyperlink ref="O107" r:id="rId526" display="https://barttorvik.com/team.php?team=UCLA&amp;year=2012" xr:uid="{02F37F0F-C646-42D0-A5A2-32275F6244FC}"/>
    <hyperlink ref="O109" r:id="rId527" display="https://barttorvik.com/team.php?team=Washington&amp;year=2012" xr:uid="{278543EA-D042-492B-92BA-1E7BB7E69C90}"/>
    <hyperlink ref="O111" r:id="rId528" display="https://barttorvik.com/team.php?team=Mississippi+St.&amp;year=2012" xr:uid="{E1C32890-4AD4-48FF-96CE-DA6D6E77E6B5}"/>
    <hyperlink ref="O113" r:id="rId529" display="https://barttorvik.com/team.php?team=Massachusetts&amp;year=2012" xr:uid="{64D10ADE-D49E-4076-8A67-9A19BE381D9A}"/>
    <hyperlink ref="O115" r:id="rId530" display="https://barttorvik.com/team.php?team=Akron&amp;year=2012" xr:uid="{A0F3AF3A-08CF-4148-819A-673045DF07AF}"/>
    <hyperlink ref="O117" r:id="rId531" display="https://barttorvik.com/team.php?team=Drexel&amp;year=2012" xr:uid="{60976A40-47F8-4A71-95C5-2CA01F05257C}"/>
    <hyperlink ref="O119" r:id="rId532" display="https://barttorvik.com/team.php?team=Creighton&amp;year=2012" xr:uid="{EE4E8D54-101F-46A4-956D-CD2B5CFB97E4}"/>
    <hyperlink ref="O120" r:id="rId533" display="https://barttorvik.com/team.php?team=Creighton&amp;year=2012" xr:uid="{004018D1-02E4-4468-A036-D5D1AC826C7F}"/>
    <hyperlink ref="O121" r:id="rId534" display="https://barttorvik.com/team.php?team=Arkansas&amp;year=2012" xr:uid="{4D0B5EBB-48E7-49FB-B1BA-E828A3173A80}"/>
    <hyperlink ref="O123" r:id="rId535" display="https://barttorvik.com/team.php?team=Villanova&amp;year=2012" xr:uid="{A5902B9A-6C03-418C-AEDA-453E3B2B2022}"/>
    <hyperlink ref="O125" r:id="rId536" display="https://barttorvik.com/team.php?team=Colorado&amp;year=2012" xr:uid="{DFA90763-9003-4206-BCC0-166854C1DE8C}"/>
    <hyperlink ref="O126" r:id="rId537" display="https://barttorvik.com/team.php?team=Colorado&amp;year=2012" xr:uid="{0361075C-1FD4-4B6E-A55F-83716FE6C53A}"/>
    <hyperlink ref="O127" r:id="rId538" display="https://barttorvik.com/team.php?team=South+Florida&amp;year=2012" xr:uid="{E67DA098-B231-44C6-BEDF-B639F690FDCA}"/>
    <hyperlink ref="O128" r:id="rId539" display="https://barttorvik.com/team.php?team=South+Florida&amp;year=2012" xr:uid="{4D8FA864-6942-4AC3-94F3-8645DAD05B1D}"/>
    <hyperlink ref="O129" r:id="rId540" display="https://barttorvik.com/team.php?team=LSU&amp;year=2012" xr:uid="{710019BC-0322-4279-A971-85D0F4308C7C}"/>
    <hyperlink ref="O131" r:id="rId541" display="https://barttorvik.com/team.php?team=Stanford&amp;year=2012" xr:uid="{2D1FD4FF-BFE8-46B2-89F2-482AC72BE972}"/>
    <hyperlink ref="O133" r:id="rId542" display="https://barttorvik.com/team.php?team=Oklahoma&amp;year=2012" xr:uid="{BEFC36A0-4026-4673-A34A-5FE73BA9D672}"/>
    <hyperlink ref="O135" r:id="rId543" display="https://barttorvik.com/team.php?team=Oregon+St.&amp;year=2012" xr:uid="{B3AA0CB7-046F-4E01-B4D5-9B832D99064E}"/>
    <hyperlink ref="O137" r:id="rId544" display="https://barttorvik.com/team.php?team=Milwaukee&amp;year=2012" xr:uid="{5AE0A436-17A2-4249-BC66-964F13A0EE8D}"/>
    <hyperlink ref="O139" r:id="rId545" display="https://barttorvik.com/team.php?team=Northwestern&amp;year=2012" xr:uid="{A1A71C22-3FE6-41AC-8DF8-FFA14A7BE37B}"/>
    <hyperlink ref="O141" r:id="rId546" display="https://barttorvik.com/team.php?team=Southern+Miss&amp;year=2012" xr:uid="{52E17F1C-0138-47B1-B5BF-C9C8E428E71C}"/>
    <hyperlink ref="O142" r:id="rId547" display="https://barttorvik.com/team.php?team=Southern+Miss&amp;year=2012" xr:uid="{52DC9FDE-3A12-4B60-BB6E-966A7B3E6CBC}"/>
    <hyperlink ref="O143" r:id="rId548" display="https://barttorvik.com/team.php?team=Dayton&amp;year=2012" xr:uid="{07034020-0039-4E5F-A1AB-2DCC54A40805}"/>
    <hyperlink ref="O145" r:id="rId549" display="https://barttorvik.com/team.php?team=Harvard&amp;year=2012" xr:uid="{5AA226CF-C72B-4EC8-AF72-4656F011A8EA}"/>
    <hyperlink ref="O146" r:id="rId550" display="https://barttorvik.com/team.php?team=Harvard&amp;year=2012" xr:uid="{77004545-094A-41ED-8453-409F7CF1CC5D}"/>
    <hyperlink ref="O147" r:id="rId551" display="https://barttorvik.com/team.php?team=Minnesota&amp;year=2012" xr:uid="{DB712B6B-B840-4C69-A5C5-0E891B90B582}"/>
    <hyperlink ref="O149" r:id="rId552" display="https://barttorvik.com/team.php?team=Oklahoma+St.&amp;year=2012" xr:uid="{A184B914-BF57-41AC-A3CE-586905F9285A}"/>
    <hyperlink ref="O151" r:id="rId553" display="https://barttorvik.com/team.php?team=Illinois&amp;year=2012" xr:uid="{711AD19C-CEDF-40DE-B45B-95CFC776B658}"/>
    <hyperlink ref="P153" r:id="rId554" display="https://barttorvik.com/trank.php?&amp;begin=20111101&amp;end=20120312&amp;conlimit=All&amp;year=2012&amp;top=0&amp;venue=H&amp;type=All&amp;mingames=0&amp;quad=5&amp;rpi=" xr:uid="{CEEC09C2-AAA3-4CB8-8F04-104CDA687F46}"/>
    <hyperlink ref="O154" r:id="rId555" display="https://barttorvik.com/team.php?team=Northern+Iowa&amp;year=2012" xr:uid="{0CAF4ADB-4266-41AE-ADB1-52C70940D0A2}"/>
    <hyperlink ref="O156" r:id="rId556" display="https://barttorvik.com/team.php?team=Illinois+St.&amp;year=2012" xr:uid="{DCD01762-13D9-48EF-8630-0FA2877BA005}"/>
    <hyperlink ref="O158" r:id="rId557" display="https://barttorvik.com/team.php?team=Colorado+St.&amp;year=2012" xr:uid="{B2C2D37B-3F71-40ED-8AFA-F7E4308377D9}"/>
    <hyperlink ref="O159" r:id="rId558" display="https://barttorvik.com/team.php?team=Colorado+St.&amp;year=2012" xr:uid="{52BD98C6-C3EF-4A7C-9E94-602F94379207}"/>
    <hyperlink ref="O160" r:id="rId559" display="https://barttorvik.com/team.php?team=Mercer&amp;year=2012" xr:uid="{66FC763E-31C1-4A92-8041-7601FEEC37E9}"/>
    <hyperlink ref="O162" r:id="rId560" display="https://barttorvik.com/team.php?team=Murray+St.&amp;year=2012" xr:uid="{56A792A3-C3EA-43FD-806B-182898269CB7}"/>
    <hyperlink ref="O163" r:id="rId561" display="https://barttorvik.com/team.php?team=Murray+St.&amp;year=2012" xr:uid="{E2123172-87F6-484E-B31A-944B64999240}"/>
    <hyperlink ref="O164" r:id="rId562" display="https://barttorvik.com/team.php?team=Georgia+St.&amp;year=2012" xr:uid="{14178945-2841-4038-975D-A57CA169A64B}"/>
    <hyperlink ref="O166" r:id="rId563" display="https://barttorvik.com/team.php?team=Ohio&amp;year=2012" xr:uid="{955D23A6-AD9E-4823-9548-46BE4741D549}"/>
    <hyperlink ref="O167" r:id="rId564" display="https://barttorvik.com/team.php?team=Ohio&amp;year=2012" xr:uid="{31F3C041-66A1-4A7C-AD0F-869A7EFC3C17}"/>
    <hyperlink ref="O168" r:id="rId565" display="https://barttorvik.com/team.php?team=Washington+St.&amp;year=2012" xr:uid="{1B2479F2-8963-4E65-B939-806A874D8AE4}"/>
    <hyperlink ref="O170" r:id="rId566" display="https://barttorvik.com/team.php?team=Middle+Tennessee&amp;year=2012" xr:uid="{005CA6DE-8E9A-49F7-9C0F-A3FB710FB5F4}"/>
    <hyperlink ref="O172" r:id="rId567" display="https://barttorvik.com/team.php?team=Duquesne&amp;year=2012" xr:uid="{A1581EC3-C33A-45CB-8B05-EE076FB8C149}"/>
    <hyperlink ref="O174" r:id="rId568" display="https://barttorvik.com/team.php?team=Long+Beach+St.&amp;year=2012" xr:uid="{F48C1DDC-6909-4D08-836A-939D67A5D5CB}"/>
    <hyperlink ref="O175" r:id="rId569" display="https://barttorvik.com/team.php?team=Long+Beach+St.&amp;year=2012" xr:uid="{65724521-E66D-47AD-82A2-9E09BB6B6647}"/>
    <hyperlink ref="O176" r:id="rId570" display="https://barttorvik.com/team.php?team=Wofford&amp;year=2012" xr:uid="{6D21C0D8-1CBC-4E28-848D-51EAC87FABDE}"/>
    <hyperlink ref="O178" r:id="rId571" display="https://barttorvik.com/team.php?team=UCF&amp;year=2012" xr:uid="{FD54E5FA-CEC6-4331-8C7D-B3E93EC99A1B}"/>
    <hyperlink ref="O180" r:id="rId572" display="https://barttorvik.com/team.php?team=Iowa&amp;year=2012" xr:uid="{CD263F0F-B1BF-4CF4-AA7A-6F31965A3824}"/>
    <hyperlink ref="O182" r:id="rId573" display="https://barttorvik.com/team.php?team=North+Carolina+St.&amp;year=2012" xr:uid="{2B2A3227-49AE-4305-B1C5-6B310B3E4A91}"/>
    <hyperlink ref="O183" r:id="rId574" display="https://barttorvik.com/team.php?team=North+Carolina+St.&amp;year=2012" xr:uid="{878CE45A-0A85-4C93-AF87-DC26BE9DCA60}"/>
    <hyperlink ref="O184" r:id="rId575" display="https://barttorvik.com/team.php?team=Valparaiso&amp;year=2012" xr:uid="{E12BE306-2914-40AA-9B9B-0058215CE6F8}"/>
    <hyperlink ref="O186" r:id="rId576" display="https://barttorvik.com/team.php?team=Arizona&amp;year=2012" xr:uid="{C37F8578-1CBE-4FE8-B92F-EDE36ECD19D3}"/>
    <hyperlink ref="O188" r:id="rId577" display="https://barttorvik.com/team.php?team=Oregon&amp;year=2012" xr:uid="{E13F81FB-755A-4B10-8512-2255221C8DFA}"/>
    <hyperlink ref="O190" r:id="rId578" display="https://barttorvik.com/team.php?team=Richmond&amp;year=2012" xr:uid="{DC462EBF-ACE2-4E76-87F0-9FF30F9BED04}"/>
    <hyperlink ref="O192" r:id="rId579" display="https://barttorvik.com/team.php?team=Lehigh&amp;year=2012" xr:uid="{A24318FF-7F2F-46EF-8BA0-0416D842D81E}"/>
    <hyperlink ref="O193" r:id="rId580" display="https://barttorvik.com/team.php?team=Lehigh&amp;year=2012" xr:uid="{89923C10-2F54-41AF-A921-6F6166B2688D}"/>
    <hyperlink ref="O194" r:id="rId581" display="https://barttorvik.com/team.php?team=Virginia+Tech&amp;year=2012" xr:uid="{5F1A0C5E-47A0-463E-890C-5E7B132D6179}"/>
    <hyperlink ref="O196" r:id="rId582" display="https://barttorvik.com/team.php?team=Clemson&amp;year=2012" xr:uid="{3D294037-3EBE-4CB9-9E22-1E90E70FC4B3}"/>
    <hyperlink ref="O198" r:id="rId583" display="https://barttorvik.com/team.php?team=UT+Arlington&amp;year=2012" xr:uid="{71F853EA-0134-4352-9689-44E3A9E80F13}"/>
    <hyperlink ref="O200" r:id="rId584" display="https://barttorvik.com/team.php?team=Pittsburgh&amp;year=2012" xr:uid="{8B8E9D64-BEDB-42F9-A1B1-591FB2A5BBD5}"/>
    <hyperlink ref="O202" r:id="rId585" display="https://barttorvik.com/team.php?team=Penn+St.&amp;year=2012" xr:uid="{880976CB-79E1-4627-9A05-803773D8DD5E}"/>
    <hyperlink ref="P204" r:id="rId586" display="https://barttorvik.com/trank.php?&amp;begin=20111101&amp;end=20120312&amp;conlimit=All&amp;year=2012&amp;top=0&amp;venue=H&amp;type=All&amp;mingames=0&amp;quad=5&amp;rpi=" xr:uid="{948A1809-1972-472C-810F-378023DB4C5B}"/>
    <hyperlink ref="O205" r:id="rId587" display="https://barttorvik.com/team.php?team=Georgia&amp;year=2012" xr:uid="{EB74CB69-EE67-44D1-8EED-9BACBC2AEF78}"/>
    <hyperlink ref="O207" r:id="rId588" display="https://barttorvik.com/team.php?team=Cal+Poly&amp;year=2012" xr:uid="{29BD429F-B33F-4C55-9FAF-557E173C2545}"/>
    <hyperlink ref="O209" r:id="rId589" display="https://barttorvik.com/team.php?team=Auburn&amp;year=2012" xr:uid="{7FB42CBC-8383-4603-88DC-CAE98A6CEA2F}"/>
    <hyperlink ref="O211" r:id="rId590" display="https://barttorvik.com/team.php?team=San+Diego+St.&amp;year=2012" xr:uid="{02EBD9C0-7372-46BB-B67E-01ACE918739E}"/>
    <hyperlink ref="O212" r:id="rId591" display="https://barttorvik.com/team.php?team=San+Diego+St.&amp;year=2012" xr:uid="{C78E7CE1-D719-49B9-8B0F-5DD3F856ED58}"/>
    <hyperlink ref="O213" r:id="rId592" display="https://barttorvik.com/team.php?team=Weber+St.&amp;year=2012" xr:uid="{C24C3B7F-C1E2-4926-BA42-78EE93A0148F}"/>
    <hyperlink ref="O215" r:id="rId593" display="https://barttorvik.com/team.php?team=Texas+A%26M&amp;year=2012" xr:uid="{87C3A51F-D8E8-4C73-BF4F-0452FC38EF89}"/>
    <hyperlink ref="O217" r:id="rId594" display="https://barttorvik.com/team.php?team=Drake&amp;year=2012" xr:uid="{0A9F5B28-9EBC-460C-A36C-1193E9608E8E}"/>
    <hyperlink ref="O219" r:id="rId595" display="https://barttorvik.com/team.php?team=Marshall&amp;year=2012" xr:uid="{950F784A-3758-4103-B73A-76086FC8E304}"/>
    <hyperlink ref="O221" r:id="rId596" display="https://barttorvik.com/team.php?team=Oral+Roberts&amp;year=2012" xr:uid="{D84F1391-AA7C-45BA-8D3C-5773A5E09D25}"/>
    <hyperlink ref="O223" r:id="rId597" display="https://barttorvik.com/team.php?team=Montana&amp;year=2012" xr:uid="{5D2FF95D-241B-48C4-8E56-542E7B79D5AF}"/>
    <hyperlink ref="O224" r:id="rId598" display="https://barttorvik.com/team.php?team=Montana&amp;year=2012" xr:uid="{8DA8497A-A18C-4621-BA2C-231889C3A90D}"/>
    <hyperlink ref="O225" r:id="rId599" display="https://barttorvik.com/team.php?team=Princeton&amp;year=2012" xr:uid="{2EC7560F-B0DA-4862-9EBD-2A5499FA0B35}"/>
    <hyperlink ref="O227" r:id="rId600" display="https://barttorvik.com/team.php?team=Wagner&amp;year=2012" xr:uid="{3E755494-CD5D-4F74-87B4-71A3AC8FA3F1}"/>
    <hyperlink ref="O229" r:id="rId601" display="https://barttorvik.com/team.php?team=New+Mexico+St.&amp;year=2012" xr:uid="{354448FB-7AEC-48BF-BAD1-D7C3820EEA3F}"/>
    <hyperlink ref="O230" r:id="rId602" display="https://barttorvik.com/team.php?team=New+Mexico+St.&amp;year=2012" xr:uid="{27BC0407-540D-44E9-B4A5-B7B65D7F8D56}"/>
    <hyperlink ref="O231" r:id="rId603" display="https://barttorvik.com/team.php?team=Stony+Brook&amp;year=2012" xr:uid="{5460D36A-E5E9-49F8-B44A-1A7F43257C8B}"/>
    <hyperlink ref="O233" r:id="rId604" display="https://barttorvik.com/team.php?team=East+Tennessee+St.&amp;year=2012" xr:uid="{27F705E4-C104-4289-91E5-A5D4F43FB95F}"/>
    <hyperlink ref="O235" r:id="rId605" display="https://barttorvik.com/team.php?team=American&amp;year=2012" xr:uid="{0E6DC6AC-89EC-41FA-82F4-A35BA76AF5F5}"/>
    <hyperlink ref="O237" r:id="rId606" display="https://barttorvik.com/team.php?team=George+Mason&amp;year=2012" xr:uid="{AEFE5EAB-8E32-4FCE-91D7-27DCBE32201F}"/>
    <hyperlink ref="O239" r:id="rId607" display="https://barttorvik.com/team.php?team=Iona&amp;year=2012" xr:uid="{4B922945-DE50-43EF-A0FA-9AF4A0F01E14}"/>
    <hyperlink ref="O240" r:id="rId608" display="https://barttorvik.com/team.php?team=Iona&amp;year=2012" xr:uid="{D6FB3AA0-A61F-4DE7-BB2C-CC3C0986D98E}"/>
    <hyperlink ref="O241" r:id="rId609" display="https://barttorvik.com/team.php?team=Utah+St.&amp;year=2012" xr:uid="{08B4D3CF-036D-462A-930D-9ED1596F6682}"/>
    <hyperlink ref="O243" r:id="rId610" display="https://barttorvik.com/team.php?team=Providence&amp;year=2012" xr:uid="{09898FE4-E51E-4936-9A8D-ED8AC68401D7}"/>
    <hyperlink ref="O245" r:id="rId611" display="https://barttorvik.com/team.php?team=Tulsa&amp;year=2012" xr:uid="{10130253-5CAA-41E8-AEA6-B496E8306FEC}"/>
    <hyperlink ref="O247" r:id="rId612" display="https://barttorvik.com/team.php?team=UC+Santa+Barbara&amp;year=2012" xr:uid="{B6EABECF-D9C6-43BC-B2FF-39FF4EF074BA}"/>
    <hyperlink ref="O249" r:id="rId613" display="https://barttorvik.com/team.php?team=Kent+St.&amp;year=2012" xr:uid="{5EEE464F-95B3-4522-A1D5-AEA96D1457A8}"/>
    <hyperlink ref="O251" r:id="rId614" display="https://barttorvik.com/team.php?team=Tulane&amp;year=2012" xr:uid="{A833D287-35FE-4FC7-BFA3-6E6E1475BDBC}"/>
    <hyperlink ref="O253" r:id="rId615" display="https://barttorvik.com/team.php?team=Bucknell&amp;year=2012" xr:uid="{BEFA9DC1-17CB-4512-8B11-91F9903BA6DA}"/>
    <hyperlink ref="P255" r:id="rId616" display="https://barttorvik.com/trank.php?&amp;begin=20111101&amp;end=20120312&amp;conlimit=All&amp;year=2012&amp;top=0&amp;venue=H&amp;type=All&amp;mingames=0&amp;quad=5&amp;rpi=" xr:uid="{2BAB1B3A-7295-47E1-8BD6-3FAABD11CAF6}"/>
    <hyperlink ref="O256" r:id="rId617" display="https://barttorvik.com/team.php?team=Maryland&amp;year=2012" xr:uid="{D43737EE-8DF8-4B5F-932D-70AA97B87831}"/>
    <hyperlink ref="O258" r:id="rId618" display="https://barttorvik.com/team.php?team=Fairfield&amp;year=2012" xr:uid="{B0216724-88B7-4BD7-8E30-0EFC8C3D1CDF}"/>
    <hyperlink ref="O260" r:id="rId619" display="https://barttorvik.com/team.php?team=Delaware&amp;year=2012" xr:uid="{46476B2E-EF2D-45C2-AA68-F4DCCCCDB8D0}"/>
    <hyperlink ref="O262" r:id="rId620" display="https://barttorvik.com/team.php?team=USC+Upstate&amp;year=2012" xr:uid="{8BD5D72C-2922-4C87-866A-52750D1CE0C3}"/>
    <hyperlink ref="O264" r:id="rId621" display="https://barttorvik.com/team.php?team=Indiana+St.&amp;year=2012" xr:uid="{6784993D-0E00-40A3-AA88-BA78BC60E6DA}"/>
    <hyperlink ref="O266" r:id="rId622" display="https://barttorvik.com/team.php?team=TCU&amp;year=2012" xr:uid="{3D1E045F-6DE3-4EC4-AF46-448EECE70762}"/>
    <hyperlink ref="O268" r:id="rId623" display="https://barttorvik.com/team.php?team=UNC+Asheville&amp;year=2012" xr:uid="{7F299E80-CA77-4CF2-AFF2-1677FD312180}"/>
    <hyperlink ref="O269" r:id="rId624" display="https://barttorvik.com/team.php?team=UNC+Asheville&amp;year=2012" xr:uid="{A5F4F5C3-C84B-45E7-9641-2BC529C41F0C}"/>
    <hyperlink ref="O270" r:id="rId625" display="https://barttorvik.com/team.php?team=Missouri+St.&amp;year=2012" xr:uid="{D2C61373-9005-4733-B01F-30BDE49583AD}"/>
    <hyperlink ref="O272" r:id="rId626" display="https://barttorvik.com/team.php?team=Bowling+Green&amp;year=2012" xr:uid="{C189419C-F08B-4727-9D55-EE7B6F1420CA}"/>
    <hyperlink ref="O274" r:id="rId627" display="https://barttorvik.com/team.php?team=Evansville&amp;year=2012" xr:uid="{FDC61A32-45A6-40A4-A48C-480DE48656C2}"/>
    <hyperlink ref="O276" r:id="rId628" display="https://barttorvik.com/team.php?team=Vermont&amp;year=2012" xr:uid="{6F725A77-DB09-4A60-B903-AC7DA19369AC}"/>
    <hyperlink ref="O277" r:id="rId629" display="https://barttorvik.com/team.php?team=Vermont&amp;year=2012" xr:uid="{6FEF60A9-EAEF-49E4-B18D-675856BFBEC1}"/>
    <hyperlink ref="O278" r:id="rId630" display="https://barttorvik.com/team.php?team=Buffalo&amp;year=2012" xr:uid="{E416FAF1-15A7-4E40-B9DD-321BA1CE07DA}"/>
    <hyperlink ref="O280" r:id="rId631" display="https://barttorvik.com/team.php?team=North+Dakota&amp;year=2012" xr:uid="{CA49AA54-1F6C-4496-B7BA-5886C02B8E1F}"/>
    <hyperlink ref="O282" r:id="rId632" display="https://barttorvik.com/team.php?team=Robert+Morris&amp;year=2012" xr:uid="{9C3559E6-393C-45DF-90FF-0839F68D0579}"/>
    <hyperlink ref="O284" r:id="rId633" display="https://barttorvik.com/team.php?team=Rutgers&amp;year=2012" xr:uid="{967AA58F-3CA1-42D7-8DDC-07FC98119C42}"/>
    <hyperlink ref="O286" r:id="rId634" display="https://barttorvik.com/team.php?team=Butler&amp;year=2012" xr:uid="{5E10A372-C169-4941-9A7F-0F1FD35D998A}"/>
    <hyperlink ref="O288" r:id="rId635" display="https://barttorvik.com/team.php?team=Old+Dominion&amp;year=2012" xr:uid="{7E31A701-CE91-44A2-941D-CE3BF97119FA}"/>
    <hyperlink ref="O290" r:id="rId636" display="https://barttorvik.com/team.php?team=Yale&amp;year=2012" xr:uid="{0AB46E55-DFAA-4BB6-9109-DD794611131C}"/>
    <hyperlink ref="O292" r:id="rId637" display="https://barttorvik.com/team.php?team=Youngstown+St.&amp;year=2012" xr:uid="{047E5975-7B44-41B6-BD72-EF8C85974C38}"/>
    <hyperlink ref="O294" r:id="rId638" display="https://barttorvik.com/team.php?team=Boise+St.&amp;year=2012" xr:uid="{827E5C25-10FA-413E-A570-A7D28ADDF4A3}"/>
    <hyperlink ref="O296" r:id="rId639" display="https://barttorvik.com/team.php?team=Houston&amp;year=2012" xr:uid="{296CC38F-110F-4822-8ECB-60D3720752F0}"/>
    <hyperlink ref="O298" r:id="rId640" display="https://barttorvik.com/team.php?team=Nebraska&amp;year=2012" xr:uid="{1CF94886-7BAD-41F4-B21E-2C368A410B91}"/>
    <hyperlink ref="O300" r:id="rId641" display="https://barttorvik.com/team.php?team=Cleveland+St.&amp;year=2012" xr:uid="{D464E76A-D1FC-4039-A747-2C5FB4532DCB}"/>
    <hyperlink ref="O302" r:id="rId642" display="https://barttorvik.com/team.php?team=Nevada&amp;year=2012" xr:uid="{1B8CDCCA-DDAB-4396-84A8-E28045A14629}"/>
    <hyperlink ref="O304" r:id="rId643" display="https://barttorvik.com/team.php?team=Detroit&amp;year=2012" xr:uid="{904F9B2D-CC5D-4FB0-B5FD-4D87E4B6EB7F}"/>
    <hyperlink ref="O305" r:id="rId644" display="https://barttorvik.com/team.php?team=Detroit&amp;year=2012" xr:uid="{CC6749BB-B25D-4A7B-9E7C-406CDD29295E}"/>
    <hyperlink ref="P306" r:id="rId645" display="https://barttorvik.com/trank.php?&amp;begin=20111101&amp;end=20120312&amp;conlimit=All&amp;year=2012&amp;top=0&amp;venue=H&amp;type=All&amp;mingames=0&amp;quad=5&amp;rpi=" xr:uid="{709E8766-BDCC-421D-80F6-B82BA909BBC9}"/>
    <hyperlink ref="O307" r:id="rId646" display="https://barttorvik.com/team.php?team=Lamar&amp;year=2012" xr:uid="{85862CDC-8E07-49EA-8A8C-AC6C2C41A9D2}"/>
    <hyperlink ref="O308" r:id="rId647" display="https://barttorvik.com/team.php?team=Lamar&amp;year=2012" xr:uid="{717F67E6-8593-44A3-89F9-5EEBD9424CEC}"/>
    <hyperlink ref="O309" r:id="rId648" display="https://barttorvik.com/team.php?team=North+Dakota+St.&amp;year=2012" xr:uid="{15FABBFF-AD1F-4031-8A7C-8779A8E0D13C}"/>
    <hyperlink ref="O311" r:id="rId649" display="https://barttorvik.com/team.php?team=Green+Bay&amp;year=2012" xr:uid="{6AF74C23-5D2E-4544-A880-2F2357B5EB54}"/>
    <hyperlink ref="O313" r:id="rId650" display="https://barttorvik.com/team.php?team=UAB&amp;year=2012" xr:uid="{C179AF8F-3E54-48E6-8555-C8B685E35F4E}"/>
    <hyperlink ref="O315" r:id="rId651" display="https://barttorvik.com/team.php?team=Holy+Cross&amp;year=2012" xr:uid="{0AC40917-20BE-4F7C-B275-AEF24A50B67E}"/>
    <hyperlink ref="O317" r:id="rId652" display="https://barttorvik.com/team.php?team=Penn&amp;year=2012" xr:uid="{C4D8BAED-310E-4561-B5F7-16324A102A56}"/>
    <hyperlink ref="O319" r:id="rId653" display="https://barttorvik.com/team.php?team=North+Texas&amp;year=2012" xr:uid="{3B10DAD0-DF01-4B25-B22F-33472E310BBA}"/>
    <hyperlink ref="O321" r:id="rId654" display="https://barttorvik.com/team.php?team=Savannah+St.&amp;year=2012" xr:uid="{672DD307-422B-435A-BF6A-CF3DD156D7FD}"/>
    <hyperlink ref="O323" r:id="rId655" display="https://barttorvik.com/team.php?team=Western+Michigan&amp;year=2012" xr:uid="{27E898CE-4D11-472A-9468-CCE0C360BF59}"/>
    <hyperlink ref="O325" r:id="rId656" display="https://barttorvik.com/team.php?team=St.+John%27s&amp;year=2012" xr:uid="{0E07AB7D-8290-4A55-9D32-93310E10DEF3}"/>
    <hyperlink ref="O327" r:id="rId657" display="https://barttorvik.com/team.php?team=UTEP&amp;year=2012" xr:uid="{EE82ACC9-4769-480C-AE26-540BE07B9CA3}"/>
    <hyperlink ref="O329" r:id="rId658" display="https://barttorvik.com/team.php?team=DePaul&amp;year=2012" xr:uid="{EFBF0DA4-494E-4C44-A054-CAC6F27459D4}"/>
    <hyperlink ref="O331" r:id="rId659" display="https://barttorvik.com/team.php?team=LIU+Brooklyn&amp;year=2012" xr:uid="{748956B2-C632-43AE-AADE-A86BA3C12B91}"/>
    <hyperlink ref="O332" r:id="rId660" display="https://barttorvik.com/team.php?team=LIU+Brooklyn&amp;year=2012" xr:uid="{ECE3F4A7-81DE-4474-BC3D-D6E4E741BC46}"/>
    <hyperlink ref="O333" r:id="rId661" display="https://barttorvik.com/team.php?team=Southern+Illinois&amp;year=2012" xr:uid="{C980514C-E6B3-4D3B-B454-2F78C4FA32C1}"/>
    <hyperlink ref="O335" r:id="rId662" display="https://barttorvik.com/team.php?team=Western+Illinois&amp;year=2012" xr:uid="{0A86D928-89D9-4EB8-8F2E-B8DE506E1A7B}"/>
    <hyperlink ref="O337" r:id="rId663" display="https://barttorvik.com/team.php?team=South+Carolina&amp;year=2012" xr:uid="{5E46512F-D98F-4717-94F6-4C49BA2F0599}"/>
    <hyperlink ref="O339" r:id="rId664" display="https://barttorvik.com/team.php?team=Fresno+St.&amp;year=2012" xr:uid="{1859FF30-98DB-4DBC-B5F2-AAA8B2BE1A9C}"/>
    <hyperlink ref="O341" r:id="rId665" display="https://barttorvik.com/team.php?team=Loyola+MD&amp;year=2012" xr:uid="{0AB85909-C1E8-4454-B36D-85625DFE6C52}"/>
    <hyperlink ref="O342" r:id="rId666" display="https://barttorvik.com/team.php?team=Loyola+MD&amp;year=2012" xr:uid="{B8E5B37E-B46B-4B41-AC39-8D1DD9CBE08E}"/>
    <hyperlink ref="O343" r:id="rId667" display="https://barttorvik.com/team.php?team=Utah+Valley&amp;year=2012" xr:uid="{4920BF53-AEA9-4E27-920D-C6A1B2F2B56C}"/>
    <hyperlink ref="O345" r:id="rId668" display="https://barttorvik.com/team.php?team=Charlotte&amp;year=2012" xr:uid="{7B7D10BF-8465-4AFB-8A75-53D3F33B6FD7}"/>
    <hyperlink ref="O347" r:id="rId669" display="https://barttorvik.com/team.php?team=Charleston+Southern&amp;year=2012" xr:uid="{27DC9982-72BE-4BA9-9607-48908624C2B7}"/>
    <hyperlink ref="O349" r:id="rId670" display="https://barttorvik.com/team.php?team=Cal+St.+Fullerton&amp;year=2012" xr:uid="{EADF85F3-3D96-465B-81F2-957A84DBD8C2}"/>
    <hyperlink ref="O351" r:id="rId671" display="https://barttorvik.com/team.php?team=Manhattan&amp;year=2012" xr:uid="{B07DD9C0-7ADD-4DC1-B892-398BCF322573}"/>
    <hyperlink ref="O353" r:id="rId672" display="https://barttorvik.com/team.php?team=Quinnipiac&amp;year=2012" xr:uid="{156755D9-4FFB-4229-9A8C-898ABE32F409}"/>
    <hyperlink ref="O355" r:id="rId673" display="https://barttorvik.com/team.php?team=Stephen+F.+Austin&amp;year=2012" xr:uid="{FA2A0941-151C-4244-8F1A-C8BF780070E9}"/>
    <hyperlink ref="P357" r:id="rId674" display="https://barttorvik.com/trank.php?&amp;begin=20111101&amp;end=20120312&amp;conlimit=All&amp;year=2012&amp;top=0&amp;venue=H&amp;type=All&amp;mingames=0&amp;quad=5&amp;rpi=" xr:uid="{E390E1D8-10EE-4B7D-AD8A-8F5784D14BC0}"/>
    <hyperlink ref="O358" r:id="rId675" display="https://barttorvik.com/team.php?team=College+of+Charleston&amp;year=2012" xr:uid="{5123BE10-37CD-4C5D-B27A-DDAFF833375C}"/>
    <hyperlink ref="O360" r:id="rId676" display="https://barttorvik.com/team.php?team=Rice&amp;year=2012" xr:uid="{0E72E931-972B-45FB-9666-BC777CA08020}"/>
    <hyperlink ref="O362" r:id="rId677" display="https://barttorvik.com/team.php?team=Oakland&amp;year=2012" xr:uid="{43D3A33A-28E1-46FE-9D8E-59F8342D8A17}"/>
    <hyperlink ref="O364" r:id="rId678" display="https://barttorvik.com/team.php?team=Texas+Southern&amp;year=2012" xr:uid="{3CC34DDC-B8D0-4C93-A142-5DF2285D3622}"/>
    <hyperlink ref="O366" r:id="rId679" display="https://barttorvik.com/team.php?team=Toledo&amp;year=2012" xr:uid="{6288D54E-643B-442F-8DDB-FF76A415400B}"/>
    <hyperlink ref="O368" r:id="rId680" display="https://barttorvik.com/team.php?team=San+Francisco&amp;year=2012" xr:uid="{D239F61C-1F48-4AEA-9D2E-4B0EC89512FF}"/>
    <hyperlink ref="O370" r:id="rId681" display="https://barttorvik.com/team.php?team=Rider&amp;year=2012" xr:uid="{E4018BBD-7C11-458E-8245-BD0FAC882B1F}"/>
    <hyperlink ref="O372" r:id="rId682" display="https://barttorvik.com/team.php?team=Ball+St.&amp;year=2012" xr:uid="{D3636D9C-720B-4A2A-9DEB-D0F904A231EF}"/>
    <hyperlink ref="O374" r:id="rId683" display="https://barttorvik.com/team.php?team=East+Carolina&amp;year=2012" xr:uid="{749B9FA7-026F-451A-877B-A77DA8C2E80B}"/>
    <hyperlink ref="O376" r:id="rId684" display="https://barttorvik.com/team.php?team=Columbia&amp;year=2012" xr:uid="{4D34B190-5B53-4E49-82D1-A379868123D4}"/>
    <hyperlink ref="O378" r:id="rId685" display="https://barttorvik.com/team.php?team=Texas+St.&amp;year=2012" xr:uid="{FABC5083-AC93-4EBF-80B8-2160C8FA5F72}"/>
    <hyperlink ref="O380" r:id="rId686" display="https://barttorvik.com/team.php?team=Louisiana+Tech&amp;year=2012" xr:uid="{6810D5B6-FD42-4C76-8CBC-510BE583050B}"/>
    <hyperlink ref="O382" r:id="rId687" display="https://barttorvik.com/team.php?team=Miami+OH&amp;year=2012" xr:uid="{B0819232-2E65-4984-8BF2-A138AD22598E}"/>
    <hyperlink ref="O384" r:id="rId688" display="https://barttorvik.com/team.php?team=Coastal+Carolina&amp;year=2012" xr:uid="{E3C5CE7C-9A5D-401C-9409-05FDDFC1020D}"/>
    <hyperlink ref="O386" r:id="rId689" display="https://barttorvik.com/team.php?team=North+Florida&amp;year=2012" xr:uid="{108545B9-EB55-445B-AC48-B77BF42119E8}"/>
    <hyperlink ref="O388" r:id="rId690" display="https://barttorvik.com/team.php?team=Texas+Tech&amp;year=2012" xr:uid="{044F0093-CBAB-4C19-B997-650D36B49994}"/>
    <hyperlink ref="O390" r:id="rId691" display="https://barttorvik.com/team.php?team=Northwestern+St.&amp;year=2012" xr:uid="{E310977B-7749-4D0D-AD2A-C93C735BA332}"/>
    <hyperlink ref="O392" r:id="rId692" display="https://barttorvik.com/team.php?team=Little+Rock&amp;year=2012" xr:uid="{6B137C3F-EA7E-4F62-AE6D-020EB4DD976E}"/>
    <hyperlink ref="O394" r:id="rId693" display="https://barttorvik.com/team.php?team=Cal+St.+Bakersfield&amp;year=2012" xr:uid="{2EE36909-1B95-4D45-8B03-FD36029E50DF}"/>
    <hyperlink ref="O396" r:id="rId694" display="https://barttorvik.com/team.php?team=Campbell&amp;year=2012" xr:uid="{C263CF83-CDE6-4AED-B3BB-0C00392682EF}"/>
    <hyperlink ref="O398" r:id="rId695" display="https://barttorvik.com/team.php?team=Wake+Forest&amp;year=2012" xr:uid="{121A5AAF-226B-4543-A9CF-9A81FE6839B0}"/>
    <hyperlink ref="O400" r:id="rId696" display="https://barttorvik.com/team.php?team=Central+Connecticut&amp;year=2012" xr:uid="{FC702B29-EC5F-47F3-AB00-0E738D0729B4}"/>
    <hyperlink ref="O402" r:id="rId697" display="https://barttorvik.com/team.php?team=South+Alabama&amp;year=2012" xr:uid="{26F7A9D5-4FE3-47E3-8412-8DB71B80A51A}"/>
    <hyperlink ref="O404" r:id="rId698" display="https://barttorvik.com/team.php?team=Louisiana+Lafayette&amp;year=2012" xr:uid="{8E1EDA09-155D-478D-AD28-A85F880271E9}"/>
    <hyperlink ref="O406" r:id="rId699" display="https://barttorvik.com/team.php?team=Northeastern&amp;year=2012" xr:uid="{C4CDA144-E404-48EC-B6B7-08DA01B6AA74}"/>
    <hyperlink ref="P408" r:id="rId700" display="https://barttorvik.com/trank.php?&amp;begin=20111101&amp;end=20120312&amp;conlimit=All&amp;year=2012&amp;top=0&amp;venue=H&amp;type=All&amp;mingames=0&amp;quad=5&amp;rpi=" xr:uid="{ECEA22A6-4FD5-4636-970F-BC79D5E82996}"/>
    <hyperlink ref="O409" r:id="rId701" display="https://barttorvik.com/team.php?team=Albany&amp;year=2012" xr:uid="{1687E4F8-94EA-4A1A-A640-502FD5B38480}"/>
    <hyperlink ref="O411" r:id="rId702" display="https://barttorvik.com/team.php?team=Georgia+Southern&amp;year=2012" xr:uid="{E28CEB45-96E1-4BC1-AF94-3D58DE89137E}"/>
    <hyperlink ref="O413" r:id="rId703" display="https://barttorvik.com/team.php?team=Hofstra&amp;year=2012" xr:uid="{E0B01D5D-A0C9-4312-824B-5101571286EC}"/>
    <hyperlink ref="O415" r:id="rId704" display="https://barttorvik.com/team.php?team=Arizona+St.&amp;year=2012" xr:uid="{481FF97A-C422-4628-A385-B620F1EBAD29}"/>
    <hyperlink ref="O417" r:id="rId705" display="https://barttorvik.com/team.php?team=IUPUI&amp;year=2012" xr:uid="{530988A0-F3BD-4171-94D8-ACDA035316E2}"/>
    <hyperlink ref="O419" r:id="rId706" display="https://barttorvik.com/team.php?team=Air+Force&amp;year=2012" xr:uid="{8474E28C-BF87-4E87-8D52-19CE41E1EDE3}"/>
    <hyperlink ref="O421" r:id="rId707" display="https://barttorvik.com/team.php?team=Jacksonville+St.&amp;year=2012" xr:uid="{43F66DEE-E639-4049-A27E-5FF5EBDC35D3}"/>
    <hyperlink ref="O423" r:id="rId708" display="https://barttorvik.com/team.php?team=Fordham&amp;year=2012" xr:uid="{8266A948-CF83-485C-B744-56FC439039BF}"/>
    <hyperlink ref="O425" r:id="rId709" display="https://barttorvik.com/team.php?team=Florida+Gulf+Coast&amp;year=2012" xr:uid="{48CBC161-8A33-4367-B28E-8D66CF1999C4}"/>
    <hyperlink ref="O427" r:id="rId710" display="https://barttorvik.com/team.php?team=Portland+St.&amp;year=2012" xr:uid="{1645E12F-961D-468A-BC8A-A85A958867F4}"/>
    <hyperlink ref="O429" r:id="rId711" display="https://barttorvik.com/team.php?team=Siena&amp;year=2012" xr:uid="{AB0D0E5C-7062-4667-9F8C-627ED8447A70}"/>
    <hyperlink ref="O431" r:id="rId712" display="https://barttorvik.com/team.php?team=George+Washington&amp;year=2012" xr:uid="{0C878B44-A62C-46BF-AB37-004A35CC302D}"/>
    <hyperlink ref="O433" r:id="rId713" display="https://barttorvik.com/team.php?team=Loyola+Marymount&amp;year=2012" xr:uid="{9D172449-852D-466C-B4EA-B7ECC605784E}"/>
    <hyperlink ref="O435" r:id="rId714" display="https://barttorvik.com/team.php?team=UNC+Wilmington&amp;year=2012" xr:uid="{5646396F-7FCB-47DF-BE02-8411EAC9E238}"/>
    <hyperlink ref="O437" r:id="rId715" display="https://barttorvik.com/team.php?team=Western+Carolina&amp;year=2012" xr:uid="{D82E8617-964A-4C9B-8BE5-9323F3FEAD87}"/>
    <hyperlink ref="O439" r:id="rId716" display="https://barttorvik.com/team.php?team=Cornell&amp;year=2012" xr:uid="{F00195A5-466D-42E1-B326-56CD65E5B636}"/>
    <hyperlink ref="O441" r:id="rId717" display="https://barttorvik.com/team.php?team=Florida+Atlantic&amp;year=2012" xr:uid="{5F8A9CD7-3D3B-4479-9BC6-6EBF8B223683}"/>
    <hyperlink ref="O443" r:id="rId718" display="https://barttorvik.com/team.php?team=SMU&amp;year=2012" xr:uid="{84EB40F0-55B1-4CDC-91C6-1BE26FACFFE8}"/>
    <hyperlink ref="O445" r:id="rId719" display="https://barttorvik.com/team.php?team=Idaho&amp;year=2012" xr:uid="{98B88CE1-3E8D-4BB8-BBDD-EEE7B3BA31A5}"/>
    <hyperlink ref="O447" r:id="rId720" display="https://barttorvik.com/team.php?team=Hawaii&amp;year=2012" xr:uid="{6A614F78-7B23-4146-8E9E-AAAA25124ADF}"/>
    <hyperlink ref="O449" r:id="rId721" display="https://barttorvik.com/team.php?team=Boston+College&amp;year=2012" xr:uid="{B125E59F-3A71-4DC7-A0BB-9B147CD8374C}"/>
    <hyperlink ref="O451" r:id="rId722" display="https://barttorvik.com/team.php?team=Wright+St.&amp;year=2012" xr:uid="{D45554EB-E245-44FB-9755-65823C94B0B9}"/>
    <hyperlink ref="O453" r:id="rId723" display="https://barttorvik.com/team.php?team=Seattle&amp;year=2012" xr:uid="{8A4CCEF3-98E2-49DE-BA9D-6B5A8030D674}"/>
    <hyperlink ref="O455" r:id="rId724" display="https://barttorvik.com/team.php?team=Arkansas+St.&amp;year=2012" xr:uid="{41740481-BAAB-4B22-9066-EBA43405AA48}"/>
    <hyperlink ref="O457" r:id="rId725" display="https://barttorvik.com/team.php?team=Southeast+Missouri+St.&amp;year=2012" xr:uid="{C2392CF0-F173-442D-AC57-26E622E20DA4}"/>
    <hyperlink ref="P459" r:id="rId726" display="https://barttorvik.com/trank.php?&amp;begin=20111101&amp;end=20120312&amp;conlimit=All&amp;year=2012&amp;top=0&amp;venue=H&amp;type=All&amp;mingames=0&amp;quad=5&amp;rpi=" xr:uid="{986A9508-6607-42C7-979F-E50639AE98D1}"/>
    <hyperlink ref="O460" r:id="rId727" display="https://barttorvik.com/team.php?team=Stetson&amp;year=2012" xr:uid="{F0BFB2D6-6950-4B99-9C0C-66020501D660}"/>
    <hyperlink ref="O462" r:id="rId728" display="https://barttorvik.com/team.php?team=Morehead+St.&amp;year=2012" xr:uid="{B9AD1E47-FB5F-44F2-BAF6-EE51D59C675F}"/>
    <hyperlink ref="O464" r:id="rId729" display="https://barttorvik.com/team.php?team=McNeese+St.&amp;year=2012" xr:uid="{7B26786A-5F6C-4814-A913-A1302CBE0255}"/>
    <hyperlink ref="O466" r:id="rId730" display="https://barttorvik.com/team.php?team=Eastern+Michigan&amp;year=2012" xr:uid="{A571C733-65EE-4D3D-980A-589ED67E7CA9}"/>
    <hyperlink ref="O468" r:id="rId731" display="https://barttorvik.com/team.php?team=Elon&amp;year=2012" xr:uid="{6C218461-80C7-4029-931E-DEC625C1F7FC}"/>
    <hyperlink ref="O470" r:id="rId732" display="https://barttorvik.com/team.php?team=Georgia+Tech&amp;year=2012" xr:uid="{878AFEFF-8D09-4953-BBCA-8A1A731586C3}"/>
    <hyperlink ref="O472" r:id="rId733" display="https://barttorvik.com/team.php?team=Monmouth&amp;year=2012" xr:uid="{AA0C3352-AFBB-42E6-AA20-8925AD6CFCE0}"/>
    <hyperlink ref="O474" r:id="rId734" display="https://barttorvik.com/team.php?team=North+Carolina+Central&amp;year=2012" xr:uid="{887B55E4-1447-4322-929A-0C8AF5A50835}"/>
    <hyperlink ref="O476" r:id="rId735" display="https://barttorvik.com/team.php?team=Tennessee+Tech&amp;year=2012" xr:uid="{D001B43C-DF00-47DA-9DD9-91514EC6F7AE}"/>
    <hyperlink ref="O478" r:id="rId736" display="https://barttorvik.com/team.php?team=Furman&amp;year=2012" xr:uid="{5863A83B-E66C-41CB-8182-41317C53E5A2}"/>
    <hyperlink ref="O480" r:id="rId737" display="https://barttorvik.com/team.php?team=High+Point&amp;year=2012" xr:uid="{21EDB62F-CEEE-43DE-B810-E99155ACF25B}"/>
    <hyperlink ref="O482" r:id="rId738" display="https://barttorvik.com/team.php?team=St.+Francis+NY&amp;year=2012" xr:uid="{1C4A66D7-5E81-4862-914A-AFE02286E45C}"/>
    <hyperlink ref="O484" r:id="rId739" display="https://barttorvik.com/team.php?team=San+Diego&amp;year=2012" xr:uid="{255CB2AB-8CD0-4E7A-96D7-F9A9CF2D3394}"/>
    <hyperlink ref="O486" r:id="rId740" display="https://barttorvik.com/team.php?team=Marist&amp;year=2012" xr:uid="{315A6781-B28A-4609-992C-EB203924702F}"/>
    <hyperlink ref="O488" r:id="rId741" display="https://barttorvik.com/team.php?team=Boston+University&amp;year=2012" xr:uid="{67C14D86-EE84-4FBE-B241-9F7D28474B72}"/>
    <hyperlink ref="O490" r:id="rId742" display="https://barttorvik.com/team.php?team=Austin+Peay&amp;year=2012" xr:uid="{590E2F3E-DA4D-4697-86F6-76001F3C1E72}"/>
    <hyperlink ref="O492" r:id="rId743" display="https://barttorvik.com/team.php?team=Lafayette&amp;year=2012" xr:uid="{6AFD083D-0009-47E4-A560-D356135B6DD2}"/>
    <hyperlink ref="O494" r:id="rId744" display="https://barttorvik.com/team.php?team=Tennessee+St.&amp;year=2012" xr:uid="{12817CE3-8AC7-4934-8E61-0B9B75ABC566}"/>
    <hyperlink ref="O496" r:id="rId745" display="https://barttorvik.com/team.php?team=Rhode+Island&amp;year=2012" xr:uid="{5E177122-0603-488A-8285-CCD59564B3C7}"/>
    <hyperlink ref="O498" r:id="rId746" display="https://barttorvik.com/team.php?team=NJIT&amp;year=2012" xr:uid="{A188C2BF-5C34-48AC-8FC0-F92F605382EF}"/>
    <hyperlink ref="O500" r:id="rId747" display="https://barttorvik.com/team.php?team=Lipscomb&amp;year=2012" xr:uid="{C0C7F2DB-A405-464E-A5D0-2D4FC7B538E7}"/>
    <hyperlink ref="O502" r:id="rId748" display="https://barttorvik.com/team.php?team=Appalachian+St.&amp;year=2012" xr:uid="{0971AE35-DF72-4D81-9E9C-E27CB7032409}"/>
    <hyperlink ref="O504" r:id="rId749" display="https://barttorvik.com/team.php?team=IPFW&amp;year=2012" xr:uid="{73810D5E-0640-4976-9D45-5376CF103D89}"/>
    <hyperlink ref="O506" r:id="rId750" display="https://barttorvik.com/team.php?team=VMI&amp;year=2012" xr:uid="{6921E659-8F73-40A3-BBFA-4621125E3080}"/>
    <hyperlink ref="O508" r:id="rId751" display="https://barttorvik.com/team.php?team=Troy&amp;year=2012" xr:uid="{28B5F478-975C-4747-95A4-988BB8E0632D}"/>
    <hyperlink ref="P510" r:id="rId752" display="https://barttorvik.com/trank.php?&amp;begin=20111101&amp;end=20120312&amp;conlimit=All&amp;year=2012&amp;top=0&amp;venue=H&amp;type=All&amp;mingames=0&amp;quad=5&amp;rpi=" xr:uid="{27F2B7E7-AAEA-4465-A657-E699F55508C9}"/>
    <hyperlink ref="O511" r:id="rId753" display="https://barttorvik.com/team.php?team=Norfolk+St.&amp;year=2012" xr:uid="{9B9631B1-708A-4B0D-811D-D91CF56B7160}"/>
    <hyperlink ref="O512" r:id="rId754" display="https://barttorvik.com/team.php?team=Norfolk+St.&amp;year=2012" xr:uid="{ABEBE749-29F0-4FE8-8AC7-32D4919670AB}"/>
    <hyperlink ref="O513" r:id="rId755" display="https://barttorvik.com/team.php?team=Pacific&amp;year=2012" xr:uid="{689F161A-2A46-48B0-8546-3BC25940B674}"/>
    <hyperlink ref="O515" r:id="rId756" display="https://barttorvik.com/team.php?team=Southern+Utah&amp;year=2012" xr:uid="{37A6748A-9368-49D2-8897-7CF0723EDD50}"/>
    <hyperlink ref="O517" r:id="rId757" display="https://barttorvik.com/team.php?team=UTSA&amp;year=2012" xr:uid="{39574342-77EC-4040-8D3F-F59FEBF3FDA9}"/>
    <hyperlink ref="O519" r:id="rId758" display="https://barttorvik.com/team.php?team=Western+Kentucky&amp;year=2012" xr:uid="{98C9B30E-ECD4-4D67-88D9-C1630403A6C4}"/>
    <hyperlink ref="O520" r:id="rId759" display="https://barttorvik.com/team.php?team=Western+Kentucky&amp;year=2012" xr:uid="{09391848-C594-4E73-9652-A842F9583660}"/>
    <hyperlink ref="O521" r:id="rId760" display="https://barttorvik.com/team.php?team=Gardner+Webb&amp;year=2012" xr:uid="{7226FBC7-DFA8-4300-A822-86FF02E5A099}"/>
    <hyperlink ref="O523" r:id="rId761" display="https://barttorvik.com/team.php?team=Morgan+St.&amp;year=2012" xr:uid="{FB15F2FA-732B-424C-8912-BCB8FBFD6701}"/>
    <hyperlink ref="O525" r:id="rId762" display="https://barttorvik.com/team.php?team=Santa+Clara&amp;year=2012" xr:uid="{6E76D043-1E40-4B47-82B3-F3F34DA4BEC5}"/>
    <hyperlink ref="O527" r:id="rId763" display="https://barttorvik.com/team.php?team=Chattanooga&amp;year=2012" xr:uid="{907D2A79-1AF6-4E31-B561-DB4F41E80F51}"/>
    <hyperlink ref="O529" r:id="rId764" display="https://barttorvik.com/team.php?team=Bethune+Cookman&amp;year=2012" xr:uid="{365C4DFA-6887-45D8-A561-3BCA7013D056}"/>
    <hyperlink ref="O531" r:id="rId765" display="https://barttorvik.com/team.php?team=Delaware+St.&amp;year=2012" xr:uid="{E8D26836-73C1-4E41-812E-A5B0D10FA875}"/>
    <hyperlink ref="O533" r:id="rId766" display="https://barttorvik.com/team.php?team=Utah&amp;year=2012" xr:uid="{B327945F-76F1-4447-ABA7-C55028BE9761}"/>
    <hyperlink ref="O535" r:id="rId767" display="https://barttorvik.com/team.php?team=Illinois+Chicago&amp;year=2012" xr:uid="{9F360857-3D64-4F22-BFCB-4EB6D7362FB8}"/>
    <hyperlink ref="O537" r:id="rId768" display="https://barttorvik.com/team.php?team=Samford&amp;year=2012" xr:uid="{F2255AD8-0E18-443A-8197-7BC16FB1423B}"/>
    <hyperlink ref="O539" r:id="rId769" display="https://barttorvik.com/team.php?team=Winthrop&amp;year=2012" xr:uid="{0D0DD08F-D169-40FA-B583-0390E016A654}"/>
    <hyperlink ref="O541" r:id="rId770" display="https://barttorvik.com/team.php?team=Mississippi+Valley+St.&amp;year=2012" xr:uid="{47586D2C-8DD4-4B68-B43B-1309FA4B34DE}"/>
    <hyperlink ref="O542" r:id="rId771" display="https://barttorvik.com/team.php?team=Mississippi+Valley+St.&amp;year=2012" xr:uid="{785A6649-4F99-494D-8ABA-8078F4B339C5}"/>
    <hyperlink ref="O543" r:id="rId772" display="https://barttorvik.com/team.php?team=James+Madison&amp;year=2012" xr:uid="{F9CDB579-A1F6-47B1-BC29-5956A4A2B677}"/>
    <hyperlink ref="O545" r:id="rId773" display="https://barttorvik.com/team.php?team=Sacramento+St.&amp;year=2012" xr:uid="{D1E8481B-4FD4-4EB3-8010-57651A566625}"/>
    <hyperlink ref="O547" r:id="rId774" display="https://barttorvik.com/team.php?team=Niagara&amp;year=2012" xr:uid="{5024E8A7-3F6A-40E8-8825-4A42A039CB2E}"/>
    <hyperlink ref="O549" r:id="rId775" display="https://barttorvik.com/team.php?team=Bradley&amp;year=2012" xr:uid="{EE4B259F-0784-4327-A7D1-F65BA7F1DA67}"/>
    <hyperlink ref="O551" r:id="rId776" display="https://barttorvik.com/team.php?team=Eastern+Washington&amp;year=2012" xr:uid="{1835EC98-9566-402D-A6D2-4B89D7EEBBE6}"/>
    <hyperlink ref="O553" r:id="rId777" display="https://barttorvik.com/team.php?team=Presbyterian&amp;year=2012" xr:uid="{65CBA82C-000E-4241-BBA6-2A45BCB3B7A4}"/>
    <hyperlink ref="O555" r:id="rId778" display="https://barttorvik.com/team.php?team=South+Dakota&amp;year=2012" xr:uid="{D321C449-58AB-41C8-801A-EFCD3A08AD50}"/>
    <hyperlink ref="O557" r:id="rId779" display="https://barttorvik.com/team.php?team=Sam+Houston+St.&amp;year=2012" xr:uid="{E872B8BA-70C0-4DBA-8E5A-13BB77D534B7}"/>
    <hyperlink ref="O559" r:id="rId780" display="https://barttorvik.com/team.php?team=USC&amp;year=2012" xr:uid="{CCA7A39E-A93A-484E-ABC9-29DCE4E76F77}"/>
    <hyperlink ref="P561" r:id="rId781" display="https://barttorvik.com/trank.php?&amp;begin=20111101&amp;end=20120312&amp;conlimit=All&amp;year=2012&amp;top=0&amp;venue=H&amp;type=All&amp;mingames=0&amp;quad=5&amp;rpi=" xr:uid="{6662B950-1D34-4348-8C17-2E064CB2C6AA}"/>
    <hyperlink ref="O562" r:id="rId782" display="https://barttorvik.com/team.php?team=Sacred+Heart&amp;year=2012" xr:uid="{E7A39CC5-52A7-488A-AEC5-D78CBE8E5F18}"/>
    <hyperlink ref="O564" r:id="rId783" display="https://barttorvik.com/team.php?team=Central+Michigan&amp;year=2012" xr:uid="{62DC84E4-1B83-4DBC-8592-F0EEBB699119}"/>
    <hyperlink ref="O566" r:id="rId784" display="https://barttorvik.com/team.php?team=North+Carolina+A%26T&amp;year=2012" xr:uid="{8EA294C6-BF5A-484B-AD4C-323AA931D508}"/>
    <hyperlink ref="O568" r:id="rId785" display="https://barttorvik.com/team.php?team=St.+Francis+PA&amp;year=2012" xr:uid="{6DBDAABB-B355-4BB0-800C-E753BDE95FDD}"/>
    <hyperlink ref="O570" r:id="rId786" display="https://barttorvik.com/team.php?team=Pepperdine&amp;year=2012" xr:uid="{E8526BC8-FB88-4F81-BC0A-119EAB9A8441}"/>
    <hyperlink ref="O572" r:id="rId787" display="https://barttorvik.com/team.php?team=San+Jose+St.&amp;year=2012" xr:uid="{5395EFFB-D936-430D-A651-BAB30145494E}"/>
    <hyperlink ref="O574" r:id="rId788" display="https://barttorvik.com/team.php?team=Montana+St.&amp;year=2012" xr:uid="{24232A4A-551C-4645-BCD0-A85B09E10A71}"/>
    <hyperlink ref="O576" r:id="rId789" display="https://barttorvik.com/team.php?team=Portland&amp;year=2012" xr:uid="{4A4CE7FE-8C49-4F9A-B17D-14542634E116}"/>
    <hyperlink ref="O578" r:id="rId790" display="https://barttorvik.com/team.php?team=Eastern+Kentucky&amp;year=2012" xr:uid="{E848AC99-13B4-4DF6-B22F-5B9AE120193B}"/>
    <hyperlink ref="O580" r:id="rId791" display="https://barttorvik.com/team.php?team=Jacksonville&amp;year=2012" xr:uid="{F2C4D12F-C3C8-45E1-9FBD-7DDB5CB7624C}"/>
    <hyperlink ref="O582" r:id="rId792" display="https://barttorvik.com/team.php?team=Southeastern+Louisiana&amp;year=2012" xr:uid="{C2C95D73-4011-41D5-8AA6-974CEE6E6402}"/>
    <hyperlink ref="O584" r:id="rId793" display="https://barttorvik.com/team.php?team=UC+Irvine&amp;year=2012" xr:uid="{DA41A9A8-3CF9-43A6-90E7-5B2FF92D4BC4}"/>
    <hyperlink ref="O586" r:id="rId794" display="https://barttorvik.com/team.php?team=Southern&amp;year=2012" xr:uid="{89256189-F47A-441B-B4CE-3E8AA6DDAF6C}"/>
    <hyperlink ref="O588" r:id="rId795" display="https://barttorvik.com/team.php?team=Maine&amp;year=2012" xr:uid="{3CFFE3D2-DD67-4D9D-B539-50DBF96B1C43}"/>
    <hyperlink ref="O590" r:id="rId796" display="https://barttorvik.com/team.php?team=Liberty&amp;year=2012" xr:uid="{C203740D-7A67-4CFC-B27A-FB091EA0694C}"/>
    <hyperlink ref="O592" r:id="rId797" display="https://barttorvik.com/team.php?team=New+Hampshire&amp;year=2012" xr:uid="{96B9980D-0933-475D-950C-A926522B8CD3}"/>
    <hyperlink ref="O594" r:id="rId798" display="https://barttorvik.com/team.php?team=Northern+Colorado&amp;year=2012" xr:uid="{AE4FD403-C055-4C2F-855D-304FC898B328}"/>
    <hyperlink ref="O596" r:id="rId799" display="https://barttorvik.com/team.php?team=Hampton&amp;year=2012" xr:uid="{67EBDF42-39DA-4021-A04A-10B95AB904F5}"/>
    <hyperlink ref="O598" r:id="rId800" display="https://barttorvik.com/team.php?team=UNC+Greensboro&amp;year=2012" xr:uid="{F9764880-C2A9-484C-BD5B-52B93716B0D8}"/>
    <hyperlink ref="O600" r:id="rId801" display="https://barttorvik.com/team.php?team=William+%26+Mary&amp;year=2012" xr:uid="{38D1E487-C45B-499C-AB10-7C285506E173}"/>
    <hyperlink ref="O602" r:id="rId802" display="https://barttorvik.com/team.php?team=Longwood&amp;year=2012" xr:uid="{D777A9C4-B5B5-4F98-9741-FAD73BBFBEC3}"/>
    <hyperlink ref="O604" r:id="rId803" display="https://barttorvik.com/team.php?team=Dartmouth&amp;year=2012" xr:uid="{5C6C338C-92FD-40DB-B2B6-A42F0FBCE373}"/>
    <hyperlink ref="O606" r:id="rId804" display="https://barttorvik.com/team.php?team=Mount+St.+Mary%27s&amp;year=2012" xr:uid="{DF61E833-87F3-4ED6-8BC7-2651F6A75593}"/>
    <hyperlink ref="O608" r:id="rId805" display="https://barttorvik.com/team.php?team=FIU&amp;year=2012" xr:uid="{E54950D9-61EC-4285-9B87-B52F834FDF05}"/>
    <hyperlink ref="O610" r:id="rId806" display="https://barttorvik.com/team.php?team=Central+Arkansas&amp;year=2012" xr:uid="{92B09F94-D48A-46D5-92B6-DEFC2F76DF58}"/>
    <hyperlink ref="P612" r:id="rId807" display="https://barttorvik.com/trank.php?&amp;begin=20111101&amp;end=20120312&amp;conlimit=All&amp;year=2012&amp;top=0&amp;venue=H&amp;type=All&amp;mingames=0&amp;quad=5&amp;rpi=" xr:uid="{81F740B7-F8FF-4B35-AB5E-2FA0B4C55B23}"/>
    <hyperlink ref="O613" r:id="rId808" display="https://barttorvik.com/team.php?team=Army&amp;year=2012" xr:uid="{A7848099-324C-4425-AD97-4BBAEB6B36CE}"/>
    <hyperlink ref="O615" r:id="rId809" display="https://barttorvik.com/team.php?team=UMKC&amp;year=2012" xr:uid="{60225BF9-16DE-46A4-9E87-7B7AAB95986C}"/>
    <hyperlink ref="O617" r:id="rId810" display="https://barttorvik.com/team.php?team=UC+Riverside&amp;year=2012" xr:uid="{470C23F0-6669-4B99-946F-802D44D48975}"/>
    <hyperlink ref="O619" r:id="rId811" display="https://barttorvik.com/team.php?team=Nebraska+Omaha&amp;year=2012" xr:uid="{B8B8A4FB-8E79-46F0-9E96-BC226C365005}"/>
    <hyperlink ref="O621" r:id="rId812" display="https://barttorvik.com/team.php?team=Houston+Christian&amp;year=2012" xr:uid="{62A65865-787C-4CEB-8E96-34BDE214A9FE}"/>
    <hyperlink ref="O623" r:id="rId813" display="https://barttorvik.com/team.php?team=UT+Rio+Grande+Valley&amp;year=2012" xr:uid="{525C8A05-FDAD-4003-A5AC-EAE4242CADFC}"/>
    <hyperlink ref="O625" r:id="rId814" display="https://barttorvik.com/team.php?team=Idaho+St.&amp;year=2012" xr:uid="{08AB021D-9BC8-4DE9-A647-92082A186327}"/>
    <hyperlink ref="O627" r:id="rId815" display="https://barttorvik.com/team.php?team=Coppin+St.&amp;year=2012" xr:uid="{970C05B7-C696-49A6-98FA-D9343F022823}"/>
    <hyperlink ref="O629" r:id="rId816" display="https://barttorvik.com/team.php?team=Radford&amp;year=2012" xr:uid="{8C9E8928-FE72-476A-8EF7-D1057D4E9330}"/>
    <hyperlink ref="O631" r:id="rId817" display="https://barttorvik.com/team.php?team=Texas+A%26M+Corpus+Chris&amp;year=2012" xr:uid="{8D77152E-5213-43E3-96F4-DECE37FFABD1}"/>
    <hyperlink ref="O633" r:id="rId818" display="https://barttorvik.com/team.php?team=Howard&amp;year=2012" xr:uid="{A6D033D2-0762-4255-9E57-8A8B13B38479}"/>
    <hyperlink ref="O635" r:id="rId819" display="https://barttorvik.com/team.php?team=Nicholls+St.&amp;year=2012" xr:uid="{6B638AB4-E86D-4A6C-AD91-B6B236556948}"/>
    <hyperlink ref="O637" r:id="rId820" display="https://barttorvik.com/team.php?team=Colgate&amp;year=2012" xr:uid="{1413C75D-53B2-4898-B84C-EB696D5D8C13}"/>
    <hyperlink ref="O639" r:id="rId821" display="https://barttorvik.com/team.php?team=Brown&amp;year=2012" xr:uid="{6EDF8259-F6FE-47CA-BF2F-1604D2B6558B}"/>
    <hyperlink ref="O641" r:id="rId822" display="https://barttorvik.com/team.php?team=Loyola+Chicago&amp;year=2012" xr:uid="{6C4D769D-7277-4F68-A0D2-22687865AEC5}"/>
    <hyperlink ref="O643" r:id="rId823" display="https://barttorvik.com/team.php?team=UC+Davis&amp;year=2012" xr:uid="{6BA428CD-C6DE-4417-9B1F-F46BB6C79E01}"/>
    <hyperlink ref="O645" r:id="rId824" display="https://barttorvik.com/team.php?team=Northern+Illinois&amp;year=2012" xr:uid="{330ED410-D544-49BA-B879-AF0681F9C57C}"/>
    <hyperlink ref="O647" r:id="rId825" display="https://barttorvik.com/team.php?team=The+Citadel&amp;year=2012" xr:uid="{ECDAD7A9-E3DE-4B5A-B67A-B6B5AA3046EB}"/>
    <hyperlink ref="O649" r:id="rId826" display="https://barttorvik.com/team.php?team=Saint+Peter%27s&amp;year=2012" xr:uid="{3F9C4567-9D7B-4E39-8006-93E5DAC53077}"/>
    <hyperlink ref="O651" r:id="rId827" display="https://barttorvik.com/team.php?team=Navy&amp;year=2012" xr:uid="{1D32E322-79A3-43C7-B771-D5E1D5EED49C}"/>
    <hyperlink ref="O653" r:id="rId828" display="https://barttorvik.com/team.php?team=Cal+St.+Northridge&amp;year=2012" xr:uid="{7AB65816-FC19-445B-8319-C15741704C3B}"/>
    <hyperlink ref="O655" r:id="rId829" display="https://barttorvik.com/team.php?team=Alabama+St.&amp;year=2012" xr:uid="{A540B48C-2F1C-4A4B-84BA-D687AD800C1A}"/>
    <hyperlink ref="O657" r:id="rId830" display="https://barttorvik.com/team.php?team=SIU+Edwardsville&amp;year=2012" xr:uid="{D1293439-B9C1-481B-B511-470825E04098}"/>
    <hyperlink ref="O659" r:id="rId831" display="https://barttorvik.com/team.php?team=Eastern+Illinois&amp;year=2012" xr:uid="{1D069066-9317-4EBE-A74D-26F3C2E675D7}"/>
    <hyperlink ref="O661" r:id="rId832" display="https://barttorvik.com/team.php?team=Canisius&amp;year=2012" xr:uid="{26B07327-DC90-42C2-B27B-0081947D02AD}"/>
    <hyperlink ref="P663" r:id="rId833" display="https://barttorvik.com/trank.php?&amp;begin=20111101&amp;end=20120312&amp;conlimit=All&amp;year=2012&amp;top=0&amp;venue=H&amp;type=All&amp;mingames=0&amp;quad=5&amp;rpi=" xr:uid="{847F30FB-268E-4DED-88E3-C94F2671D48C}"/>
    <hyperlink ref="O664" r:id="rId834" display="https://barttorvik.com/team.php?team=Hartford&amp;year=2012" xr:uid="{F789E743-B043-4411-97B5-772561306211}"/>
    <hyperlink ref="O666" r:id="rId835" display="https://barttorvik.com/team.php?team=Alcorn+St.&amp;year=2012" xr:uid="{11CD1FE0-B906-4A19-88C5-8BD73A802C24}"/>
    <hyperlink ref="O668" r:id="rId836" display="https://barttorvik.com/team.php?team=Maryland+Eastern+Shore&amp;year=2012" xr:uid="{F5A058D7-F99D-4156-8419-5B87F4B59772}"/>
    <hyperlink ref="O670" r:id="rId837" display="https://barttorvik.com/team.php?team=Kennesaw+St.&amp;year=2012" xr:uid="{6D683F22-0B81-438A-9A4B-95EB2241A160}"/>
    <hyperlink ref="O672" r:id="rId838" display="https://barttorvik.com/team.php?team=Northern+Arizona&amp;year=2012" xr:uid="{C2C36D93-E304-45F7-BC1B-D3D6B9454889}"/>
    <hyperlink ref="O674" r:id="rId839" display="https://barttorvik.com/team.php?team=Florida+A%26M&amp;year=2012" xr:uid="{AAA82072-35A3-47AE-B42B-A641C2F29523}"/>
    <hyperlink ref="O676" r:id="rId840" display="https://barttorvik.com/team.php?team=Arkansas+Pine+Bluff&amp;year=2012" xr:uid="{A7AE8B0A-8734-417A-B073-67CBD6BB7D7F}"/>
    <hyperlink ref="O678" r:id="rId841" display="https://barttorvik.com/team.php?team=Tennessee+Martin&amp;year=2012" xr:uid="{6D966CB8-17D9-4E6D-B4E6-9C2B85BA2AAE}"/>
    <hyperlink ref="O680" r:id="rId842" display="https://barttorvik.com/team.php?team=Prairie+View+A%26M&amp;year=2012" xr:uid="{C8D1BFA6-7884-4CFC-88B1-35AC134973ED}"/>
    <hyperlink ref="O682" r:id="rId843" display="https://barttorvik.com/team.php?team=Louisiana+Monroe&amp;year=2012" xr:uid="{739E38B3-D8EB-4D2D-B4DB-F103CD779426}"/>
    <hyperlink ref="O684" r:id="rId844" display="https://barttorvik.com/team.php?team=Alabama+A%26M&amp;year=2012" xr:uid="{75B61E09-B2FE-4279-8D26-51C88B41643C}"/>
    <hyperlink ref="O686" r:id="rId845" display="https://barttorvik.com/team.php?team=Chicago+St.&amp;year=2012" xr:uid="{DB85D649-3701-4EF2-B67C-5AA65E3C3BCD}"/>
    <hyperlink ref="O688" r:id="rId846" display="https://barttorvik.com/team.php?team=South+Carolina+St.&amp;year=2012" xr:uid="{91654197-E94B-4397-98E0-022DAF60A0C0}"/>
    <hyperlink ref="O690" r:id="rId847" display="https://barttorvik.com/team.php?team=Jackson+St.&amp;year=2012" xr:uid="{FC8CC90F-FE83-4EBB-AAB2-7F212D390D0D}"/>
    <hyperlink ref="O692" r:id="rId848" display="https://barttorvik.com/team.php?team=Towson&amp;year=2012" xr:uid="{D24D47A8-5846-4D74-B0FE-4A3721B08289}"/>
    <hyperlink ref="O694" r:id="rId849" display="https://barttorvik.com/team.php?team=UMBC&amp;year=2012" xr:uid="{5D010967-B31D-49A7-BCAE-83CB457AA99C}"/>
    <hyperlink ref="O696" r:id="rId850" display="https://barttorvik.com/team.php?team=Fairleigh+Dickinson&amp;year=2012" xr:uid="{F15A224C-C5A1-40C1-A9ED-229D5B06246D}"/>
    <hyperlink ref="O698" r:id="rId851" display="https://barttorvik.com/team.php?team=Bryant&amp;year=2012" xr:uid="{07C9CCF6-5E5E-43AB-87B2-4416A98F0185}"/>
    <hyperlink ref="O700" r:id="rId852" display="https://barttorvik.com/team.php?team=Binghamton&amp;year=2012" xr:uid="{8EB2FD6E-DA67-474C-BC2B-60F29DB76F9E}"/>
    <hyperlink ref="O702" r:id="rId853" display="https://barttorvik.com/team.php?team=Grambling+St.&amp;year=2012" xr:uid="{D195EA6A-17DB-47EB-A9F2-7D3E7C37EC56}"/>
    <hyperlink ref="P704" r:id="rId854" display="https://barttorvik.com/trank.php?&amp;begin=20111101&amp;end=20120312&amp;conlimit=All&amp;year=2012&amp;top=0&amp;venue=H&amp;type=All&amp;mingames=0&amp;quad=5&amp;rpi=" xr:uid="{686C0AAB-61D0-4444-B0D1-0E18CB304B7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52CE-E794-4F35-A3CF-E4F401B9CCFB}">
  <dimension ref="A1:N704"/>
  <sheetViews>
    <sheetView workbookViewId="0">
      <selection activeCell="T8" sqref="T8"/>
    </sheetView>
  </sheetViews>
  <sheetFormatPr defaultRowHeight="15" x14ac:dyDescent="0.25"/>
  <cols>
    <col min="4" max="4" width="10.42578125" bestFit="1" customWidth="1"/>
  </cols>
  <sheetData>
    <row r="1" spans="1:14" x14ac:dyDescent="0.25">
      <c r="A1" t="s">
        <v>39</v>
      </c>
      <c r="B1" t="s">
        <v>40</v>
      </c>
      <c r="D1" t="s">
        <v>41</v>
      </c>
      <c r="E1" t="s">
        <v>49</v>
      </c>
      <c r="F1" t="s">
        <v>48</v>
      </c>
      <c r="J1" t="s">
        <v>51</v>
      </c>
      <c r="K1">
        <v>0.53410000000000002</v>
      </c>
      <c r="M1" s="17" t="s">
        <v>379</v>
      </c>
      <c r="N1" s="19">
        <v>0.97970000000000002</v>
      </c>
    </row>
    <row r="2" spans="1:14" ht="15.75" thickBot="1" x14ac:dyDescent="0.3">
      <c r="A2" t="str">
        <f>IF(B2=D2, "", "BAD")</f>
        <v/>
      </c>
      <c r="B2" t="s">
        <v>51</v>
      </c>
      <c r="D2" t="s">
        <v>51</v>
      </c>
      <c r="E2">
        <v>0.53410000000000002</v>
      </c>
      <c r="F2">
        <v>157</v>
      </c>
      <c r="J2" t="s">
        <v>52</v>
      </c>
      <c r="K2">
        <v>0.73099999999999998</v>
      </c>
      <c r="M2" s="18" t="s">
        <v>407</v>
      </c>
      <c r="N2" s="20">
        <v>1</v>
      </c>
    </row>
    <row r="3" spans="1:14" x14ac:dyDescent="0.25">
      <c r="A3" t="str">
        <f t="shared" ref="A3:A66" si="0">IF(B3=D3, "", "BAD")</f>
        <v/>
      </c>
      <c r="B3" t="s">
        <v>52</v>
      </c>
      <c r="D3" t="s">
        <v>52</v>
      </c>
      <c r="E3">
        <v>0.73099999999999998</v>
      </c>
      <c r="F3">
        <v>84</v>
      </c>
      <c r="J3" t="s">
        <v>53</v>
      </c>
      <c r="K3">
        <v>0.93530000000000002</v>
      </c>
      <c r="M3" s="17" t="s">
        <v>254</v>
      </c>
      <c r="N3" s="19">
        <v>0.96640000000000004</v>
      </c>
    </row>
    <row r="4" spans="1:14" ht="15.75" thickBot="1" x14ac:dyDescent="0.3">
      <c r="A4" t="str">
        <f t="shared" si="0"/>
        <v/>
      </c>
      <c r="B4" t="s">
        <v>53</v>
      </c>
      <c r="D4" t="s">
        <v>53</v>
      </c>
      <c r="E4">
        <v>0.93530000000000002</v>
      </c>
      <c r="F4">
        <v>13</v>
      </c>
      <c r="J4" t="s">
        <v>54</v>
      </c>
      <c r="K4">
        <v>6.2399999999999997E-2</v>
      </c>
      <c r="M4" s="18" t="s">
        <v>401</v>
      </c>
      <c r="N4" s="20">
        <v>2</v>
      </c>
    </row>
    <row r="5" spans="1:14" x14ac:dyDescent="0.25">
      <c r="A5" t="str">
        <f t="shared" si="0"/>
        <v/>
      </c>
      <c r="B5" t="s">
        <v>54</v>
      </c>
      <c r="D5" t="s">
        <v>54</v>
      </c>
      <c r="E5">
        <v>6.2399999999999997E-2</v>
      </c>
      <c r="F5">
        <v>340</v>
      </c>
      <c r="J5" t="s">
        <v>55</v>
      </c>
      <c r="K5">
        <v>0.1249</v>
      </c>
      <c r="M5" s="17" t="s">
        <v>179</v>
      </c>
      <c r="N5" s="21">
        <v>0.96479999999999999</v>
      </c>
    </row>
    <row r="6" spans="1:14" ht="15.75" thickBot="1" x14ac:dyDescent="0.3">
      <c r="A6" t="str">
        <f t="shared" si="0"/>
        <v/>
      </c>
      <c r="B6" t="s">
        <v>55</v>
      </c>
      <c r="D6" t="s">
        <v>55</v>
      </c>
      <c r="E6">
        <v>0.1249</v>
      </c>
      <c r="F6">
        <v>315</v>
      </c>
      <c r="J6" t="s">
        <v>56</v>
      </c>
      <c r="K6">
        <v>0.47339999999999999</v>
      </c>
      <c r="M6" s="18" t="s">
        <v>400</v>
      </c>
      <c r="N6" s="22">
        <v>3</v>
      </c>
    </row>
    <row r="7" spans="1:14" x14ac:dyDescent="0.25">
      <c r="A7" t="str">
        <f t="shared" si="0"/>
        <v/>
      </c>
      <c r="B7" t="s">
        <v>56</v>
      </c>
      <c r="D7" t="s">
        <v>56</v>
      </c>
      <c r="E7">
        <v>0.47339999999999999</v>
      </c>
      <c r="F7">
        <v>180</v>
      </c>
      <c r="J7" t="s">
        <v>57</v>
      </c>
      <c r="K7">
        <v>6.1400000000000003E-2</v>
      </c>
      <c r="M7" s="17" t="s">
        <v>237</v>
      </c>
      <c r="N7" s="23">
        <v>0.96419999999999995</v>
      </c>
    </row>
    <row r="8" spans="1:14" ht="15.75" thickBot="1" x14ac:dyDescent="0.3">
      <c r="A8" t="str">
        <f t="shared" si="0"/>
        <v/>
      </c>
      <c r="B8" t="s">
        <v>57</v>
      </c>
      <c r="D8" t="s">
        <v>57</v>
      </c>
      <c r="E8">
        <v>6.1400000000000003E-2</v>
      </c>
      <c r="F8">
        <v>342</v>
      </c>
      <c r="J8" t="s">
        <v>58</v>
      </c>
      <c r="K8">
        <v>0.45169999999999999</v>
      </c>
      <c r="M8" s="18" t="s">
        <v>405</v>
      </c>
      <c r="N8" s="24">
        <v>4</v>
      </c>
    </row>
    <row r="9" spans="1:14" x14ac:dyDescent="0.25">
      <c r="A9" t="str">
        <f t="shared" si="0"/>
        <v/>
      </c>
      <c r="B9" t="s">
        <v>58</v>
      </c>
      <c r="D9" t="s">
        <v>58</v>
      </c>
      <c r="E9">
        <v>0.45169999999999999</v>
      </c>
      <c r="F9">
        <v>188</v>
      </c>
      <c r="J9" t="s">
        <v>59</v>
      </c>
      <c r="K9">
        <v>0.26079999999999998</v>
      </c>
      <c r="M9" s="17" t="s">
        <v>217</v>
      </c>
      <c r="N9" s="25">
        <v>0.96260000000000001</v>
      </c>
    </row>
    <row r="10" spans="1:14" ht="15.75" thickBot="1" x14ac:dyDescent="0.3">
      <c r="A10" t="str">
        <f t="shared" si="0"/>
        <v/>
      </c>
      <c r="B10" t="s">
        <v>59</v>
      </c>
      <c r="D10" t="s">
        <v>59</v>
      </c>
      <c r="E10">
        <v>0.26079999999999998</v>
      </c>
      <c r="F10">
        <v>266</v>
      </c>
      <c r="J10" t="s">
        <v>60</v>
      </c>
      <c r="K10">
        <v>0.73819999999999997</v>
      </c>
      <c r="M10" s="18" t="s">
        <v>403</v>
      </c>
      <c r="N10" s="26">
        <v>5</v>
      </c>
    </row>
    <row r="11" spans="1:14" x14ac:dyDescent="0.25">
      <c r="A11" t="str">
        <f t="shared" si="0"/>
        <v/>
      </c>
      <c r="B11" t="s">
        <v>60</v>
      </c>
      <c r="D11" t="s">
        <v>60</v>
      </c>
      <c r="E11">
        <v>0.73819999999999997</v>
      </c>
      <c r="F11">
        <v>78</v>
      </c>
      <c r="J11" t="s">
        <v>61</v>
      </c>
      <c r="K11">
        <v>0.44500000000000001</v>
      </c>
      <c r="M11" s="17" t="s">
        <v>284</v>
      </c>
      <c r="N11" s="27">
        <v>0.95820000000000005</v>
      </c>
    </row>
    <row r="12" spans="1:14" ht="15.75" thickBot="1" x14ac:dyDescent="0.3">
      <c r="A12" t="str">
        <f t="shared" si="0"/>
        <v/>
      </c>
      <c r="B12" t="s">
        <v>61</v>
      </c>
      <c r="D12" t="s">
        <v>61</v>
      </c>
      <c r="E12">
        <v>0.44500000000000001</v>
      </c>
      <c r="F12">
        <v>191</v>
      </c>
      <c r="J12" t="s">
        <v>62</v>
      </c>
      <c r="K12">
        <v>0.8095</v>
      </c>
      <c r="M12" s="18" t="s">
        <v>417</v>
      </c>
      <c r="N12" s="28">
        <v>6</v>
      </c>
    </row>
    <row r="13" spans="1:14" x14ac:dyDescent="0.25">
      <c r="A13" t="str">
        <f t="shared" si="0"/>
        <v/>
      </c>
      <c r="B13" t="s">
        <v>62</v>
      </c>
      <c r="D13" t="s">
        <v>62</v>
      </c>
      <c r="E13">
        <v>0.8095</v>
      </c>
      <c r="F13">
        <v>56</v>
      </c>
      <c r="J13" t="s">
        <v>63</v>
      </c>
      <c r="K13">
        <v>9.6799999999999997E-2</v>
      </c>
      <c r="M13" s="17" t="s">
        <v>165</v>
      </c>
      <c r="N13" s="29">
        <v>0.95630000000000004</v>
      </c>
    </row>
    <row r="14" spans="1:14" ht="15.75" thickBot="1" x14ac:dyDescent="0.3">
      <c r="A14" t="str">
        <f t="shared" si="0"/>
        <v/>
      </c>
      <c r="B14" t="s">
        <v>386</v>
      </c>
      <c r="D14" t="s">
        <v>386</v>
      </c>
      <c r="E14">
        <v>0.38250000000000001</v>
      </c>
      <c r="F14">
        <v>213</v>
      </c>
      <c r="J14" t="s">
        <v>64</v>
      </c>
      <c r="K14">
        <v>0.3</v>
      </c>
      <c r="M14" s="18" t="s">
        <v>407</v>
      </c>
      <c r="N14" s="30">
        <v>7</v>
      </c>
    </row>
    <row r="15" spans="1:14" x14ac:dyDescent="0.25">
      <c r="A15" t="str">
        <f t="shared" si="0"/>
        <v/>
      </c>
      <c r="B15" t="s">
        <v>63</v>
      </c>
      <c r="D15" t="s">
        <v>63</v>
      </c>
      <c r="E15">
        <v>9.6799999999999997E-2</v>
      </c>
      <c r="F15">
        <v>327</v>
      </c>
      <c r="J15" t="s">
        <v>65</v>
      </c>
      <c r="K15">
        <v>0.23200000000000001</v>
      </c>
      <c r="M15" s="17" t="s">
        <v>317</v>
      </c>
      <c r="N15" s="31">
        <v>0.95450000000000002</v>
      </c>
    </row>
    <row r="16" spans="1:14" ht="15.75" thickBot="1" x14ac:dyDescent="0.3">
      <c r="A16" t="str">
        <f t="shared" si="0"/>
        <v/>
      </c>
      <c r="B16" t="s">
        <v>64</v>
      </c>
      <c r="D16" t="s">
        <v>64</v>
      </c>
      <c r="E16">
        <v>0.3</v>
      </c>
      <c r="F16">
        <v>247</v>
      </c>
      <c r="J16" t="s">
        <v>66</v>
      </c>
      <c r="K16">
        <v>0.50919999999999999</v>
      </c>
      <c r="M16" s="18" t="s">
        <v>405</v>
      </c>
      <c r="N16" s="32">
        <v>8</v>
      </c>
    </row>
    <row r="17" spans="1:14" x14ac:dyDescent="0.25">
      <c r="A17" t="str">
        <f t="shared" si="0"/>
        <v/>
      </c>
      <c r="B17" t="s">
        <v>65</v>
      </c>
      <c r="D17" t="s">
        <v>65</v>
      </c>
      <c r="E17">
        <v>0.23200000000000001</v>
      </c>
      <c r="F17">
        <v>278</v>
      </c>
      <c r="J17" t="s">
        <v>67</v>
      </c>
      <c r="K17">
        <v>0.35630000000000001</v>
      </c>
      <c r="M17" s="17" t="s">
        <v>175</v>
      </c>
      <c r="N17" s="33">
        <v>0.9536</v>
      </c>
    </row>
    <row r="18" spans="1:14" ht="15.75" thickBot="1" x14ac:dyDescent="0.3">
      <c r="A18" t="str">
        <f t="shared" si="0"/>
        <v/>
      </c>
      <c r="B18" t="s">
        <v>66</v>
      </c>
      <c r="D18" t="s">
        <v>66</v>
      </c>
      <c r="E18">
        <v>0.50919999999999999</v>
      </c>
      <c r="F18">
        <v>163</v>
      </c>
      <c r="J18" t="s">
        <v>68</v>
      </c>
      <c r="K18">
        <v>0.62060000000000004</v>
      </c>
      <c r="M18" s="18" t="s">
        <v>402</v>
      </c>
      <c r="N18" s="34">
        <v>9</v>
      </c>
    </row>
    <row r="19" spans="1:14" x14ac:dyDescent="0.25">
      <c r="A19" t="str">
        <f t="shared" si="0"/>
        <v/>
      </c>
      <c r="B19" t="s">
        <v>67</v>
      </c>
      <c r="D19" t="s">
        <v>67</v>
      </c>
      <c r="E19">
        <v>0.35630000000000001</v>
      </c>
      <c r="F19">
        <v>222</v>
      </c>
      <c r="J19" t="s">
        <v>69</v>
      </c>
      <c r="K19">
        <v>0.91859999999999997</v>
      </c>
      <c r="M19" s="17" t="s">
        <v>143</v>
      </c>
      <c r="N19" s="35">
        <v>0.95179999999999998</v>
      </c>
    </row>
    <row r="20" spans="1:14" ht="15.75" thickBot="1" x14ac:dyDescent="0.3">
      <c r="A20" t="str">
        <f t="shared" si="0"/>
        <v/>
      </c>
      <c r="B20" t="s">
        <v>68</v>
      </c>
      <c r="D20" t="s">
        <v>68</v>
      </c>
      <c r="E20">
        <v>0.62060000000000004</v>
      </c>
      <c r="F20">
        <v>121</v>
      </c>
      <c r="J20" t="s">
        <v>70</v>
      </c>
      <c r="K20">
        <v>0.81240000000000001</v>
      </c>
      <c r="M20" s="18" t="s">
        <v>418</v>
      </c>
      <c r="N20" s="36">
        <v>10</v>
      </c>
    </row>
    <row r="21" spans="1:14" x14ac:dyDescent="0.25">
      <c r="A21" t="str">
        <f t="shared" si="0"/>
        <v/>
      </c>
      <c r="B21" t="s">
        <v>69</v>
      </c>
      <c r="D21" t="s">
        <v>69</v>
      </c>
      <c r="E21">
        <v>0.91859999999999997</v>
      </c>
      <c r="F21">
        <v>17</v>
      </c>
      <c r="J21" t="s">
        <v>71</v>
      </c>
      <c r="K21">
        <v>0.1963</v>
      </c>
      <c r="M21" s="17" t="s">
        <v>119</v>
      </c>
      <c r="N21" s="37">
        <v>0.94589999999999996</v>
      </c>
    </row>
    <row r="22" spans="1:14" ht="15.75" thickBot="1" x14ac:dyDescent="0.3">
      <c r="A22" t="str">
        <f t="shared" si="0"/>
        <v/>
      </c>
      <c r="B22" t="s">
        <v>70</v>
      </c>
      <c r="D22" t="s">
        <v>70</v>
      </c>
      <c r="E22">
        <v>0.81240000000000001</v>
      </c>
      <c r="F22">
        <v>55</v>
      </c>
      <c r="J22" t="s">
        <v>72</v>
      </c>
      <c r="K22">
        <v>2.0899999999999998E-2</v>
      </c>
      <c r="M22" s="18" t="s">
        <v>403</v>
      </c>
      <c r="N22" s="38">
        <v>11</v>
      </c>
    </row>
    <row r="23" spans="1:14" x14ac:dyDescent="0.25">
      <c r="A23" t="str">
        <f t="shared" si="0"/>
        <v/>
      </c>
      <c r="B23" t="s">
        <v>71</v>
      </c>
      <c r="D23" t="s">
        <v>71</v>
      </c>
      <c r="E23">
        <v>0.1963</v>
      </c>
      <c r="F23">
        <v>291</v>
      </c>
      <c r="J23" t="s">
        <v>73</v>
      </c>
      <c r="K23">
        <v>0.66110000000000002</v>
      </c>
      <c r="M23" s="17" t="s">
        <v>132</v>
      </c>
      <c r="N23" s="39">
        <v>0.94240000000000002</v>
      </c>
    </row>
    <row r="24" spans="1:14" ht="15.75" thickBot="1" x14ac:dyDescent="0.3">
      <c r="A24" t="str">
        <f t="shared" si="0"/>
        <v/>
      </c>
      <c r="B24" t="s">
        <v>72</v>
      </c>
      <c r="D24" t="s">
        <v>72</v>
      </c>
      <c r="E24">
        <v>2.0899999999999998E-2</v>
      </c>
      <c r="F24">
        <v>344</v>
      </c>
      <c r="J24" t="s">
        <v>74</v>
      </c>
      <c r="K24">
        <v>0.29799999999999999</v>
      </c>
      <c r="M24" s="18" t="s">
        <v>411</v>
      </c>
      <c r="N24" s="40">
        <v>12</v>
      </c>
    </row>
    <row r="25" spans="1:14" x14ac:dyDescent="0.25">
      <c r="A25" t="str">
        <f t="shared" si="0"/>
        <v/>
      </c>
      <c r="B25" t="s">
        <v>73</v>
      </c>
      <c r="D25" t="s">
        <v>73</v>
      </c>
      <c r="E25">
        <v>0.66110000000000002</v>
      </c>
      <c r="F25">
        <v>103</v>
      </c>
      <c r="J25" t="s">
        <v>75</v>
      </c>
      <c r="K25">
        <v>0.29449999999999998</v>
      </c>
      <c r="M25" s="17" t="s">
        <v>53</v>
      </c>
      <c r="N25" s="41">
        <v>0.93530000000000002</v>
      </c>
    </row>
    <row r="26" spans="1:14" ht="15.75" thickBot="1" x14ac:dyDescent="0.3">
      <c r="A26" t="str">
        <f t="shared" si="0"/>
        <v/>
      </c>
      <c r="B26" t="s">
        <v>74</v>
      </c>
      <c r="D26" t="s">
        <v>74</v>
      </c>
      <c r="E26">
        <v>0.29799999999999999</v>
      </c>
      <c r="F26">
        <v>250</v>
      </c>
      <c r="J26" t="s">
        <v>76</v>
      </c>
      <c r="K26">
        <v>0.50170000000000003</v>
      </c>
      <c r="M26" s="18" t="s">
        <v>415</v>
      </c>
      <c r="N26" s="42">
        <v>13</v>
      </c>
    </row>
    <row r="27" spans="1:14" x14ac:dyDescent="0.25">
      <c r="A27" t="str">
        <f t="shared" si="0"/>
        <v/>
      </c>
      <c r="B27" t="s">
        <v>75</v>
      </c>
      <c r="D27" t="s">
        <v>75</v>
      </c>
      <c r="E27">
        <v>0.29449999999999998</v>
      </c>
      <c r="F27">
        <v>251</v>
      </c>
      <c r="J27" t="s">
        <v>77</v>
      </c>
      <c r="K27">
        <v>0.34699999999999998</v>
      </c>
      <c r="M27" s="17" t="s">
        <v>376</v>
      </c>
      <c r="N27" s="43">
        <v>0.92769999999999997</v>
      </c>
    </row>
    <row r="28" spans="1:14" ht="15.75" thickBot="1" x14ac:dyDescent="0.3">
      <c r="A28" t="str">
        <f t="shared" si="0"/>
        <v/>
      </c>
      <c r="B28" t="s">
        <v>76</v>
      </c>
      <c r="D28" t="s">
        <v>76</v>
      </c>
      <c r="E28">
        <v>0.50170000000000003</v>
      </c>
      <c r="F28">
        <v>167</v>
      </c>
      <c r="J28" t="s">
        <v>78</v>
      </c>
      <c r="K28">
        <v>0.12640000000000001</v>
      </c>
      <c r="M28" s="18" t="s">
        <v>408</v>
      </c>
      <c r="N28" s="44">
        <v>14</v>
      </c>
    </row>
    <row r="29" spans="1:14" x14ac:dyDescent="0.25">
      <c r="A29" t="str">
        <f t="shared" si="0"/>
        <v/>
      </c>
      <c r="B29" t="s">
        <v>77</v>
      </c>
      <c r="D29" t="s">
        <v>77</v>
      </c>
      <c r="E29">
        <v>0.34699999999999998</v>
      </c>
      <c r="F29">
        <v>230</v>
      </c>
      <c r="J29" t="s">
        <v>79</v>
      </c>
      <c r="K29">
        <v>0.13350000000000001</v>
      </c>
      <c r="M29" s="17" t="s">
        <v>210</v>
      </c>
      <c r="N29" s="45">
        <v>0.91969999999999996</v>
      </c>
    </row>
    <row r="30" spans="1:14" ht="15.75" thickBot="1" x14ac:dyDescent="0.3">
      <c r="A30" t="str">
        <f t="shared" si="0"/>
        <v/>
      </c>
      <c r="B30" t="s">
        <v>78</v>
      </c>
      <c r="D30" t="s">
        <v>78</v>
      </c>
      <c r="E30">
        <v>0.12640000000000001</v>
      </c>
      <c r="F30">
        <v>314</v>
      </c>
      <c r="J30" t="s">
        <v>80</v>
      </c>
      <c r="K30">
        <v>0.59830000000000005</v>
      </c>
      <c r="M30" s="18" t="s">
        <v>406</v>
      </c>
      <c r="N30" s="46">
        <v>15</v>
      </c>
    </row>
    <row r="31" spans="1:14" x14ac:dyDescent="0.25">
      <c r="A31" t="str">
        <f t="shared" si="0"/>
        <v/>
      </c>
      <c r="B31" t="s">
        <v>79</v>
      </c>
      <c r="D31" t="s">
        <v>79</v>
      </c>
      <c r="E31">
        <v>0.13350000000000001</v>
      </c>
      <c r="F31">
        <v>313</v>
      </c>
      <c r="J31" t="s">
        <v>81</v>
      </c>
      <c r="K31">
        <v>0.67800000000000005</v>
      </c>
      <c r="M31" s="17" t="s">
        <v>88</v>
      </c>
      <c r="N31" s="47">
        <v>0.9194</v>
      </c>
    </row>
    <row r="32" spans="1:14" ht="15.75" thickBot="1" x14ac:dyDescent="0.3">
      <c r="A32" t="str">
        <f t="shared" si="0"/>
        <v/>
      </c>
      <c r="B32" t="s">
        <v>80</v>
      </c>
      <c r="D32" t="s">
        <v>80</v>
      </c>
      <c r="E32">
        <v>0.59830000000000005</v>
      </c>
      <c r="F32">
        <v>128</v>
      </c>
      <c r="J32" t="s">
        <v>82</v>
      </c>
      <c r="K32">
        <v>0.64810000000000001</v>
      </c>
      <c r="M32" s="18" t="s">
        <v>431</v>
      </c>
      <c r="N32" s="48">
        <v>16</v>
      </c>
    </row>
    <row r="33" spans="1:14" x14ac:dyDescent="0.25">
      <c r="A33" t="str">
        <f t="shared" si="0"/>
        <v/>
      </c>
      <c r="B33" t="s">
        <v>81</v>
      </c>
      <c r="D33" t="s">
        <v>81</v>
      </c>
      <c r="E33">
        <v>0.67800000000000005</v>
      </c>
      <c r="F33">
        <v>99</v>
      </c>
      <c r="J33" t="s">
        <v>83</v>
      </c>
      <c r="K33">
        <v>0.87919999999999998</v>
      </c>
      <c r="M33" s="17" t="s">
        <v>69</v>
      </c>
      <c r="N33" s="49">
        <v>0.91859999999999997</v>
      </c>
    </row>
    <row r="34" spans="1:14" ht="15.75" thickBot="1" x14ac:dyDescent="0.3">
      <c r="A34" t="str">
        <f t="shared" si="0"/>
        <v/>
      </c>
      <c r="B34" t="s">
        <v>82</v>
      </c>
      <c r="D34" t="s">
        <v>82</v>
      </c>
      <c r="E34">
        <v>0.64810000000000001</v>
      </c>
      <c r="F34">
        <v>109</v>
      </c>
      <c r="J34" t="s">
        <v>84</v>
      </c>
      <c r="K34">
        <v>0.59589999999999999</v>
      </c>
      <c r="M34" s="18" t="s">
        <v>409</v>
      </c>
      <c r="N34" s="50">
        <v>17</v>
      </c>
    </row>
    <row r="35" spans="1:14" x14ac:dyDescent="0.25">
      <c r="A35" t="str">
        <f t="shared" si="0"/>
        <v/>
      </c>
      <c r="B35" t="s">
        <v>83</v>
      </c>
      <c r="D35" t="s">
        <v>83</v>
      </c>
      <c r="E35">
        <v>0.87919999999999998</v>
      </c>
      <c r="F35">
        <v>29</v>
      </c>
      <c r="J35" t="s">
        <v>85</v>
      </c>
      <c r="K35">
        <v>0.35339999999999999</v>
      </c>
      <c r="M35" s="17" t="s">
        <v>191</v>
      </c>
      <c r="N35" s="51">
        <v>0.91069999999999995</v>
      </c>
    </row>
    <row r="36" spans="1:14" ht="15.75" thickBot="1" x14ac:dyDescent="0.3">
      <c r="A36" t="str">
        <f t="shared" si="0"/>
        <v/>
      </c>
      <c r="B36" t="s">
        <v>84</v>
      </c>
      <c r="D36" t="s">
        <v>84</v>
      </c>
      <c r="E36">
        <v>0.59589999999999999</v>
      </c>
      <c r="F36">
        <v>130</v>
      </c>
      <c r="J36" t="s">
        <v>86</v>
      </c>
      <c r="K36">
        <v>0.5665</v>
      </c>
      <c r="M36" s="18" t="s">
        <v>410</v>
      </c>
      <c r="N36" s="52">
        <v>18</v>
      </c>
    </row>
    <row r="37" spans="1:14" x14ac:dyDescent="0.25">
      <c r="A37" t="str">
        <f t="shared" si="0"/>
        <v/>
      </c>
      <c r="B37" t="s">
        <v>85</v>
      </c>
      <c r="D37" t="s">
        <v>85</v>
      </c>
      <c r="E37">
        <v>0.35339999999999999</v>
      </c>
      <c r="F37">
        <v>226</v>
      </c>
      <c r="J37" t="s">
        <v>87</v>
      </c>
      <c r="K37">
        <v>0.1045</v>
      </c>
      <c r="M37" s="17" t="s">
        <v>225</v>
      </c>
      <c r="N37" s="53">
        <v>0.91059999999999997</v>
      </c>
    </row>
    <row r="38" spans="1:14" ht="15.75" thickBot="1" x14ac:dyDescent="0.3">
      <c r="A38" t="str">
        <f t="shared" si="0"/>
        <v/>
      </c>
      <c r="B38" t="s">
        <v>86</v>
      </c>
      <c r="D38" t="s">
        <v>86</v>
      </c>
      <c r="E38">
        <v>0.5665</v>
      </c>
      <c r="F38">
        <v>145</v>
      </c>
      <c r="J38" t="s">
        <v>88</v>
      </c>
      <c r="K38">
        <v>0.9194</v>
      </c>
      <c r="M38" s="18" t="s">
        <v>425</v>
      </c>
      <c r="N38" s="54">
        <v>19</v>
      </c>
    </row>
    <row r="39" spans="1:14" x14ac:dyDescent="0.25">
      <c r="A39" t="str">
        <f t="shared" si="0"/>
        <v/>
      </c>
      <c r="B39" t="s">
        <v>87</v>
      </c>
      <c r="D39" t="s">
        <v>87</v>
      </c>
      <c r="E39">
        <v>0.1045</v>
      </c>
      <c r="F39">
        <v>321</v>
      </c>
      <c r="J39" t="s">
        <v>89</v>
      </c>
      <c r="K39">
        <v>0.42749999999999999</v>
      </c>
      <c r="M39" s="17" t="s">
        <v>199</v>
      </c>
      <c r="N39" s="55">
        <v>0.90680000000000005</v>
      </c>
    </row>
    <row r="40" spans="1:14" ht="15.75" thickBot="1" x14ac:dyDescent="0.3">
      <c r="A40" t="str">
        <f t="shared" si="0"/>
        <v/>
      </c>
      <c r="B40" t="s">
        <v>88</v>
      </c>
      <c r="D40" t="s">
        <v>88</v>
      </c>
      <c r="E40">
        <v>0.9194</v>
      </c>
      <c r="F40">
        <v>16</v>
      </c>
      <c r="J40" t="s">
        <v>90</v>
      </c>
      <c r="K40">
        <v>0.1651</v>
      </c>
      <c r="M40" s="18" t="s">
        <v>419</v>
      </c>
      <c r="N40" s="56">
        <v>20</v>
      </c>
    </row>
    <row r="41" spans="1:14" x14ac:dyDescent="0.25">
      <c r="A41" t="str">
        <f t="shared" si="0"/>
        <v/>
      </c>
      <c r="B41" t="s">
        <v>89</v>
      </c>
      <c r="D41" t="s">
        <v>89</v>
      </c>
      <c r="E41">
        <v>0.42749999999999999</v>
      </c>
      <c r="F41">
        <v>198</v>
      </c>
      <c r="J41" t="s">
        <v>91</v>
      </c>
      <c r="K41">
        <v>0.1022</v>
      </c>
      <c r="M41" s="17" t="s">
        <v>136</v>
      </c>
      <c r="N41" s="57">
        <v>0.90649999999999997</v>
      </c>
    </row>
    <row r="42" spans="1:14" ht="15.75" thickBot="1" x14ac:dyDescent="0.3">
      <c r="A42" t="str">
        <f t="shared" si="0"/>
        <v/>
      </c>
      <c r="B42" t="s">
        <v>90</v>
      </c>
      <c r="D42" t="s">
        <v>90</v>
      </c>
      <c r="E42">
        <v>0.1651</v>
      </c>
      <c r="F42">
        <v>303</v>
      </c>
      <c r="J42" t="s">
        <v>92</v>
      </c>
      <c r="K42">
        <v>0.36930000000000002</v>
      </c>
      <c r="M42" s="18" t="s">
        <v>418</v>
      </c>
      <c r="N42" s="58">
        <v>21</v>
      </c>
    </row>
    <row r="43" spans="1:14" x14ac:dyDescent="0.25">
      <c r="A43" t="str">
        <f t="shared" si="0"/>
        <v/>
      </c>
      <c r="B43" t="s">
        <v>91</v>
      </c>
      <c r="D43" t="s">
        <v>91</v>
      </c>
      <c r="E43">
        <v>0.1022</v>
      </c>
      <c r="F43">
        <v>323</v>
      </c>
      <c r="J43" t="s">
        <v>93</v>
      </c>
      <c r="K43">
        <v>0.33839999999999998</v>
      </c>
      <c r="M43" s="17" t="s">
        <v>106</v>
      </c>
      <c r="N43" s="59">
        <v>0.90259999999999996</v>
      </c>
    </row>
    <row r="44" spans="1:14" ht="15.75" thickBot="1" x14ac:dyDescent="0.3">
      <c r="A44" t="str">
        <f t="shared" si="0"/>
        <v/>
      </c>
      <c r="B44" t="s">
        <v>92</v>
      </c>
      <c r="D44" t="s">
        <v>92</v>
      </c>
      <c r="E44">
        <v>0.36930000000000002</v>
      </c>
      <c r="F44">
        <v>217</v>
      </c>
      <c r="J44" t="s">
        <v>94</v>
      </c>
      <c r="K44">
        <v>0.4889</v>
      </c>
      <c r="M44" s="18" t="s">
        <v>415</v>
      </c>
      <c r="N44" s="60">
        <v>22</v>
      </c>
    </row>
    <row r="45" spans="1:14" x14ac:dyDescent="0.25">
      <c r="A45" t="str">
        <f t="shared" si="0"/>
        <v/>
      </c>
      <c r="B45" t="s">
        <v>93</v>
      </c>
      <c r="D45" t="s">
        <v>93</v>
      </c>
      <c r="E45">
        <v>0.33839999999999998</v>
      </c>
      <c r="F45">
        <v>234</v>
      </c>
      <c r="J45" t="s">
        <v>95</v>
      </c>
      <c r="K45">
        <v>0.58020000000000005</v>
      </c>
      <c r="M45" s="423" t="s">
        <v>313</v>
      </c>
      <c r="N45" s="61">
        <v>0.89370000000000005</v>
      </c>
    </row>
    <row r="46" spans="1:14" ht="15.75" thickBot="1" x14ac:dyDescent="0.3">
      <c r="A46" t="str">
        <f t="shared" si="0"/>
        <v/>
      </c>
      <c r="B46" t="s">
        <v>94</v>
      </c>
      <c r="D46" t="s">
        <v>94</v>
      </c>
      <c r="E46">
        <v>0.4889</v>
      </c>
      <c r="F46">
        <v>171</v>
      </c>
      <c r="J46" t="s">
        <v>96</v>
      </c>
      <c r="K46">
        <v>0.35420000000000001</v>
      </c>
      <c r="M46" s="424"/>
      <c r="N46" s="62">
        <v>23</v>
      </c>
    </row>
    <row r="47" spans="1:14" x14ac:dyDescent="0.25">
      <c r="A47" t="str">
        <f t="shared" si="0"/>
        <v/>
      </c>
      <c r="B47" t="s">
        <v>95</v>
      </c>
      <c r="D47" t="s">
        <v>95</v>
      </c>
      <c r="E47">
        <v>0.58020000000000005</v>
      </c>
      <c r="F47">
        <v>140</v>
      </c>
      <c r="J47" t="s">
        <v>97</v>
      </c>
      <c r="K47">
        <v>6.1699999999999998E-2</v>
      </c>
      <c r="M47" s="17" t="s">
        <v>231</v>
      </c>
      <c r="N47" s="63">
        <v>0.89219999999999999</v>
      </c>
    </row>
    <row r="48" spans="1:14" ht="15.75" thickBot="1" x14ac:dyDescent="0.3">
      <c r="A48" t="str">
        <f t="shared" si="0"/>
        <v/>
      </c>
      <c r="B48" t="s">
        <v>96</v>
      </c>
      <c r="D48" t="s">
        <v>96</v>
      </c>
      <c r="E48">
        <v>0.35420000000000001</v>
      </c>
      <c r="F48">
        <v>225</v>
      </c>
      <c r="J48" t="s">
        <v>98</v>
      </c>
      <c r="K48">
        <v>0.80910000000000004</v>
      </c>
      <c r="M48" s="18" t="s">
        <v>404</v>
      </c>
      <c r="N48" s="64">
        <v>24</v>
      </c>
    </row>
    <row r="49" spans="1:14" x14ac:dyDescent="0.25">
      <c r="A49" t="str">
        <f t="shared" si="0"/>
        <v/>
      </c>
      <c r="B49" t="s">
        <v>97</v>
      </c>
      <c r="D49" t="s">
        <v>97</v>
      </c>
      <c r="E49">
        <v>6.1699999999999998E-2</v>
      </c>
      <c r="F49">
        <v>341</v>
      </c>
      <c r="J49" t="s">
        <v>99</v>
      </c>
      <c r="K49">
        <v>0.59130000000000005</v>
      </c>
      <c r="M49" s="17" t="s">
        <v>148</v>
      </c>
      <c r="N49" s="65">
        <v>0.88790000000000002</v>
      </c>
    </row>
    <row r="50" spans="1:14" ht="15.75" thickBot="1" x14ac:dyDescent="0.3">
      <c r="A50" t="str">
        <f t="shared" si="0"/>
        <v/>
      </c>
      <c r="B50" t="s">
        <v>98</v>
      </c>
      <c r="D50" t="s">
        <v>98</v>
      </c>
      <c r="E50">
        <v>0.80910000000000004</v>
      </c>
      <c r="F50">
        <v>57</v>
      </c>
      <c r="J50" t="s">
        <v>100</v>
      </c>
      <c r="K50">
        <v>0.74319999999999997</v>
      </c>
      <c r="M50" s="18" t="s">
        <v>430</v>
      </c>
      <c r="N50" s="66">
        <v>25</v>
      </c>
    </row>
    <row r="51" spans="1:14" ht="15.75" thickBot="1" x14ac:dyDescent="0.3">
      <c r="A51" t="str">
        <f t="shared" si="0"/>
        <v/>
      </c>
      <c r="B51" t="s">
        <v>99</v>
      </c>
      <c r="D51" t="s">
        <v>99</v>
      </c>
      <c r="E51">
        <v>0.59130000000000005</v>
      </c>
      <c r="F51">
        <v>133</v>
      </c>
      <c r="J51" t="s">
        <v>101</v>
      </c>
      <c r="K51">
        <v>0.43099999999999999</v>
      </c>
      <c r="M51" s="15" t="s">
        <v>25</v>
      </c>
      <c r="N51" s="16" t="s">
        <v>399</v>
      </c>
    </row>
    <row r="52" spans="1:14" x14ac:dyDescent="0.25">
      <c r="A52" t="str">
        <f t="shared" si="0"/>
        <v/>
      </c>
      <c r="B52" t="s">
        <v>100</v>
      </c>
      <c r="D52" t="s">
        <v>100</v>
      </c>
      <c r="E52">
        <v>0.74319999999999997</v>
      </c>
      <c r="F52">
        <v>75</v>
      </c>
      <c r="J52" t="s">
        <v>102</v>
      </c>
      <c r="K52">
        <v>0.18179999999999999</v>
      </c>
      <c r="M52" s="17" t="s">
        <v>363</v>
      </c>
      <c r="N52" s="67">
        <v>0.88719999999999999</v>
      </c>
    </row>
    <row r="53" spans="1:14" ht="15.75" thickBot="1" x14ac:dyDescent="0.3">
      <c r="A53" t="str">
        <f t="shared" si="0"/>
        <v/>
      </c>
      <c r="B53" t="s">
        <v>101</v>
      </c>
      <c r="D53" t="s">
        <v>101</v>
      </c>
      <c r="E53">
        <v>0.43099999999999999</v>
      </c>
      <c r="F53">
        <v>195</v>
      </c>
      <c r="J53" t="s">
        <v>387</v>
      </c>
      <c r="K53">
        <v>0.80659999999999998</v>
      </c>
      <c r="M53" s="18" t="s">
        <v>416</v>
      </c>
      <c r="N53" s="68">
        <v>26</v>
      </c>
    </row>
    <row r="54" spans="1:14" x14ac:dyDescent="0.25">
      <c r="A54" t="str">
        <f t="shared" si="0"/>
        <v/>
      </c>
      <c r="B54" t="s">
        <v>102</v>
      </c>
      <c r="D54" t="s">
        <v>102</v>
      </c>
      <c r="E54">
        <v>0.18179999999999999</v>
      </c>
      <c r="F54">
        <v>297</v>
      </c>
      <c r="J54" t="s">
        <v>103</v>
      </c>
      <c r="K54">
        <v>0.61299999999999999</v>
      </c>
      <c r="M54" s="423" t="s">
        <v>180</v>
      </c>
      <c r="N54" s="69">
        <v>0.88560000000000005</v>
      </c>
    </row>
    <row r="55" spans="1:14" ht="15.75" thickBot="1" x14ac:dyDescent="0.3">
      <c r="A55" t="str">
        <f t="shared" si="0"/>
        <v/>
      </c>
      <c r="B55" t="s">
        <v>387</v>
      </c>
      <c r="D55" t="s">
        <v>387</v>
      </c>
      <c r="E55">
        <v>0.80659999999999998</v>
      </c>
      <c r="F55">
        <v>58</v>
      </c>
      <c r="J55" t="s">
        <v>104</v>
      </c>
      <c r="K55">
        <v>0.72130000000000005</v>
      </c>
      <c r="M55" s="424"/>
      <c r="N55" s="70">
        <v>27</v>
      </c>
    </row>
    <row r="56" spans="1:14" x14ac:dyDescent="0.25">
      <c r="A56" t="str">
        <f t="shared" si="0"/>
        <v/>
      </c>
      <c r="B56" t="s">
        <v>103</v>
      </c>
      <c r="D56" t="s">
        <v>103</v>
      </c>
      <c r="E56">
        <v>0.61299999999999999</v>
      </c>
      <c r="F56">
        <v>123</v>
      </c>
      <c r="J56" t="s">
        <v>105</v>
      </c>
      <c r="K56">
        <v>0.48930000000000001</v>
      </c>
      <c r="M56" s="17" t="s">
        <v>348</v>
      </c>
      <c r="N56" s="71">
        <v>0.88270000000000004</v>
      </c>
    </row>
    <row r="57" spans="1:14" ht="15.75" thickBot="1" x14ac:dyDescent="0.3">
      <c r="A57" t="str">
        <f t="shared" si="0"/>
        <v/>
      </c>
      <c r="B57" t="s">
        <v>104</v>
      </c>
      <c r="D57" t="s">
        <v>104</v>
      </c>
      <c r="E57">
        <v>0.72130000000000005</v>
      </c>
      <c r="F57">
        <v>88</v>
      </c>
      <c r="J57" t="s">
        <v>106</v>
      </c>
      <c r="K57">
        <v>0.90259999999999996</v>
      </c>
      <c r="M57" s="18" t="s">
        <v>428</v>
      </c>
      <c r="N57" s="72">
        <v>28</v>
      </c>
    </row>
    <row r="58" spans="1:14" x14ac:dyDescent="0.25">
      <c r="A58" t="str">
        <f t="shared" si="0"/>
        <v/>
      </c>
      <c r="B58" t="s">
        <v>105</v>
      </c>
      <c r="D58" t="s">
        <v>105</v>
      </c>
      <c r="E58">
        <v>0.48930000000000001</v>
      </c>
      <c r="F58">
        <v>170</v>
      </c>
      <c r="J58" t="s">
        <v>107</v>
      </c>
      <c r="K58">
        <v>0.25240000000000001</v>
      </c>
      <c r="M58" s="17" t="s">
        <v>83</v>
      </c>
      <c r="N58" s="73">
        <v>0.87919999999999998</v>
      </c>
    </row>
    <row r="59" spans="1:14" ht="15.75" thickBot="1" x14ac:dyDescent="0.3">
      <c r="A59" t="str">
        <f t="shared" si="0"/>
        <v/>
      </c>
      <c r="B59" t="s">
        <v>106</v>
      </c>
      <c r="D59" t="s">
        <v>106</v>
      </c>
      <c r="E59">
        <v>0.90259999999999996</v>
      </c>
      <c r="F59">
        <v>22</v>
      </c>
      <c r="J59" t="s">
        <v>108</v>
      </c>
      <c r="K59">
        <v>0.41839999999999999</v>
      </c>
      <c r="M59" s="18" t="s">
        <v>423</v>
      </c>
      <c r="N59" s="74">
        <v>29</v>
      </c>
    </row>
    <row r="60" spans="1:14" x14ac:dyDescent="0.25">
      <c r="A60" t="str">
        <f t="shared" si="0"/>
        <v/>
      </c>
      <c r="B60" t="s">
        <v>107</v>
      </c>
      <c r="D60" t="s">
        <v>107</v>
      </c>
      <c r="E60">
        <v>0.25240000000000001</v>
      </c>
      <c r="F60">
        <v>270</v>
      </c>
      <c r="J60" t="s">
        <v>109</v>
      </c>
      <c r="K60">
        <v>0.87660000000000005</v>
      </c>
      <c r="M60" s="17" t="s">
        <v>109</v>
      </c>
      <c r="N60" s="75">
        <v>0.87660000000000005</v>
      </c>
    </row>
    <row r="61" spans="1:14" ht="15.75" thickBot="1" x14ac:dyDescent="0.3">
      <c r="A61" t="str">
        <f t="shared" si="0"/>
        <v/>
      </c>
      <c r="B61" t="s">
        <v>108</v>
      </c>
      <c r="D61" t="s">
        <v>108</v>
      </c>
      <c r="E61">
        <v>0.41839999999999999</v>
      </c>
      <c r="F61">
        <v>202</v>
      </c>
      <c r="J61" t="s">
        <v>110</v>
      </c>
      <c r="K61">
        <v>0.2082</v>
      </c>
      <c r="M61" s="18" t="s">
        <v>413</v>
      </c>
      <c r="N61" s="76">
        <v>30</v>
      </c>
    </row>
    <row r="62" spans="1:14" x14ac:dyDescent="0.25">
      <c r="A62" t="str">
        <f t="shared" si="0"/>
        <v/>
      </c>
      <c r="B62" t="s">
        <v>109</v>
      </c>
      <c r="D62" t="s">
        <v>109</v>
      </c>
      <c r="E62">
        <v>0.87660000000000005</v>
      </c>
      <c r="F62">
        <v>30</v>
      </c>
      <c r="J62" t="s">
        <v>111</v>
      </c>
      <c r="K62">
        <v>0.73360000000000003</v>
      </c>
      <c r="M62" s="17" t="s">
        <v>272</v>
      </c>
      <c r="N62" s="77">
        <v>0.876</v>
      </c>
    </row>
    <row r="63" spans="1:14" ht="15.75" thickBot="1" x14ac:dyDescent="0.3">
      <c r="A63" t="str">
        <f t="shared" si="0"/>
        <v/>
      </c>
      <c r="B63" t="s">
        <v>110</v>
      </c>
      <c r="D63" t="s">
        <v>110</v>
      </c>
      <c r="E63">
        <v>0.2082</v>
      </c>
      <c r="F63">
        <v>286</v>
      </c>
      <c r="J63" t="s">
        <v>112</v>
      </c>
      <c r="K63">
        <v>0.73909999999999998</v>
      </c>
      <c r="M63" s="18" t="s">
        <v>422</v>
      </c>
      <c r="N63" s="78">
        <v>31</v>
      </c>
    </row>
    <row r="64" spans="1:14" x14ac:dyDescent="0.25">
      <c r="A64" t="str">
        <f t="shared" si="0"/>
        <v/>
      </c>
      <c r="B64" t="s">
        <v>111</v>
      </c>
      <c r="D64" t="s">
        <v>111</v>
      </c>
      <c r="E64">
        <v>0.73360000000000003</v>
      </c>
      <c r="F64">
        <v>82</v>
      </c>
      <c r="J64" t="s">
        <v>113</v>
      </c>
      <c r="K64">
        <v>0.47460000000000002</v>
      </c>
      <c r="M64" s="17" t="s">
        <v>324</v>
      </c>
      <c r="N64" s="79">
        <v>0.87280000000000002</v>
      </c>
    </row>
    <row r="65" spans="1:14" ht="15.75" thickBot="1" x14ac:dyDescent="0.3">
      <c r="A65" t="str">
        <f t="shared" si="0"/>
        <v/>
      </c>
      <c r="B65" t="s">
        <v>112</v>
      </c>
      <c r="D65" t="s">
        <v>112</v>
      </c>
      <c r="E65">
        <v>0.73909999999999998</v>
      </c>
      <c r="F65">
        <v>77</v>
      </c>
      <c r="J65" t="s">
        <v>114</v>
      </c>
      <c r="K65">
        <v>0.1837</v>
      </c>
      <c r="M65" s="18" t="s">
        <v>433</v>
      </c>
      <c r="N65" s="80">
        <v>32</v>
      </c>
    </row>
    <row r="66" spans="1:14" x14ac:dyDescent="0.25">
      <c r="A66" t="str">
        <f t="shared" si="0"/>
        <v/>
      </c>
      <c r="B66" t="s">
        <v>113</v>
      </c>
      <c r="D66" t="s">
        <v>113</v>
      </c>
      <c r="E66">
        <v>0.47460000000000002</v>
      </c>
      <c r="F66">
        <v>179</v>
      </c>
      <c r="J66" t="s">
        <v>115</v>
      </c>
      <c r="K66">
        <v>0.76939999999999997</v>
      </c>
      <c r="M66" s="17" t="s">
        <v>371</v>
      </c>
      <c r="N66" s="81">
        <v>0.86939999999999995</v>
      </c>
    </row>
    <row r="67" spans="1:14" ht="15.75" thickBot="1" x14ac:dyDescent="0.3">
      <c r="A67" t="str">
        <f t="shared" ref="A67:A130" si="1">IF(B67=D67, "", "BAD")</f>
        <v/>
      </c>
      <c r="B67" t="s">
        <v>114</v>
      </c>
      <c r="D67" t="s">
        <v>114</v>
      </c>
      <c r="E67">
        <v>0.1837</v>
      </c>
      <c r="F67">
        <v>296</v>
      </c>
      <c r="J67" t="s">
        <v>116</v>
      </c>
      <c r="K67">
        <v>0.59519999999999995</v>
      </c>
      <c r="M67" s="18" t="s">
        <v>416</v>
      </c>
      <c r="N67" s="82">
        <v>33</v>
      </c>
    </row>
    <row r="68" spans="1:14" x14ac:dyDescent="0.25">
      <c r="A68" t="str">
        <f t="shared" si="1"/>
        <v/>
      </c>
      <c r="B68" t="s">
        <v>115</v>
      </c>
      <c r="D68" t="s">
        <v>115</v>
      </c>
      <c r="E68">
        <v>0.76939999999999997</v>
      </c>
      <c r="F68">
        <v>69</v>
      </c>
      <c r="J68" t="s">
        <v>388</v>
      </c>
      <c r="K68">
        <v>0.47989999999999999</v>
      </c>
      <c r="M68" s="17" t="s">
        <v>152</v>
      </c>
      <c r="N68" s="83">
        <v>0.86470000000000002</v>
      </c>
    </row>
    <row r="69" spans="1:14" ht="15.75" thickBot="1" x14ac:dyDescent="0.3">
      <c r="A69" t="str">
        <f t="shared" si="1"/>
        <v/>
      </c>
      <c r="B69" t="s">
        <v>116</v>
      </c>
      <c r="D69" t="s">
        <v>116</v>
      </c>
      <c r="E69">
        <v>0.59519999999999995</v>
      </c>
      <c r="F69">
        <v>131</v>
      </c>
      <c r="J69" t="s">
        <v>117</v>
      </c>
      <c r="K69">
        <v>0.48799999999999999</v>
      </c>
      <c r="M69" s="18" t="s">
        <v>421</v>
      </c>
      <c r="N69" s="84">
        <v>34</v>
      </c>
    </row>
    <row r="70" spans="1:14" x14ac:dyDescent="0.25">
      <c r="A70" t="str">
        <f t="shared" si="1"/>
        <v/>
      </c>
      <c r="B70" t="s">
        <v>388</v>
      </c>
      <c r="D70" t="s">
        <v>388</v>
      </c>
      <c r="E70">
        <v>0.47989999999999999</v>
      </c>
      <c r="F70">
        <v>176</v>
      </c>
      <c r="J70" t="s">
        <v>118</v>
      </c>
      <c r="K70">
        <v>0.79330000000000001</v>
      </c>
      <c r="M70" s="17" t="s">
        <v>176</v>
      </c>
      <c r="N70" s="85">
        <v>0.8629</v>
      </c>
    </row>
    <row r="71" spans="1:14" ht="15.75" thickBot="1" x14ac:dyDescent="0.3">
      <c r="A71" t="str">
        <f t="shared" si="1"/>
        <v/>
      </c>
      <c r="B71" t="s">
        <v>117</v>
      </c>
      <c r="D71" t="s">
        <v>117</v>
      </c>
      <c r="E71">
        <v>0.48799999999999999</v>
      </c>
      <c r="F71">
        <v>173</v>
      </c>
      <c r="J71" t="s">
        <v>119</v>
      </c>
      <c r="K71">
        <v>0.94589999999999996</v>
      </c>
      <c r="M71" s="18" t="s">
        <v>413</v>
      </c>
      <c r="N71" s="86">
        <v>35</v>
      </c>
    </row>
    <row r="72" spans="1:14" x14ac:dyDescent="0.25">
      <c r="A72" t="str">
        <f t="shared" si="1"/>
        <v/>
      </c>
      <c r="B72" t="s">
        <v>118</v>
      </c>
      <c r="D72" t="s">
        <v>118</v>
      </c>
      <c r="E72">
        <v>0.79330000000000001</v>
      </c>
      <c r="F72">
        <v>63</v>
      </c>
      <c r="J72" t="s">
        <v>120</v>
      </c>
      <c r="K72">
        <v>0.68230000000000002</v>
      </c>
      <c r="M72" s="17" t="s">
        <v>205</v>
      </c>
      <c r="N72" s="87">
        <v>0.85929999999999995</v>
      </c>
    </row>
    <row r="73" spans="1:14" ht="15.75" thickBot="1" x14ac:dyDescent="0.3">
      <c r="A73" t="str">
        <f t="shared" si="1"/>
        <v/>
      </c>
      <c r="B73" t="s">
        <v>119</v>
      </c>
      <c r="D73" t="s">
        <v>119</v>
      </c>
      <c r="E73">
        <v>0.94589999999999996</v>
      </c>
      <c r="F73">
        <v>11</v>
      </c>
      <c r="J73" t="s">
        <v>121</v>
      </c>
      <c r="K73">
        <v>0.62260000000000004</v>
      </c>
      <c r="M73" s="18" t="s">
        <v>414</v>
      </c>
      <c r="N73" s="88">
        <v>36</v>
      </c>
    </row>
    <row r="74" spans="1:14" x14ac:dyDescent="0.25">
      <c r="A74" t="str">
        <f t="shared" si="1"/>
        <v/>
      </c>
      <c r="B74" t="s">
        <v>120</v>
      </c>
      <c r="D74" t="s">
        <v>120</v>
      </c>
      <c r="E74">
        <v>0.68230000000000002</v>
      </c>
      <c r="F74">
        <v>96</v>
      </c>
      <c r="J74" t="s">
        <v>122</v>
      </c>
      <c r="K74">
        <v>0.65690000000000004</v>
      </c>
      <c r="M74" s="17" t="s">
        <v>359</v>
      </c>
      <c r="N74" s="89">
        <v>0.85670000000000002</v>
      </c>
    </row>
    <row r="75" spans="1:14" ht="15.75" thickBot="1" x14ac:dyDescent="0.3">
      <c r="A75" t="str">
        <f t="shared" si="1"/>
        <v/>
      </c>
      <c r="B75" t="s">
        <v>121</v>
      </c>
      <c r="D75" t="s">
        <v>121</v>
      </c>
      <c r="E75">
        <v>0.62260000000000004</v>
      </c>
      <c r="F75">
        <v>119</v>
      </c>
      <c r="J75" t="s">
        <v>123</v>
      </c>
      <c r="K75">
        <v>0.2316</v>
      </c>
      <c r="M75" s="18" t="s">
        <v>404</v>
      </c>
      <c r="N75" s="90">
        <v>37</v>
      </c>
    </row>
    <row r="76" spans="1:14" x14ac:dyDescent="0.25">
      <c r="A76" t="str">
        <f t="shared" si="1"/>
        <v/>
      </c>
      <c r="B76" t="s">
        <v>122</v>
      </c>
      <c r="D76" t="s">
        <v>122</v>
      </c>
      <c r="E76">
        <v>0.65690000000000004</v>
      </c>
      <c r="F76">
        <v>105</v>
      </c>
      <c r="J76" t="s">
        <v>124</v>
      </c>
      <c r="K76">
        <v>0.26879999999999998</v>
      </c>
      <c r="M76" s="17" t="s">
        <v>394</v>
      </c>
      <c r="N76" s="91">
        <v>0.85209999999999997</v>
      </c>
    </row>
    <row r="77" spans="1:14" ht="15.75" thickBot="1" x14ac:dyDescent="0.3">
      <c r="A77" t="str">
        <f t="shared" si="1"/>
        <v/>
      </c>
      <c r="B77" t="s">
        <v>123</v>
      </c>
      <c r="D77" t="s">
        <v>123</v>
      </c>
      <c r="E77">
        <v>0.2316</v>
      </c>
      <c r="F77">
        <v>279</v>
      </c>
      <c r="J77" t="s">
        <v>125</v>
      </c>
      <c r="K77">
        <v>0.1681</v>
      </c>
      <c r="M77" s="18" t="s">
        <v>412</v>
      </c>
      <c r="N77" s="92">
        <v>38</v>
      </c>
    </row>
    <row r="78" spans="1:14" x14ac:dyDescent="0.25">
      <c r="A78" t="str">
        <f t="shared" si="1"/>
        <v/>
      </c>
      <c r="B78" t="s">
        <v>124</v>
      </c>
      <c r="D78" t="s">
        <v>124</v>
      </c>
      <c r="E78">
        <v>0.26879999999999998</v>
      </c>
      <c r="F78">
        <v>261</v>
      </c>
      <c r="J78" t="s">
        <v>126</v>
      </c>
      <c r="K78">
        <v>0.47649999999999998</v>
      </c>
      <c r="M78" s="17" t="s">
        <v>187</v>
      </c>
      <c r="N78" s="93">
        <v>0.84970000000000001</v>
      </c>
    </row>
    <row r="79" spans="1:14" ht="15.75" thickBot="1" x14ac:dyDescent="0.3">
      <c r="A79" t="str">
        <f t="shared" si="1"/>
        <v/>
      </c>
      <c r="B79" t="s">
        <v>125</v>
      </c>
      <c r="D79" t="s">
        <v>125</v>
      </c>
      <c r="E79">
        <v>0.1681</v>
      </c>
      <c r="F79">
        <v>301</v>
      </c>
      <c r="J79" t="s">
        <v>127</v>
      </c>
      <c r="K79">
        <v>0.35210000000000002</v>
      </c>
      <c r="M79" s="18" t="s">
        <v>421</v>
      </c>
      <c r="N79" s="94">
        <v>39</v>
      </c>
    </row>
    <row r="80" spans="1:14" x14ac:dyDescent="0.25">
      <c r="A80" t="str">
        <f t="shared" si="1"/>
        <v/>
      </c>
      <c r="B80" t="s">
        <v>126</v>
      </c>
      <c r="D80" t="s">
        <v>126</v>
      </c>
      <c r="E80">
        <v>0.47649999999999998</v>
      </c>
      <c r="F80">
        <v>178</v>
      </c>
      <c r="J80" t="s">
        <v>128</v>
      </c>
      <c r="K80">
        <v>0.40570000000000001</v>
      </c>
      <c r="M80" s="423" t="s">
        <v>364</v>
      </c>
      <c r="N80" s="95">
        <v>0.84840000000000004</v>
      </c>
    </row>
    <row r="81" spans="1:14" ht="15.75" thickBot="1" x14ac:dyDescent="0.3">
      <c r="A81" t="str">
        <f t="shared" si="1"/>
        <v/>
      </c>
      <c r="B81" t="s">
        <v>127</v>
      </c>
      <c r="D81" t="s">
        <v>127</v>
      </c>
      <c r="E81">
        <v>0.35210000000000002</v>
      </c>
      <c r="F81">
        <v>227</v>
      </c>
      <c r="J81" t="s">
        <v>129</v>
      </c>
      <c r="K81">
        <v>0.63129999999999997</v>
      </c>
      <c r="M81" s="424"/>
      <c r="N81" s="96">
        <v>40</v>
      </c>
    </row>
    <row r="82" spans="1:14" x14ac:dyDescent="0.25">
      <c r="A82" t="str">
        <f t="shared" si="1"/>
        <v/>
      </c>
      <c r="B82" t="s">
        <v>128</v>
      </c>
      <c r="D82" t="s">
        <v>128</v>
      </c>
      <c r="E82">
        <v>0.40570000000000001</v>
      </c>
      <c r="F82">
        <v>204</v>
      </c>
      <c r="J82" t="s">
        <v>130</v>
      </c>
      <c r="K82">
        <v>0.10349999999999999</v>
      </c>
      <c r="M82" s="423" t="s">
        <v>265</v>
      </c>
      <c r="N82" s="97">
        <v>0.84689999999999999</v>
      </c>
    </row>
    <row r="83" spans="1:14" ht="15.75" thickBot="1" x14ac:dyDescent="0.3">
      <c r="A83" t="str">
        <f t="shared" si="1"/>
        <v/>
      </c>
      <c r="B83" t="s">
        <v>129</v>
      </c>
      <c r="D83" t="s">
        <v>129</v>
      </c>
      <c r="E83">
        <v>0.63129999999999997</v>
      </c>
      <c r="F83">
        <v>116</v>
      </c>
      <c r="J83" t="s">
        <v>131</v>
      </c>
      <c r="K83">
        <v>0.35510000000000003</v>
      </c>
      <c r="M83" s="424"/>
      <c r="N83" s="98">
        <v>41</v>
      </c>
    </row>
    <row r="84" spans="1:14" x14ac:dyDescent="0.25">
      <c r="A84" t="str">
        <f t="shared" si="1"/>
        <v/>
      </c>
      <c r="B84" t="s">
        <v>130</v>
      </c>
      <c r="D84" t="s">
        <v>130</v>
      </c>
      <c r="E84">
        <v>0.10349999999999999</v>
      </c>
      <c r="F84">
        <v>322</v>
      </c>
      <c r="J84" t="s">
        <v>132</v>
      </c>
      <c r="K84">
        <v>0.94240000000000002</v>
      </c>
      <c r="M84" s="17" t="s">
        <v>319</v>
      </c>
      <c r="N84" s="99">
        <v>0.84519999999999995</v>
      </c>
    </row>
    <row r="85" spans="1:14" ht="15.75" thickBot="1" x14ac:dyDescent="0.3">
      <c r="A85" t="str">
        <f t="shared" si="1"/>
        <v/>
      </c>
      <c r="B85" t="s">
        <v>131</v>
      </c>
      <c r="D85" t="s">
        <v>131</v>
      </c>
      <c r="E85">
        <v>0.35510000000000003</v>
      </c>
      <c r="F85">
        <v>224</v>
      </c>
      <c r="J85" t="s">
        <v>133</v>
      </c>
      <c r="K85">
        <v>7.1199999999999999E-2</v>
      </c>
      <c r="M85" s="18" t="s">
        <v>408</v>
      </c>
      <c r="N85" s="100">
        <v>42</v>
      </c>
    </row>
    <row r="86" spans="1:14" x14ac:dyDescent="0.25">
      <c r="A86" t="str">
        <f t="shared" si="1"/>
        <v/>
      </c>
      <c r="B86" t="s">
        <v>132</v>
      </c>
      <c r="D86" t="s">
        <v>132</v>
      </c>
      <c r="E86">
        <v>0.94240000000000002</v>
      </c>
      <c r="F86">
        <v>12</v>
      </c>
      <c r="J86" t="s">
        <v>134</v>
      </c>
      <c r="K86">
        <v>0.53410000000000002</v>
      </c>
      <c r="M86" s="17" t="s">
        <v>309</v>
      </c>
      <c r="N86" s="101">
        <v>0.8448</v>
      </c>
    </row>
    <row r="87" spans="1:14" ht="15.75" thickBot="1" x14ac:dyDescent="0.3">
      <c r="A87" t="str">
        <f t="shared" si="1"/>
        <v/>
      </c>
      <c r="B87" t="s">
        <v>133</v>
      </c>
      <c r="D87" t="s">
        <v>133</v>
      </c>
      <c r="E87">
        <v>7.1199999999999999E-2</v>
      </c>
      <c r="F87">
        <v>339</v>
      </c>
      <c r="J87" t="s">
        <v>135</v>
      </c>
      <c r="K87">
        <v>0.46860000000000002</v>
      </c>
      <c r="M87" s="18" t="s">
        <v>415</v>
      </c>
      <c r="N87" s="102">
        <v>43</v>
      </c>
    </row>
    <row r="88" spans="1:14" x14ac:dyDescent="0.25">
      <c r="A88" t="str">
        <f t="shared" si="1"/>
        <v/>
      </c>
      <c r="B88" t="s">
        <v>134</v>
      </c>
      <c r="D88" t="s">
        <v>134</v>
      </c>
      <c r="E88">
        <v>0.53410000000000002</v>
      </c>
      <c r="F88">
        <v>158</v>
      </c>
      <c r="J88" t="s">
        <v>136</v>
      </c>
      <c r="K88">
        <v>0.90649999999999997</v>
      </c>
      <c r="M88" s="423" t="s">
        <v>382</v>
      </c>
      <c r="N88" s="103">
        <v>0.84389999999999998</v>
      </c>
    </row>
    <row r="89" spans="1:14" ht="15.75" thickBot="1" x14ac:dyDescent="0.3">
      <c r="A89" t="str">
        <f t="shared" si="1"/>
        <v/>
      </c>
      <c r="B89" t="s">
        <v>135</v>
      </c>
      <c r="D89" t="s">
        <v>135</v>
      </c>
      <c r="E89">
        <v>0.46860000000000002</v>
      </c>
      <c r="F89">
        <v>183</v>
      </c>
      <c r="J89" t="s">
        <v>137</v>
      </c>
      <c r="K89">
        <v>0.33040000000000003</v>
      </c>
      <c r="M89" s="424"/>
      <c r="N89" s="104">
        <v>44</v>
      </c>
    </row>
    <row r="90" spans="1:14" x14ac:dyDescent="0.25">
      <c r="A90" t="str">
        <f t="shared" si="1"/>
        <v/>
      </c>
      <c r="B90" t="s">
        <v>136</v>
      </c>
      <c r="D90" t="s">
        <v>136</v>
      </c>
      <c r="E90">
        <v>0.90649999999999997</v>
      </c>
      <c r="F90">
        <v>21</v>
      </c>
      <c r="J90" t="s">
        <v>138</v>
      </c>
      <c r="K90">
        <v>0.51329999999999998</v>
      </c>
      <c r="M90" s="423" t="s">
        <v>248</v>
      </c>
      <c r="N90" s="105">
        <v>0.84040000000000004</v>
      </c>
    </row>
    <row r="91" spans="1:14" ht="15.75" thickBot="1" x14ac:dyDescent="0.3">
      <c r="A91" t="str">
        <f t="shared" si="1"/>
        <v/>
      </c>
      <c r="B91" t="s">
        <v>137</v>
      </c>
      <c r="D91" t="s">
        <v>137</v>
      </c>
      <c r="E91">
        <v>0.33040000000000003</v>
      </c>
      <c r="F91">
        <v>237</v>
      </c>
      <c r="J91" t="s">
        <v>139</v>
      </c>
      <c r="K91">
        <v>0.3785</v>
      </c>
      <c r="M91" s="424"/>
      <c r="N91" s="106">
        <v>45</v>
      </c>
    </row>
    <row r="92" spans="1:14" x14ac:dyDescent="0.25">
      <c r="A92" t="str">
        <f t="shared" si="1"/>
        <v/>
      </c>
      <c r="B92" t="s">
        <v>138</v>
      </c>
      <c r="D92" t="s">
        <v>138</v>
      </c>
      <c r="E92">
        <v>0.51329999999999998</v>
      </c>
      <c r="F92">
        <v>162</v>
      </c>
      <c r="J92" t="s">
        <v>140</v>
      </c>
      <c r="K92">
        <v>0.34649999999999997</v>
      </c>
      <c r="M92" s="423" t="s">
        <v>211</v>
      </c>
      <c r="N92" s="107">
        <v>0.83830000000000005</v>
      </c>
    </row>
    <row r="93" spans="1:14" ht="15.75" thickBot="1" x14ac:dyDescent="0.3">
      <c r="A93" t="str">
        <f t="shared" si="1"/>
        <v/>
      </c>
      <c r="B93" t="s">
        <v>139</v>
      </c>
      <c r="D93" t="s">
        <v>139</v>
      </c>
      <c r="E93">
        <v>0.3785</v>
      </c>
      <c r="F93">
        <v>215</v>
      </c>
      <c r="J93" t="s">
        <v>141</v>
      </c>
      <c r="K93">
        <v>0.68020000000000003</v>
      </c>
      <c r="M93" s="424"/>
      <c r="N93" s="108">
        <v>46</v>
      </c>
    </row>
    <row r="94" spans="1:14" x14ac:dyDescent="0.25">
      <c r="A94" t="str">
        <f t="shared" si="1"/>
        <v/>
      </c>
      <c r="B94" t="s">
        <v>140</v>
      </c>
      <c r="D94" t="s">
        <v>140</v>
      </c>
      <c r="E94">
        <v>0.34649999999999997</v>
      </c>
      <c r="F94">
        <v>231</v>
      </c>
      <c r="J94" t="s">
        <v>142</v>
      </c>
      <c r="K94">
        <v>0.38440000000000002</v>
      </c>
      <c r="M94" s="423" t="s">
        <v>260</v>
      </c>
      <c r="N94" s="109">
        <v>0.83489999999999998</v>
      </c>
    </row>
    <row r="95" spans="1:14" ht="15.75" thickBot="1" x14ac:dyDescent="0.3">
      <c r="A95" t="str">
        <f t="shared" si="1"/>
        <v/>
      </c>
      <c r="B95" t="s">
        <v>141</v>
      </c>
      <c r="D95" t="s">
        <v>141</v>
      </c>
      <c r="E95">
        <v>0.68020000000000003</v>
      </c>
      <c r="F95">
        <v>97</v>
      </c>
      <c r="J95" t="s">
        <v>143</v>
      </c>
      <c r="K95">
        <v>0.95179999999999998</v>
      </c>
      <c r="M95" s="424"/>
      <c r="N95" s="110">
        <v>47</v>
      </c>
    </row>
    <row r="96" spans="1:14" x14ac:dyDescent="0.25">
      <c r="A96" t="str">
        <f t="shared" si="1"/>
        <v/>
      </c>
      <c r="B96" t="s">
        <v>142</v>
      </c>
      <c r="D96" t="s">
        <v>142</v>
      </c>
      <c r="E96">
        <v>0.38440000000000002</v>
      </c>
      <c r="F96">
        <v>212</v>
      </c>
      <c r="J96" t="s">
        <v>144</v>
      </c>
      <c r="K96">
        <v>0.63949999999999996</v>
      </c>
      <c r="M96" s="423" t="s">
        <v>283</v>
      </c>
      <c r="N96" s="111">
        <v>0.83320000000000005</v>
      </c>
    </row>
    <row r="97" spans="1:14" ht="15.75" thickBot="1" x14ac:dyDescent="0.3">
      <c r="A97" t="str">
        <f t="shared" si="1"/>
        <v/>
      </c>
      <c r="B97" t="s">
        <v>143</v>
      </c>
      <c r="D97" t="s">
        <v>143</v>
      </c>
      <c r="E97">
        <v>0.95179999999999998</v>
      </c>
      <c r="F97">
        <v>10</v>
      </c>
      <c r="J97" t="s">
        <v>145</v>
      </c>
      <c r="K97">
        <v>0.185</v>
      </c>
      <c r="M97" s="424"/>
      <c r="N97" s="112">
        <v>48</v>
      </c>
    </row>
    <row r="98" spans="1:14" x14ac:dyDescent="0.25">
      <c r="A98" t="str">
        <f t="shared" si="1"/>
        <v/>
      </c>
      <c r="B98" t="s">
        <v>144</v>
      </c>
      <c r="D98" t="s">
        <v>144</v>
      </c>
      <c r="E98">
        <v>0.63949999999999996</v>
      </c>
      <c r="F98">
        <v>113</v>
      </c>
      <c r="J98" t="s">
        <v>146</v>
      </c>
      <c r="K98">
        <v>0.67869999999999997</v>
      </c>
      <c r="M98" s="423" t="s">
        <v>215</v>
      </c>
      <c r="N98" s="113">
        <v>0.8327</v>
      </c>
    </row>
    <row r="99" spans="1:14" ht="15.75" thickBot="1" x14ac:dyDescent="0.3">
      <c r="A99" t="str">
        <f t="shared" si="1"/>
        <v/>
      </c>
      <c r="B99" t="s">
        <v>145</v>
      </c>
      <c r="D99" t="s">
        <v>145</v>
      </c>
      <c r="E99">
        <v>0.185</v>
      </c>
      <c r="F99">
        <v>295</v>
      </c>
      <c r="J99" t="s">
        <v>147</v>
      </c>
      <c r="K99">
        <v>0.64339999999999997</v>
      </c>
      <c r="M99" s="424"/>
      <c r="N99" s="114">
        <v>49</v>
      </c>
    </row>
    <row r="100" spans="1:14" x14ac:dyDescent="0.25">
      <c r="A100" t="str">
        <f t="shared" si="1"/>
        <v/>
      </c>
      <c r="B100" t="s">
        <v>146</v>
      </c>
      <c r="D100" t="s">
        <v>146</v>
      </c>
      <c r="E100">
        <v>0.67869999999999997</v>
      </c>
      <c r="F100">
        <v>98</v>
      </c>
      <c r="J100" t="s">
        <v>148</v>
      </c>
      <c r="K100">
        <v>0.88790000000000002</v>
      </c>
      <c r="M100" s="17" t="s">
        <v>209</v>
      </c>
      <c r="N100" s="115">
        <v>0.83179999999999998</v>
      </c>
    </row>
    <row r="101" spans="1:14" ht="15.75" thickBot="1" x14ac:dyDescent="0.3">
      <c r="A101" t="str">
        <f t="shared" si="1"/>
        <v/>
      </c>
      <c r="B101" t="s">
        <v>147</v>
      </c>
      <c r="D101" t="s">
        <v>147</v>
      </c>
      <c r="E101">
        <v>0.64339999999999997</v>
      </c>
      <c r="F101">
        <v>111</v>
      </c>
      <c r="J101" t="s">
        <v>149</v>
      </c>
      <c r="K101">
        <v>4.8999999999999998E-3</v>
      </c>
      <c r="M101" s="18" t="s">
        <v>424</v>
      </c>
      <c r="N101" s="116">
        <v>50</v>
      </c>
    </row>
    <row r="102" spans="1:14" ht="15.75" thickBot="1" x14ac:dyDescent="0.3">
      <c r="A102" t="str">
        <f t="shared" si="1"/>
        <v/>
      </c>
      <c r="B102" t="s">
        <v>148</v>
      </c>
      <c r="D102" t="s">
        <v>148</v>
      </c>
      <c r="E102">
        <v>0.88790000000000002</v>
      </c>
      <c r="F102">
        <v>25</v>
      </c>
      <c r="J102" t="s">
        <v>150</v>
      </c>
      <c r="K102">
        <v>0.35759999999999997</v>
      </c>
      <c r="M102" s="15" t="s">
        <v>25</v>
      </c>
      <c r="N102" s="16" t="s">
        <v>399</v>
      </c>
    </row>
    <row r="103" spans="1:14" x14ac:dyDescent="0.25">
      <c r="A103" t="str">
        <f t="shared" si="1"/>
        <v/>
      </c>
      <c r="B103" t="s">
        <v>149</v>
      </c>
      <c r="D103" t="s">
        <v>149</v>
      </c>
      <c r="E103">
        <v>4.8999999999999998E-3</v>
      </c>
      <c r="F103">
        <v>345</v>
      </c>
      <c r="J103" t="s">
        <v>151</v>
      </c>
      <c r="K103">
        <v>0.25890000000000002</v>
      </c>
      <c r="M103" s="17" t="s">
        <v>253</v>
      </c>
      <c r="N103" s="117">
        <v>0.82850000000000001</v>
      </c>
    </row>
    <row r="104" spans="1:14" ht="15.75" thickBot="1" x14ac:dyDescent="0.3">
      <c r="A104" t="str">
        <f t="shared" si="1"/>
        <v/>
      </c>
      <c r="B104" t="s">
        <v>150</v>
      </c>
      <c r="D104" t="s">
        <v>150</v>
      </c>
      <c r="E104">
        <v>0.35759999999999997</v>
      </c>
      <c r="F104">
        <v>221</v>
      </c>
      <c r="J104" t="s">
        <v>389</v>
      </c>
      <c r="K104">
        <v>9.7199999999999995E-2</v>
      </c>
      <c r="M104" s="18" t="s">
        <v>432</v>
      </c>
      <c r="N104" s="118">
        <v>51</v>
      </c>
    </row>
    <row r="105" spans="1:14" x14ac:dyDescent="0.25">
      <c r="A105" t="str">
        <f t="shared" si="1"/>
        <v/>
      </c>
      <c r="B105" t="s">
        <v>151</v>
      </c>
      <c r="D105" t="s">
        <v>151</v>
      </c>
      <c r="E105">
        <v>0.25890000000000002</v>
      </c>
      <c r="F105">
        <v>267</v>
      </c>
      <c r="J105" t="s">
        <v>152</v>
      </c>
      <c r="K105">
        <v>0.86470000000000002</v>
      </c>
      <c r="M105" s="17" t="s">
        <v>285</v>
      </c>
      <c r="N105" s="119">
        <v>0.82679999999999998</v>
      </c>
    </row>
    <row r="106" spans="1:14" ht="15.75" thickBot="1" x14ac:dyDescent="0.3">
      <c r="A106" t="str">
        <f t="shared" si="1"/>
        <v/>
      </c>
      <c r="B106" t="s">
        <v>389</v>
      </c>
      <c r="D106" t="s">
        <v>389</v>
      </c>
      <c r="E106">
        <v>9.7199999999999995E-2</v>
      </c>
      <c r="F106">
        <v>326</v>
      </c>
      <c r="J106" t="s">
        <v>153</v>
      </c>
      <c r="K106">
        <v>0.35</v>
      </c>
      <c r="M106" s="18" t="s">
        <v>426</v>
      </c>
      <c r="N106" s="120">
        <v>52</v>
      </c>
    </row>
    <row r="107" spans="1:14" x14ac:dyDescent="0.25">
      <c r="A107" t="str">
        <f t="shared" si="1"/>
        <v/>
      </c>
      <c r="B107" t="s">
        <v>152</v>
      </c>
      <c r="D107" t="s">
        <v>152</v>
      </c>
      <c r="E107">
        <v>0.86470000000000002</v>
      </c>
      <c r="F107">
        <v>34</v>
      </c>
      <c r="J107" t="s">
        <v>154</v>
      </c>
      <c r="K107">
        <v>0.35930000000000001</v>
      </c>
      <c r="M107" s="423" t="s">
        <v>255</v>
      </c>
      <c r="N107" s="121">
        <v>0.82609999999999995</v>
      </c>
    </row>
    <row r="108" spans="1:14" ht="15.75" thickBot="1" x14ac:dyDescent="0.3">
      <c r="A108" t="str">
        <f t="shared" si="1"/>
        <v/>
      </c>
      <c r="B108" t="s">
        <v>153</v>
      </c>
      <c r="D108" t="s">
        <v>153</v>
      </c>
      <c r="E108">
        <v>0.35</v>
      </c>
      <c r="F108">
        <v>229</v>
      </c>
      <c r="J108" t="s">
        <v>155</v>
      </c>
      <c r="K108">
        <v>0.501</v>
      </c>
      <c r="M108" s="424"/>
      <c r="N108" s="122">
        <v>53</v>
      </c>
    </row>
    <row r="109" spans="1:14" x14ac:dyDescent="0.25">
      <c r="A109" t="str">
        <f t="shared" si="1"/>
        <v/>
      </c>
      <c r="B109" t="s">
        <v>154</v>
      </c>
      <c r="D109" t="s">
        <v>154</v>
      </c>
      <c r="E109">
        <v>0.35930000000000001</v>
      </c>
      <c r="F109">
        <v>219</v>
      </c>
      <c r="J109" t="s">
        <v>156</v>
      </c>
      <c r="K109">
        <v>0.29220000000000002</v>
      </c>
      <c r="M109" s="423" t="s">
        <v>362</v>
      </c>
      <c r="N109" s="123">
        <v>0.82550000000000001</v>
      </c>
    </row>
    <row r="110" spans="1:14" ht="15.75" thickBot="1" x14ac:dyDescent="0.3">
      <c r="A110" t="str">
        <f t="shared" si="1"/>
        <v/>
      </c>
      <c r="B110" t="s">
        <v>155</v>
      </c>
      <c r="D110" t="s">
        <v>155</v>
      </c>
      <c r="E110">
        <v>0.501</v>
      </c>
      <c r="F110">
        <v>168</v>
      </c>
      <c r="J110" t="s">
        <v>157</v>
      </c>
      <c r="K110">
        <v>0.59089999999999998</v>
      </c>
      <c r="M110" s="424"/>
      <c r="N110" s="124">
        <v>54</v>
      </c>
    </row>
    <row r="111" spans="1:14" x14ac:dyDescent="0.25">
      <c r="A111" t="str">
        <f t="shared" si="1"/>
        <v/>
      </c>
      <c r="B111" t="s">
        <v>156</v>
      </c>
      <c r="D111" t="s">
        <v>156</v>
      </c>
      <c r="E111">
        <v>0.29220000000000002</v>
      </c>
      <c r="F111">
        <v>252</v>
      </c>
      <c r="J111" t="s">
        <v>158</v>
      </c>
      <c r="K111">
        <v>0.1396</v>
      </c>
      <c r="M111" s="17" t="s">
        <v>70</v>
      </c>
      <c r="N111" s="125">
        <v>0.81240000000000001</v>
      </c>
    </row>
    <row r="112" spans="1:14" ht="15.75" thickBot="1" x14ac:dyDescent="0.3">
      <c r="A112" t="str">
        <f t="shared" si="1"/>
        <v/>
      </c>
      <c r="B112" t="s">
        <v>157</v>
      </c>
      <c r="D112" t="s">
        <v>157</v>
      </c>
      <c r="E112">
        <v>0.59089999999999998</v>
      </c>
      <c r="F112">
        <v>134</v>
      </c>
      <c r="J112" t="s">
        <v>159</v>
      </c>
      <c r="K112">
        <v>0.19089999999999999</v>
      </c>
      <c r="M112" s="18" t="s">
        <v>423</v>
      </c>
      <c r="N112" s="126">
        <v>55</v>
      </c>
    </row>
    <row r="113" spans="1:14" x14ac:dyDescent="0.25">
      <c r="A113" t="str">
        <f t="shared" si="1"/>
        <v>BAD</v>
      </c>
      <c r="B113" t="s">
        <v>390</v>
      </c>
      <c r="D113" t="s">
        <v>158</v>
      </c>
      <c r="E113">
        <v>0.1396</v>
      </c>
      <c r="F113">
        <v>309</v>
      </c>
      <c r="J113" t="s">
        <v>160</v>
      </c>
      <c r="K113">
        <v>0.59599999999999997</v>
      </c>
      <c r="M113" s="423" t="s">
        <v>62</v>
      </c>
      <c r="N113" s="127">
        <v>0.8095</v>
      </c>
    </row>
    <row r="114" spans="1:14" ht="15.75" thickBot="1" x14ac:dyDescent="0.3">
      <c r="A114" t="str">
        <f t="shared" si="1"/>
        <v/>
      </c>
      <c r="B114" t="s">
        <v>159</v>
      </c>
      <c r="D114" t="s">
        <v>159</v>
      </c>
      <c r="E114">
        <v>0.19089999999999999</v>
      </c>
      <c r="F114">
        <v>292</v>
      </c>
      <c r="J114" t="s">
        <v>161</v>
      </c>
      <c r="K114">
        <v>0.20030000000000001</v>
      </c>
      <c r="M114" s="424"/>
      <c r="N114" s="128">
        <v>56</v>
      </c>
    </row>
    <row r="115" spans="1:14" x14ac:dyDescent="0.25">
      <c r="A115" t="str">
        <f t="shared" si="1"/>
        <v/>
      </c>
      <c r="B115" t="s">
        <v>160</v>
      </c>
      <c r="D115" t="s">
        <v>160</v>
      </c>
      <c r="E115">
        <v>0.59599999999999997</v>
      </c>
      <c r="F115">
        <v>129</v>
      </c>
      <c r="J115" t="s">
        <v>162</v>
      </c>
      <c r="K115">
        <v>0.8044</v>
      </c>
      <c r="M115" s="17" t="s">
        <v>98</v>
      </c>
      <c r="N115" s="129">
        <v>0.80910000000000004</v>
      </c>
    </row>
    <row r="116" spans="1:14" ht="15.75" thickBot="1" x14ac:dyDescent="0.3">
      <c r="A116" t="str">
        <f t="shared" si="1"/>
        <v/>
      </c>
      <c r="B116" t="s">
        <v>161</v>
      </c>
      <c r="D116" t="s">
        <v>161</v>
      </c>
      <c r="E116">
        <v>0.20030000000000001</v>
      </c>
      <c r="F116">
        <v>288</v>
      </c>
      <c r="J116" t="s">
        <v>163</v>
      </c>
      <c r="K116">
        <v>0.28770000000000001</v>
      </c>
      <c r="M116" s="18" t="s">
        <v>420</v>
      </c>
      <c r="N116" s="130">
        <v>57</v>
      </c>
    </row>
    <row r="117" spans="1:14" x14ac:dyDescent="0.25">
      <c r="A117" t="str">
        <f t="shared" si="1"/>
        <v/>
      </c>
      <c r="B117" t="s">
        <v>162</v>
      </c>
      <c r="D117" t="s">
        <v>162</v>
      </c>
      <c r="E117">
        <v>0.8044</v>
      </c>
      <c r="F117">
        <v>59</v>
      </c>
      <c r="J117" t="s">
        <v>164</v>
      </c>
      <c r="K117">
        <v>0.73209999999999997</v>
      </c>
      <c r="M117" s="423" t="s">
        <v>387</v>
      </c>
      <c r="N117" s="131">
        <v>0.80659999999999998</v>
      </c>
    </row>
    <row r="118" spans="1:14" ht="15.75" thickBot="1" x14ac:dyDescent="0.3">
      <c r="A118" t="str">
        <f t="shared" si="1"/>
        <v/>
      </c>
      <c r="B118" t="s">
        <v>163</v>
      </c>
      <c r="D118" t="s">
        <v>163</v>
      </c>
      <c r="E118">
        <v>0.28770000000000001</v>
      </c>
      <c r="F118">
        <v>253</v>
      </c>
      <c r="J118" t="s">
        <v>165</v>
      </c>
      <c r="K118">
        <v>0.95630000000000004</v>
      </c>
      <c r="M118" s="424"/>
      <c r="N118" s="132">
        <v>58</v>
      </c>
    </row>
    <row r="119" spans="1:14" x14ac:dyDescent="0.25">
      <c r="A119" t="str">
        <f t="shared" si="1"/>
        <v/>
      </c>
      <c r="B119" t="s">
        <v>164</v>
      </c>
      <c r="D119" t="s">
        <v>164</v>
      </c>
      <c r="E119">
        <v>0.73209999999999997</v>
      </c>
      <c r="F119">
        <v>83</v>
      </c>
      <c r="J119" t="s">
        <v>166</v>
      </c>
      <c r="K119">
        <v>0.66479999999999995</v>
      </c>
      <c r="M119" s="423" t="s">
        <v>162</v>
      </c>
      <c r="N119" s="133">
        <v>0.8044</v>
      </c>
    </row>
    <row r="120" spans="1:14" ht="15.75" thickBot="1" x14ac:dyDescent="0.3">
      <c r="A120" t="str">
        <f t="shared" si="1"/>
        <v/>
      </c>
      <c r="B120" t="s">
        <v>165</v>
      </c>
      <c r="D120" t="s">
        <v>165</v>
      </c>
      <c r="E120">
        <v>0.95630000000000004</v>
      </c>
      <c r="F120">
        <v>7</v>
      </c>
      <c r="J120" t="s">
        <v>167</v>
      </c>
      <c r="K120">
        <v>0.76880000000000004</v>
      </c>
      <c r="M120" s="424"/>
      <c r="N120" s="134">
        <v>59</v>
      </c>
    </row>
    <row r="121" spans="1:14" x14ac:dyDescent="0.25">
      <c r="A121" t="str">
        <f t="shared" si="1"/>
        <v/>
      </c>
      <c r="B121" t="s">
        <v>166</v>
      </c>
      <c r="D121" t="s">
        <v>166</v>
      </c>
      <c r="E121">
        <v>0.66479999999999995</v>
      </c>
      <c r="F121">
        <v>102</v>
      </c>
      <c r="J121" t="s">
        <v>168</v>
      </c>
      <c r="K121">
        <v>0.54769999999999996</v>
      </c>
      <c r="M121" s="17" t="s">
        <v>360</v>
      </c>
      <c r="N121" s="135">
        <v>0.80220000000000002</v>
      </c>
    </row>
    <row r="122" spans="1:14" ht="15.75" thickBot="1" x14ac:dyDescent="0.3">
      <c r="A122" t="str">
        <f t="shared" si="1"/>
        <v/>
      </c>
      <c r="B122" t="s">
        <v>167</v>
      </c>
      <c r="D122" t="s">
        <v>167</v>
      </c>
      <c r="E122">
        <v>0.76880000000000004</v>
      </c>
      <c r="F122">
        <v>71</v>
      </c>
      <c r="J122" t="s">
        <v>169</v>
      </c>
      <c r="K122">
        <v>0.76939999999999997</v>
      </c>
      <c r="M122" s="18" t="s">
        <v>427</v>
      </c>
      <c r="N122" s="136">
        <v>60</v>
      </c>
    </row>
    <row r="123" spans="1:14" x14ac:dyDescent="0.25">
      <c r="A123" t="str">
        <f t="shared" si="1"/>
        <v/>
      </c>
      <c r="B123" t="s">
        <v>168</v>
      </c>
      <c r="D123" t="s">
        <v>168</v>
      </c>
      <c r="E123">
        <v>0.54769999999999996</v>
      </c>
      <c r="F123">
        <v>149</v>
      </c>
      <c r="J123" t="s">
        <v>391</v>
      </c>
      <c r="K123">
        <v>0.2707</v>
      </c>
      <c r="M123" s="17" t="s">
        <v>383</v>
      </c>
      <c r="N123" s="137">
        <v>0.79910000000000003</v>
      </c>
    </row>
    <row r="124" spans="1:14" ht="15.75" thickBot="1" x14ac:dyDescent="0.3">
      <c r="A124" t="str">
        <f t="shared" si="1"/>
        <v/>
      </c>
      <c r="B124" t="s">
        <v>169</v>
      </c>
      <c r="D124" t="s">
        <v>169</v>
      </c>
      <c r="E124">
        <v>0.76939999999999997</v>
      </c>
      <c r="F124">
        <v>70</v>
      </c>
      <c r="J124" t="s">
        <v>170</v>
      </c>
      <c r="K124">
        <v>0.42199999999999999</v>
      </c>
      <c r="M124" s="18" t="s">
        <v>435</v>
      </c>
      <c r="N124" s="138">
        <v>61</v>
      </c>
    </row>
    <row r="125" spans="1:14" x14ac:dyDescent="0.25">
      <c r="A125" t="str">
        <f t="shared" si="1"/>
        <v/>
      </c>
      <c r="B125" t="s">
        <v>391</v>
      </c>
      <c r="D125" t="s">
        <v>391</v>
      </c>
      <c r="E125">
        <v>0.2707</v>
      </c>
      <c r="F125">
        <v>260</v>
      </c>
      <c r="J125" t="s">
        <v>171</v>
      </c>
      <c r="K125">
        <v>0.1676</v>
      </c>
      <c r="M125" s="423" t="s">
        <v>295</v>
      </c>
      <c r="N125" s="139">
        <v>0.79420000000000002</v>
      </c>
    </row>
    <row r="126" spans="1:14" ht="15.75" thickBot="1" x14ac:dyDescent="0.3">
      <c r="A126" t="str">
        <f t="shared" si="1"/>
        <v/>
      </c>
      <c r="B126" t="s">
        <v>170</v>
      </c>
      <c r="D126" t="s">
        <v>170</v>
      </c>
      <c r="E126">
        <v>0.42199999999999999</v>
      </c>
      <c r="F126">
        <v>201</v>
      </c>
      <c r="J126" t="s">
        <v>172</v>
      </c>
      <c r="K126">
        <v>0.31080000000000002</v>
      </c>
      <c r="M126" s="424"/>
      <c r="N126" s="140">
        <v>62</v>
      </c>
    </row>
    <row r="127" spans="1:14" x14ac:dyDescent="0.25">
      <c r="A127" t="str">
        <f t="shared" si="1"/>
        <v/>
      </c>
      <c r="B127" t="s">
        <v>171</v>
      </c>
      <c r="D127" t="s">
        <v>171</v>
      </c>
      <c r="E127">
        <v>0.1676</v>
      </c>
      <c r="F127">
        <v>302</v>
      </c>
      <c r="J127" t="s">
        <v>173</v>
      </c>
      <c r="K127">
        <v>0.36220000000000002</v>
      </c>
      <c r="M127" s="423" t="s">
        <v>118</v>
      </c>
      <c r="N127" s="141">
        <v>0.79330000000000001</v>
      </c>
    </row>
    <row r="128" spans="1:14" ht="15.75" thickBot="1" x14ac:dyDescent="0.3">
      <c r="A128" t="str">
        <f t="shared" si="1"/>
        <v/>
      </c>
      <c r="B128" t="s">
        <v>172</v>
      </c>
      <c r="D128" t="s">
        <v>172</v>
      </c>
      <c r="E128">
        <v>0.31080000000000002</v>
      </c>
      <c r="F128">
        <v>241</v>
      </c>
      <c r="J128" t="s">
        <v>174</v>
      </c>
      <c r="K128">
        <v>0.42949999999999999</v>
      </c>
      <c r="M128" s="424"/>
      <c r="N128" s="142">
        <v>63</v>
      </c>
    </row>
    <row r="129" spans="1:14" x14ac:dyDescent="0.25">
      <c r="A129" t="str">
        <f t="shared" si="1"/>
        <v/>
      </c>
      <c r="B129" t="s">
        <v>173</v>
      </c>
      <c r="D129" t="s">
        <v>173</v>
      </c>
      <c r="E129">
        <v>0.36220000000000002</v>
      </c>
      <c r="F129">
        <v>218</v>
      </c>
      <c r="J129" t="s">
        <v>175</v>
      </c>
      <c r="K129">
        <v>0.9536</v>
      </c>
      <c r="M129" s="17" t="s">
        <v>183</v>
      </c>
      <c r="N129" s="143">
        <v>0.78249999999999997</v>
      </c>
    </row>
    <row r="130" spans="1:14" ht="15.75" thickBot="1" x14ac:dyDescent="0.3">
      <c r="A130" t="str">
        <f t="shared" si="1"/>
        <v/>
      </c>
      <c r="B130" t="s">
        <v>174</v>
      </c>
      <c r="D130" t="s">
        <v>174</v>
      </c>
      <c r="E130">
        <v>0.42949999999999999</v>
      </c>
      <c r="F130">
        <v>196</v>
      </c>
      <c r="J130" t="s">
        <v>176</v>
      </c>
      <c r="K130">
        <v>0.8629</v>
      </c>
      <c r="M130" s="18" t="s">
        <v>437</v>
      </c>
      <c r="N130" s="144">
        <v>64</v>
      </c>
    </row>
    <row r="131" spans="1:14" x14ac:dyDescent="0.25">
      <c r="A131" t="str">
        <f t="shared" ref="A131:A194" si="2">IF(B131=D131, "", "BAD")</f>
        <v/>
      </c>
      <c r="B131" t="s">
        <v>175</v>
      </c>
      <c r="D131" t="s">
        <v>175</v>
      </c>
      <c r="E131">
        <v>0.9536</v>
      </c>
      <c r="F131">
        <v>9</v>
      </c>
      <c r="J131" t="s">
        <v>177</v>
      </c>
      <c r="K131">
        <v>0.14799999999999999</v>
      </c>
      <c r="M131" s="423" t="s">
        <v>258</v>
      </c>
      <c r="N131" s="145">
        <v>0.77510000000000001</v>
      </c>
    </row>
    <row r="132" spans="1:14" ht="15.75" thickBot="1" x14ac:dyDescent="0.3">
      <c r="A132" t="str">
        <f t="shared" si="2"/>
        <v/>
      </c>
      <c r="B132" t="s">
        <v>176</v>
      </c>
      <c r="D132" t="s">
        <v>176</v>
      </c>
      <c r="E132">
        <v>0.8629</v>
      </c>
      <c r="F132">
        <v>35</v>
      </c>
      <c r="J132" t="s">
        <v>178</v>
      </c>
      <c r="K132">
        <v>0.58950000000000002</v>
      </c>
      <c r="M132" s="424"/>
      <c r="N132" s="146">
        <v>65</v>
      </c>
    </row>
    <row r="133" spans="1:14" x14ac:dyDescent="0.25">
      <c r="A133" t="str">
        <f t="shared" si="2"/>
        <v/>
      </c>
      <c r="B133" t="s">
        <v>177</v>
      </c>
      <c r="D133" t="s">
        <v>177</v>
      </c>
      <c r="E133">
        <v>0.14799999999999999</v>
      </c>
      <c r="F133">
        <v>305</v>
      </c>
      <c r="J133" t="s">
        <v>179</v>
      </c>
      <c r="K133">
        <v>0.96479999999999999</v>
      </c>
      <c r="M133" s="423" t="s">
        <v>366</v>
      </c>
      <c r="N133" s="147">
        <v>0.77459999999999996</v>
      </c>
    </row>
    <row r="134" spans="1:14" ht="15.75" thickBot="1" x14ac:dyDescent="0.3">
      <c r="A134" t="str">
        <f t="shared" si="2"/>
        <v/>
      </c>
      <c r="B134" t="s">
        <v>178</v>
      </c>
      <c r="D134" t="s">
        <v>178</v>
      </c>
      <c r="E134">
        <v>0.58950000000000002</v>
      </c>
      <c r="F134">
        <v>136</v>
      </c>
      <c r="J134" t="s">
        <v>180</v>
      </c>
      <c r="K134">
        <v>0.88560000000000005</v>
      </c>
      <c r="M134" s="424"/>
      <c r="N134" s="148">
        <v>66</v>
      </c>
    </row>
    <row r="135" spans="1:14" x14ac:dyDescent="0.25">
      <c r="A135" t="str">
        <f t="shared" si="2"/>
        <v/>
      </c>
      <c r="B135" t="s">
        <v>179</v>
      </c>
      <c r="D135" t="s">
        <v>179</v>
      </c>
      <c r="E135">
        <v>0.96479999999999999</v>
      </c>
      <c r="F135">
        <v>3</v>
      </c>
      <c r="J135" t="s">
        <v>181</v>
      </c>
      <c r="K135">
        <v>0.31709999999999999</v>
      </c>
      <c r="M135" s="423" t="s">
        <v>249</v>
      </c>
      <c r="N135" s="149">
        <v>0.77359999999999995</v>
      </c>
    </row>
    <row r="136" spans="1:14" ht="15.75" thickBot="1" x14ac:dyDescent="0.3">
      <c r="A136" t="str">
        <f t="shared" si="2"/>
        <v/>
      </c>
      <c r="B136" t="s">
        <v>180</v>
      </c>
      <c r="D136" t="s">
        <v>180</v>
      </c>
      <c r="E136">
        <v>0.88560000000000005</v>
      </c>
      <c r="F136">
        <v>27</v>
      </c>
      <c r="J136" t="s">
        <v>182</v>
      </c>
      <c r="K136">
        <v>0.64039999999999997</v>
      </c>
      <c r="M136" s="424"/>
      <c r="N136" s="150">
        <v>67</v>
      </c>
    </row>
    <row r="137" spans="1:14" x14ac:dyDescent="0.25">
      <c r="A137" t="str">
        <f t="shared" si="2"/>
        <v/>
      </c>
      <c r="B137" t="s">
        <v>181</v>
      </c>
      <c r="D137" t="s">
        <v>181</v>
      </c>
      <c r="E137">
        <v>0.31709999999999999</v>
      </c>
      <c r="F137">
        <v>240</v>
      </c>
      <c r="J137" t="s">
        <v>183</v>
      </c>
      <c r="K137">
        <v>0.78249999999999997</v>
      </c>
      <c r="M137" s="423" t="s">
        <v>213</v>
      </c>
      <c r="N137" s="151">
        <v>0.77159999999999995</v>
      </c>
    </row>
    <row r="138" spans="1:14" ht="15.75" thickBot="1" x14ac:dyDescent="0.3">
      <c r="A138" t="str">
        <f t="shared" si="2"/>
        <v/>
      </c>
      <c r="B138" t="s">
        <v>182</v>
      </c>
      <c r="D138" t="s">
        <v>182</v>
      </c>
      <c r="E138">
        <v>0.64039999999999997</v>
      </c>
      <c r="F138">
        <v>112</v>
      </c>
      <c r="J138" t="s">
        <v>184</v>
      </c>
      <c r="K138">
        <v>0.16950000000000001</v>
      </c>
      <c r="M138" s="424"/>
      <c r="N138" s="152">
        <v>68</v>
      </c>
    </row>
    <row r="139" spans="1:14" x14ac:dyDescent="0.25">
      <c r="A139" t="str">
        <f t="shared" si="2"/>
        <v/>
      </c>
      <c r="B139" t="s">
        <v>183</v>
      </c>
      <c r="D139" t="s">
        <v>183</v>
      </c>
      <c r="E139">
        <v>0.78249999999999997</v>
      </c>
      <c r="F139">
        <v>64</v>
      </c>
      <c r="J139" t="s">
        <v>185</v>
      </c>
      <c r="K139">
        <v>0.41289999999999999</v>
      </c>
      <c r="M139" s="423" t="s">
        <v>115</v>
      </c>
      <c r="N139" s="153">
        <v>0.76939999999999997</v>
      </c>
    </row>
    <row r="140" spans="1:14" ht="15.75" thickBot="1" x14ac:dyDescent="0.3">
      <c r="A140" t="str">
        <f t="shared" si="2"/>
        <v/>
      </c>
      <c r="B140" t="s">
        <v>184</v>
      </c>
      <c r="D140" t="s">
        <v>184</v>
      </c>
      <c r="E140">
        <v>0.16950000000000001</v>
      </c>
      <c r="F140">
        <v>300</v>
      </c>
      <c r="J140" t="s">
        <v>186</v>
      </c>
      <c r="K140">
        <v>0.38250000000000001</v>
      </c>
      <c r="M140" s="424"/>
      <c r="N140" s="154">
        <v>69</v>
      </c>
    </row>
    <row r="141" spans="1:14" x14ac:dyDescent="0.25">
      <c r="A141" t="str">
        <f t="shared" si="2"/>
        <v/>
      </c>
      <c r="B141" t="s">
        <v>185</v>
      </c>
      <c r="D141" t="s">
        <v>185</v>
      </c>
      <c r="E141">
        <v>0.41289999999999999</v>
      </c>
      <c r="F141">
        <v>203</v>
      </c>
      <c r="J141" t="s">
        <v>392</v>
      </c>
      <c r="K141">
        <v>0.4279</v>
      </c>
      <c r="M141" s="17" t="s">
        <v>169</v>
      </c>
      <c r="N141" s="155">
        <v>0.76939999999999997</v>
      </c>
    </row>
    <row r="142" spans="1:14" ht="15.75" thickBot="1" x14ac:dyDescent="0.3">
      <c r="A142" t="str">
        <f t="shared" si="2"/>
        <v/>
      </c>
      <c r="B142" t="s">
        <v>392</v>
      </c>
      <c r="D142" t="s">
        <v>392</v>
      </c>
      <c r="E142">
        <v>0.4279</v>
      </c>
      <c r="F142">
        <v>197</v>
      </c>
      <c r="J142" t="s">
        <v>187</v>
      </c>
      <c r="K142">
        <v>0.84970000000000001</v>
      </c>
      <c r="M142" s="18" t="s">
        <v>413</v>
      </c>
      <c r="N142" s="156">
        <v>70</v>
      </c>
    </row>
    <row r="143" spans="1:14" x14ac:dyDescent="0.25">
      <c r="A143" t="str">
        <f t="shared" si="2"/>
        <v/>
      </c>
      <c r="B143" t="s">
        <v>187</v>
      </c>
      <c r="D143" t="s">
        <v>187</v>
      </c>
      <c r="E143">
        <v>0.84970000000000001</v>
      </c>
      <c r="F143">
        <v>39</v>
      </c>
      <c r="J143" t="s">
        <v>188</v>
      </c>
      <c r="K143">
        <v>8.0600000000000005E-2</v>
      </c>
      <c r="M143" s="17" t="s">
        <v>167</v>
      </c>
      <c r="N143" s="157">
        <v>0.76880000000000004</v>
      </c>
    </row>
    <row r="144" spans="1:14" ht="15.75" thickBot="1" x14ac:dyDescent="0.3">
      <c r="A144" t="str">
        <f t="shared" si="2"/>
        <v/>
      </c>
      <c r="B144" t="s">
        <v>188</v>
      </c>
      <c r="D144" t="s">
        <v>188</v>
      </c>
      <c r="E144">
        <v>8.0600000000000005E-2</v>
      </c>
      <c r="F144">
        <v>334</v>
      </c>
      <c r="J144" t="s">
        <v>393</v>
      </c>
      <c r="K144">
        <v>0.38929999999999998</v>
      </c>
      <c r="M144" s="18" t="s">
        <v>429</v>
      </c>
      <c r="N144" s="158">
        <v>71</v>
      </c>
    </row>
    <row r="145" spans="1:14" x14ac:dyDescent="0.25">
      <c r="A145" t="str">
        <f t="shared" si="2"/>
        <v/>
      </c>
      <c r="B145" t="s">
        <v>393</v>
      </c>
      <c r="D145" t="s">
        <v>393</v>
      </c>
      <c r="E145">
        <v>0.38929999999999998</v>
      </c>
      <c r="F145">
        <v>210</v>
      </c>
      <c r="J145" t="s">
        <v>189</v>
      </c>
      <c r="K145">
        <v>0.1368</v>
      </c>
      <c r="M145" s="423" t="s">
        <v>212</v>
      </c>
      <c r="N145" s="159">
        <v>0.76490000000000002</v>
      </c>
    </row>
    <row r="146" spans="1:14" ht="15.75" thickBot="1" x14ac:dyDescent="0.3">
      <c r="A146" t="str">
        <f t="shared" si="2"/>
        <v/>
      </c>
      <c r="B146" t="s">
        <v>189</v>
      </c>
      <c r="D146" t="s">
        <v>189</v>
      </c>
      <c r="E146">
        <v>0.1368</v>
      </c>
      <c r="F146">
        <v>310</v>
      </c>
      <c r="J146" t="s">
        <v>190</v>
      </c>
      <c r="K146">
        <v>0.29849999999999999</v>
      </c>
      <c r="M146" s="424"/>
      <c r="N146" s="160">
        <v>72</v>
      </c>
    </row>
    <row r="147" spans="1:14" x14ac:dyDescent="0.25">
      <c r="A147" t="str">
        <f t="shared" si="2"/>
        <v/>
      </c>
      <c r="B147" t="s">
        <v>190</v>
      </c>
      <c r="D147" t="s">
        <v>190</v>
      </c>
      <c r="E147">
        <v>0.29849999999999999</v>
      </c>
      <c r="F147">
        <v>249</v>
      </c>
      <c r="J147" t="s">
        <v>191</v>
      </c>
      <c r="K147">
        <v>0.91069999999999995</v>
      </c>
      <c r="M147" s="17" t="s">
        <v>290</v>
      </c>
      <c r="N147" s="161">
        <v>0.75670000000000004</v>
      </c>
    </row>
    <row r="148" spans="1:14" ht="15.75" thickBot="1" x14ac:dyDescent="0.3">
      <c r="A148" t="str">
        <f t="shared" si="2"/>
        <v/>
      </c>
      <c r="B148" t="s">
        <v>191</v>
      </c>
      <c r="D148" t="s">
        <v>191</v>
      </c>
      <c r="E148">
        <v>0.91069999999999995</v>
      </c>
      <c r="F148">
        <v>18</v>
      </c>
      <c r="J148" t="s">
        <v>192</v>
      </c>
      <c r="K148">
        <v>0.33539999999999998</v>
      </c>
      <c r="M148" s="18" t="s">
        <v>428</v>
      </c>
      <c r="N148" s="162">
        <v>73</v>
      </c>
    </row>
    <row r="149" spans="1:14" x14ac:dyDescent="0.25">
      <c r="A149" t="str">
        <f t="shared" si="2"/>
        <v/>
      </c>
      <c r="B149" t="s">
        <v>192</v>
      </c>
      <c r="D149" t="s">
        <v>192</v>
      </c>
      <c r="E149">
        <v>0.33539999999999998</v>
      </c>
      <c r="F149">
        <v>236</v>
      </c>
      <c r="J149" t="s">
        <v>193</v>
      </c>
      <c r="K149">
        <v>0.42530000000000001</v>
      </c>
      <c r="M149" s="423" t="s">
        <v>207</v>
      </c>
      <c r="N149" s="163">
        <v>0.753</v>
      </c>
    </row>
    <row r="150" spans="1:14" ht="15.75" thickBot="1" x14ac:dyDescent="0.3">
      <c r="A150" t="str">
        <f t="shared" si="2"/>
        <v/>
      </c>
      <c r="B150" t="s">
        <v>193</v>
      </c>
      <c r="D150" t="s">
        <v>193</v>
      </c>
      <c r="E150">
        <v>0.42530000000000001</v>
      </c>
      <c r="F150">
        <v>200</v>
      </c>
      <c r="J150" t="s">
        <v>194</v>
      </c>
      <c r="K150">
        <v>0.60429999999999995</v>
      </c>
      <c r="M150" s="424"/>
      <c r="N150" s="164">
        <v>74</v>
      </c>
    </row>
    <row r="151" spans="1:14" x14ac:dyDescent="0.25">
      <c r="A151" t="str">
        <f t="shared" si="2"/>
        <v/>
      </c>
      <c r="B151" t="s">
        <v>194</v>
      </c>
      <c r="D151" t="s">
        <v>194</v>
      </c>
      <c r="E151">
        <v>0.60429999999999995</v>
      </c>
      <c r="F151">
        <v>127</v>
      </c>
      <c r="J151" t="s">
        <v>195</v>
      </c>
      <c r="K151">
        <v>0.70840000000000003</v>
      </c>
      <c r="M151" s="423" t="s">
        <v>100</v>
      </c>
      <c r="N151" s="165">
        <v>0.74319999999999997</v>
      </c>
    </row>
    <row r="152" spans="1:14" ht="15.75" thickBot="1" x14ac:dyDescent="0.3">
      <c r="A152" t="str">
        <f t="shared" si="2"/>
        <v/>
      </c>
      <c r="B152" t="s">
        <v>195</v>
      </c>
      <c r="D152" t="s">
        <v>195</v>
      </c>
      <c r="E152">
        <v>0.70840000000000003</v>
      </c>
      <c r="F152">
        <v>92</v>
      </c>
      <c r="J152" t="s">
        <v>196</v>
      </c>
      <c r="K152">
        <v>0.39379999999999998</v>
      </c>
      <c r="M152" s="424"/>
      <c r="N152" s="166">
        <v>75</v>
      </c>
    </row>
    <row r="153" spans="1:14" ht="15.75" thickBot="1" x14ac:dyDescent="0.3">
      <c r="A153" t="str">
        <f t="shared" si="2"/>
        <v/>
      </c>
      <c r="B153" t="s">
        <v>196</v>
      </c>
      <c r="D153" t="s">
        <v>196</v>
      </c>
      <c r="E153">
        <v>0.39379999999999998</v>
      </c>
      <c r="F153">
        <v>208</v>
      </c>
      <c r="J153" t="s">
        <v>197</v>
      </c>
      <c r="K153">
        <v>0.57179999999999997</v>
      </c>
      <c r="M153" s="15" t="s">
        <v>25</v>
      </c>
      <c r="N153" s="16" t="s">
        <v>399</v>
      </c>
    </row>
    <row r="154" spans="1:14" x14ac:dyDescent="0.25">
      <c r="A154" t="str">
        <f t="shared" si="2"/>
        <v/>
      </c>
      <c r="B154" t="s">
        <v>197</v>
      </c>
      <c r="D154" t="s">
        <v>197</v>
      </c>
      <c r="E154">
        <v>0.57179999999999997</v>
      </c>
      <c r="F154">
        <v>143</v>
      </c>
      <c r="J154" t="s">
        <v>198</v>
      </c>
      <c r="K154">
        <v>0.37569999999999998</v>
      </c>
      <c r="M154" s="423" t="s">
        <v>218</v>
      </c>
      <c r="N154" s="167">
        <v>0.74150000000000005</v>
      </c>
    </row>
    <row r="155" spans="1:14" ht="15.75" thickBot="1" x14ac:dyDescent="0.3">
      <c r="A155" t="str">
        <f t="shared" si="2"/>
        <v/>
      </c>
      <c r="B155" t="s">
        <v>198</v>
      </c>
      <c r="D155" t="s">
        <v>198</v>
      </c>
      <c r="E155">
        <v>0.37569999999999998</v>
      </c>
      <c r="F155">
        <v>216</v>
      </c>
      <c r="J155" t="s">
        <v>199</v>
      </c>
      <c r="K155">
        <v>0.90680000000000005</v>
      </c>
      <c r="M155" s="424"/>
      <c r="N155" s="168">
        <v>76</v>
      </c>
    </row>
    <row r="156" spans="1:14" x14ac:dyDescent="0.25">
      <c r="A156" t="str">
        <f t="shared" si="2"/>
        <v/>
      </c>
      <c r="B156" t="s">
        <v>199</v>
      </c>
      <c r="D156" t="s">
        <v>199</v>
      </c>
      <c r="E156">
        <v>0.90680000000000005</v>
      </c>
      <c r="F156">
        <v>20</v>
      </c>
      <c r="J156" t="s">
        <v>200</v>
      </c>
      <c r="K156">
        <v>0.73429999999999995</v>
      </c>
      <c r="M156" s="423" t="s">
        <v>112</v>
      </c>
      <c r="N156" s="169">
        <v>0.73909999999999998</v>
      </c>
    </row>
    <row r="157" spans="1:14" ht="15.75" thickBot="1" x14ac:dyDescent="0.3">
      <c r="A157" t="str">
        <f t="shared" si="2"/>
        <v/>
      </c>
      <c r="B157" t="s">
        <v>200</v>
      </c>
      <c r="D157" t="s">
        <v>200</v>
      </c>
      <c r="E157">
        <v>0.73429999999999995</v>
      </c>
      <c r="F157">
        <v>79</v>
      </c>
      <c r="J157" t="s">
        <v>201</v>
      </c>
      <c r="K157">
        <v>0.53690000000000004</v>
      </c>
      <c r="M157" s="424"/>
      <c r="N157" s="170">
        <v>77</v>
      </c>
    </row>
    <row r="158" spans="1:14" x14ac:dyDescent="0.25">
      <c r="A158" t="str">
        <f t="shared" si="2"/>
        <v/>
      </c>
      <c r="B158" t="s">
        <v>201</v>
      </c>
      <c r="D158" t="s">
        <v>201</v>
      </c>
      <c r="E158">
        <v>0.53690000000000004</v>
      </c>
      <c r="F158">
        <v>155</v>
      </c>
      <c r="J158" t="s">
        <v>202</v>
      </c>
      <c r="K158">
        <v>8.4900000000000003E-2</v>
      </c>
      <c r="M158" s="423" t="s">
        <v>60</v>
      </c>
      <c r="N158" s="171">
        <v>0.73819999999999997</v>
      </c>
    </row>
    <row r="159" spans="1:14" ht="15.75" thickBot="1" x14ac:dyDescent="0.3">
      <c r="A159" t="str">
        <f t="shared" si="2"/>
        <v/>
      </c>
      <c r="B159" t="s">
        <v>202</v>
      </c>
      <c r="D159" t="s">
        <v>202</v>
      </c>
      <c r="E159">
        <v>8.4900000000000003E-2</v>
      </c>
      <c r="F159">
        <v>329</v>
      </c>
      <c r="J159" t="s">
        <v>203</v>
      </c>
      <c r="K159">
        <v>0.7339</v>
      </c>
      <c r="M159" s="424"/>
      <c r="N159" s="172">
        <v>78</v>
      </c>
    </row>
    <row r="160" spans="1:14" x14ac:dyDescent="0.25">
      <c r="A160" t="str">
        <f t="shared" si="2"/>
        <v/>
      </c>
      <c r="B160" t="s">
        <v>203</v>
      </c>
      <c r="D160" t="s">
        <v>203</v>
      </c>
      <c r="E160">
        <v>0.7339</v>
      </c>
      <c r="F160">
        <v>81</v>
      </c>
      <c r="J160" t="s">
        <v>204</v>
      </c>
      <c r="K160">
        <v>0.21529999999999999</v>
      </c>
      <c r="M160" s="423" t="s">
        <v>200</v>
      </c>
      <c r="N160" s="173">
        <v>0.73429999999999995</v>
      </c>
    </row>
    <row r="161" spans="1:14" ht="15.75" thickBot="1" x14ac:dyDescent="0.3">
      <c r="A161" t="str">
        <f t="shared" si="2"/>
        <v/>
      </c>
      <c r="B161" t="s">
        <v>204</v>
      </c>
      <c r="D161" t="s">
        <v>204</v>
      </c>
      <c r="E161">
        <v>0.21529999999999999</v>
      </c>
      <c r="F161">
        <v>282</v>
      </c>
      <c r="J161" t="s">
        <v>205</v>
      </c>
      <c r="K161">
        <v>0.85929999999999995</v>
      </c>
      <c r="M161" s="424"/>
      <c r="N161" s="174">
        <v>79</v>
      </c>
    </row>
    <row r="162" spans="1:14" x14ac:dyDescent="0.25">
      <c r="A162" t="str">
        <f t="shared" si="2"/>
        <v/>
      </c>
      <c r="B162" t="s">
        <v>205</v>
      </c>
      <c r="D162" t="s">
        <v>205</v>
      </c>
      <c r="E162">
        <v>0.85929999999999995</v>
      </c>
      <c r="F162">
        <v>36</v>
      </c>
      <c r="J162" t="s">
        <v>206</v>
      </c>
      <c r="K162">
        <v>0.6492</v>
      </c>
      <c r="M162" s="423" t="s">
        <v>241</v>
      </c>
      <c r="N162" s="175">
        <v>0.73399999999999999</v>
      </c>
    </row>
    <row r="163" spans="1:14" ht="15.75" thickBot="1" x14ac:dyDescent="0.3">
      <c r="A163" t="str">
        <f t="shared" si="2"/>
        <v/>
      </c>
      <c r="B163" t="s">
        <v>206</v>
      </c>
      <c r="D163" t="s">
        <v>206</v>
      </c>
      <c r="E163">
        <v>0.6492</v>
      </c>
      <c r="F163">
        <v>107</v>
      </c>
      <c r="J163" t="s">
        <v>207</v>
      </c>
      <c r="K163">
        <v>0.753</v>
      </c>
      <c r="M163" s="424"/>
      <c r="N163" s="176">
        <v>80</v>
      </c>
    </row>
    <row r="164" spans="1:14" x14ac:dyDescent="0.25">
      <c r="A164" t="str">
        <f t="shared" si="2"/>
        <v/>
      </c>
      <c r="B164" t="s">
        <v>207</v>
      </c>
      <c r="D164" t="s">
        <v>207</v>
      </c>
      <c r="E164">
        <v>0.753</v>
      </c>
      <c r="F164">
        <v>74</v>
      </c>
      <c r="J164" t="s">
        <v>208</v>
      </c>
      <c r="K164">
        <v>0.45200000000000001</v>
      </c>
      <c r="M164" s="423" t="s">
        <v>203</v>
      </c>
      <c r="N164" s="177">
        <v>0.7339</v>
      </c>
    </row>
    <row r="165" spans="1:14" ht="15.75" thickBot="1" x14ac:dyDescent="0.3">
      <c r="A165" t="str">
        <f t="shared" si="2"/>
        <v/>
      </c>
      <c r="B165" t="s">
        <v>208</v>
      </c>
      <c r="D165" t="s">
        <v>208</v>
      </c>
      <c r="E165">
        <v>0.45200000000000001</v>
      </c>
      <c r="F165">
        <v>187</v>
      </c>
      <c r="J165" t="s">
        <v>209</v>
      </c>
      <c r="K165">
        <v>0.83179999999999998</v>
      </c>
      <c r="M165" s="424"/>
      <c r="N165" s="178">
        <v>81</v>
      </c>
    </row>
    <row r="166" spans="1:14" x14ac:dyDescent="0.25">
      <c r="A166" t="str">
        <f t="shared" si="2"/>
        <v/>
      </c>
      <c r="B166" t="s">
        <v>209</v>
      </c>
      <c r="D166" t="s">
        <v>209</v>
      </c>
      <c r="E166">
        <v>0.83179999999999998</v>
      </c>
      <c r="F166">
        <v>50</v>
      </c>
      <c r="J166" t="s">
        <v>210</v>
      </c>
      <c r="K166">
        <v>0.91969999999999996</v>
      </c>
      <c r="M166" s="17" t="s">
        <v>111</v>
      </c>
      <c r="N166" s="179">
        <v>0.73360000000000003</v>
      </c>
    </row>
    <row r="167" spans="1:14" ht="15.75" thickBot="1" x14ac:dyDescent="0.3">
      <c r="A167" t="str">
        <f t="shared" si="2"/>
        <v/>
      </c>
      <c r="B167" t="s">
        <v>210</v>
      </c>
      <c r="D167" t="s">
        <v>210</v>
      </c>
      <c r="E167">
        <v>0.91969999999999996</v>
      </c>
      <c r="F167">
        <v>15</v>
      </c>
      <c r="J167" t="s">
        <v>211</v>
      </c>
      <c r="K167">
        <v>0.83830000000000005</v>
      </c>
      <c r="M167" s="18" t="s">
        <v>434</v>
      </c>
      <c r="N167" s="180">
        <v>82</v>
      </c>
    </row>
    <row r="168" spans="1:14" x14ac:dyDescent="0.25">
      <c r="A168" t="str">
        <f t="shared" si="2"/>
        <v/>
      </c>
      <c r="B168" t="s">
        <v>211</v>
      </c>
      <c r="D168" t="s">
        <v>211</v>
      </c>
      <c r="E168">
        <v>0.83830000000000005</v>
      </c>
      <c r="F168">
        <v>46</v>
      </c>
      <c r="J168" t="s">
        <v>212</v>
      </c>
      <c r="K168">
        <v>0.76490000000000002</v>
      </c>
      <c r="M168" s="423" t="s">
        <v>164</v>
      </c>
      <c r="N168" s="181">
        <v>0.73209999999999997</v>
      </c>
    </row>
    <row r="169" spans="1:14" ht="15.75" thickBot="1" x14ac:dyDescent="0.3">
      <c r="A169" t="str">
        <f t="shared" si="2"/>
        <v/>
      </c>
      <c r="B169" t="s">
        <v>212</v>
      </c>
      <c r="D169" t="s">
        <v>212</v>
      </c>
      <c r="E169">
        <v>0.76490000000000002</v>
      </c>
      <c r="F169">
        <v>72</v>
      </c>
      <c r="J169" t="s">
        <v>213</v>
      </c>
      <c r="K169">
        <v>0.77159999999999995</v>
      </c>
      <c r="M169" s="424"/>
      <c r="N169" s="182">
        <v>83</v>
      </c>
    </row>
    <row r="170" spans="1:14" x14ac:dyDescent="0.25">
      <c r="A170" t="str">
        <f t="shared" si="2"/>
        <v/>
      </c>
      <c r="B170" t="s">
        <v>213</v>
      </c>
      <c r="D170" t="s">
        <v>213</v>
      </c>
      <c r="E170">
        <v>0.77159999999999995</v>
      </c>
      <c r="F170">
        <v>68</v>
      </c>
      <c r="J170" t="s">
        <v>214</v>
      </c>
      <c r="K170">
        <v>0.69230000000000003</v>
      </c>
      <c r="M170" s="423" t="s">
        <v>52</v>
      </c>
      <c r="N170" s="183">
        <v>0.73099999999999998</v>
      </c>
    </row>
    <row r="171" spans="1:14" ht="15.75" thickBot="1" x14ac:dyDescent="0.3">
      <c r="A171" t="str">
        <f t="shared" si="2"/>
        <v/>
      </c>
      <c r="B171" t="s">
        <v>214</v>
      </c>
      <c r="D171" t="s">
        <v>214</v>
      </c>
      <c r="E171">
        <v>0.69230000000000003</v>
      </c>
      <c r="F171">
        <v>95</v>
      </c>
      <c r="J171" t="s">
        <v>215</v>
      </c>
      <c r="K171">
        <v>0.8327</v>
      </c>
      <c r="M171" s="424"/>
      <c r="N171" s="184">
        <v>84</v>
      </c>
    </row>
    <row r="172" spans="1:14" x14ac:dyDescent="0.25">
      <c r="A172" t="str">
        <f t="shared" si="2"/>
        <v/>
      </c>
      <c r="B172" t="s">
        <v>215</v>
      </c>
      <c r="D172" t="s">
        <v>215</v>
      </c>
      <c r="E172">
        <v>0.8327</v>
      </c>
      <c r="F172">
        <v>49</v>
      </c>
      <c r="J172" t="s">
        <v>216</v>
      </c>
      <c r="K172">
        <v>0.20710000000000001</v>
      </c>
      <c r="M172" s="423" t="s">
        <v>334</v>
      </c>
      <c r="N172" s="185">
        <v>0.72660000000000002</v>
      </c>
    </row>
    <row r="173" spans="1:14" ht="15.75" thickBot="1" x14ac:dyDescent="0.3">
      <c r="A173" t="str">
        <f t="shared" si="2"/>
        <v/>
      </c>
      <c r="B173" t="s">
        <v>216</v>
      </c>
      <c r="D173" t="s">
        <v>216</v>
      </c>
      <c r="E173">
        <v>0.20710000000000001</v>
      </c>
      <c r="F173">
        <v>287</v>
      </c>
      <c r="J173" t="s">
        <v>217</v>
      </c>
      <c r="K173">
        <v>0.96260000000000001</v>
      </c>
      <c r="M173" s="424"/>
      <c r="N173" s="186">
        <v>85</v>
      </c>
    </row>
    <row r="174" spans="1:14" x14ac:dyDescent="0.25">
      <c r="A174" t="str">
        <f t="shared" si="2"/>
        <v/>
      </c>
      <c r="B174" t="s">
        <v>217</v>
      </c>
      <c r="D174" t="s">
        <v>217</v>
      </c>
      <c r="E174">
        <v>0.96260000000000001</v>
      </c>
      <c r="F174">
        <v>5</v>
      </c>
      <c r="J174" t="s">
        <v>218</v>
      </c>
      <c r="K174">
        <v>0.74150000000000005</v>
      </c>
      <c r="M174" s="17" t="s">
        <v>311</v>
      </c>
      <c r="N174" s="187">
        <v>0.72419999999999995</v>
      </c>
    </row>
    <row r="175" spans="1:14" ht="15.75" thickBot="1" x14ac:dyDescent="0.3">
      <c r="A175" t="str">
        <f t="shared" si="2"/>
        <v/>
      </c>
      <c r="B175" t="s">
        <v>218</v>
      </c>
      <c r="D175" t="s">
        <v>218</v>
      </c>
      <c r="E175">
        <v>0.74150000000000005</v>
      </c>
      <c r="F175">
        <v>76</v>
      </c>
      <c r="J175" t="s">
        <v>219</v>
      </c>
      <c r="K175">
        <v>0.107</v>
      </c>
      <c r="M175" s="18" t="s">
        <v>423</v>
      </c>
      <c r="N175" s="188">
        <v>86</v>
      </c>
    </row>
    <row r="176" spans="1:14" x14ac:dyDescent="0.25">
      <c r="A176" t="str">
        <f t="shared" si="2"/>
        <v/>
      </c>
      <c r="B176" t="s">
        <v>219</v>
      </c>
      <c r="D176" t="s">
        <v>219</v>
      </c>
      <c r="E176">
        <v>0.107</v>
      </c>
      <c r="F176">
        <v>319</v>
      </c>
      <c r="J176" t="s">
        <v>220</v>
      </c>
      <c r="K176">
        <v>0.56310000000000004</v>
      </c>
      <c r="M176" s="17" t="s">
        <v>303</v>
      </c>
      <c r="N176" s="189">
        <v>0.72170000000000001</v>
      </c>
    </row>
    <row r="177" spans="1:14" ht="15.75" thickBot="1" x14ac:dyDescent="0.3">
      <c r="A177" t="str">
        <f t="shared" si="2"/>
        <v/>
      </c>
      <c r="B177" t="s">
        <v>220</v>
      </c>
      <c r="D177" t="s">
        <v>220</v>
      </c>
      <c r="E177">
        <v>0.56310000000000004</v>
      </c>
      <c r="F177">
        <v>146</v>
      </c>
      <c r="J177" t="s">
        <v>221</v>
      </c>
      <c r="K177">
        <v>0.13589999999999999</v>
      </c>
      <c r="M177" s="18" t="s">
        <v>423</v>
      </c>
      <c r="N177" s="190">
        <v>87</v>
      </c>
    </row>
    <row r="178" spans="1:14" x14ac:dyDescent="0.25">
      <c r="A178" t="str">
        <f t="shared" si="2"/>
        <v/>
      </c>
      <c r="B178" t="s">
        <v>221</v>
      </c>
      <c r="D178" t="s">
        <v>221</v>
      </c>
      <c r="E178">
        <v>0.13589999999999999</v>
      </c>
      <c r="F178">
        <v>311</v>
      </c>
      <c r="J178" t="s">
        <v>222</v>
      </c>
      <c r="K178">
        <v>0.2853</v>
      </c>
      <c r="M178" s="17" t="s">
        <v>104</v>
      </c>
      <c r="N178" s="191">
        <v>0.72130000000000005</v>
      </c>
    </row>
    <row r="179" spans="1:14" ht="15.75" thickBot="1" x14ac:dyDescent="0.3">
      <c r="A179" t="str">
        <f t="shared" si="2"/>
        <v/>
      </c>
      <c r="B179" t="s">
        <v>222</v>
      </c>
      <c r="D179" t="s">
        <v>222</v>
      </c>
      <c r="E179">
        <v>0.2853</v>
      </c>
      <c r="F179">
        <v>254</v>
      </c>
      <c r="J179" t="s">
        <v>223</v>
      </c>
      <c r="K179">
        <v>0.4541</v>
      </c>
      <c r="M179" s="18" t="s">
        <v>433</v>
      </c>
      <c r="N179" s="192">
        <v>88</v>
      </c>
    </row>
    <row r="180" spans="1:14" x14ac:dyDescent="0.25">
      <c r="A180" t="str">
        <f t="shared" si="2"/>
        <v/>
      </c>
      <c r="B180" t="s">
        <v>223</v>
      </c>
      <c r="D180" t="s">
        <v>223</v>
      </c>
      <c r="E180">
        <v>0.4541</v>
      </c>
      <c r="F180">
        <v>186</v>
      </c>
      <c r="J180" t="s">
        <v>224</v>
      </c>
      <c r="K180">
        <v>0.17860000000000001</v>
      </c>
      <c r="M180" s="17" t="s">
        <v>232</v>
      </c>
      <c r="N180" s="193">
        <v>0.71740000000000004</v>
      </c>
    </row>
    <row r="181" spans="1:14" ht="15.75" thickBot="1" x14ac:dyDescent="0.3">
      <c r="A181" t="str">
        <f t="shared" si="2"/>
        <v/>
      </c>
      <c r="B181" t="s">
        <v>224</v>
      </c>
      <c r="D181" t="s">
        <v>224</v>
      </c>
      <c r="E181">
        <v>0.17860000000000001</v>
      </c>
      <c r="F181">
        <v>299</v>
      </c>
      <c r="J181" t="s">
        <v>225</v>
      </c>
      <c r="K181">
        <v>0.91059999999999997</v>
      </c>
      <c r="M181" s="18" t="s">
        <v>434</v>
      </c>
      <c r="N181" s="194">
        <v>89</v>
      </c>
    </row>
    <row r="182" spans="1:14" x14ac:dyDescent="0.25">
      <c r="A182" t="str">
        <f t="shared" si="2"/>
        <v/>
      </c>
      <c r="B182" t="s">
        <v>225</v>
      </c>
      <c r="D182" t="s">
        <v>225</v>
      </c>
      <c r="E182">
        <v>0.91059999999999997</v>
      </c>
      <c r="F182">
        <v>19</v>
      </c>
      <c r="J182" t="s">
        <v>226</v>
      </c>
      <c r="K182">
        <v>0.13489999999999999</v>
      </c>
      <c r="M182" s="423" t="s">
        <v>277</v>
      </c>
      <c r="N182" s="195">
        <v>0.71430000000000005</v>
      </c>
    </row>
    <row r="183" spans="1:14" ht="15.75" thickBot="1" x14ac:dyDescent="0.3">
      <c r="A183" t="str">
        <f t="shared" si="2"/>
        <v/>
      </c>
      <c r="B183" t="s">
        <v>226</v>
      </c>
      <c r="D183" t="s">
        <v>226</v>
      </c>
      <c r="E183">
        <v>0.13489999999999999</v>
      </c>
      <c r="F183">
        <v>312</v>
      </c>
      <c r="J183" t="s">
        <v>227</v>
      </c>
      <c r="K183">
        <v>0.6673</v>
      </c>
      <c r="M183" s="424"/>
      <c r="N183" s="196">
        <v>90</v>
      </c>
    </row>
    <row r="184" spans="1:14" x14ac:dyDescent="0.25">
      <c r="A184" t="str">
        <f t="shared" si="2"/>
        <v/>
      </c>
      <c r="B184" t="s">
        <v>227</v>
      </c>
      <c r="D184" t="s">
        <v>227</v>
      </c>
      <c r="E184">
        <v>0.6673</v>
      </c>
      <c r="F184">
        <v>101</v>
      </c>
      <c r="J184" t="s">
        <v>228</v>
      </c>
      <c r="K184">
        <v>0.1115</v>
      </c>
      <c r="M184" s="423" t="s">
        <v>325</v>
      </c>
      <c r="N184" s="197">
        <v>0.71079999999999999</v>
      </c>
    </row>
    <row r="185" spans="1:14" ht="15.75" thickBot="1" x14ac:dyDescent="0.3">
      <c r="A185" t="str">
        <f t="shared" si="2"/>
        <v/>
      </c>
      <c r="B185" t="s">
        <v>228</v>
      </c>
      <c r="D185" t="s">
        <v>228</v>
      </c>
      <c r="E185">
        <v>0.1115</v>
      </c>
      <c r="F185">
        <v>318</v>
      </c>
      <c r="J185" t="s">
        <v>229</v>
      </c>
      <c r="K185">
        <v>0.61839999999999995</v>
      </c>
      <c r="M185" s="424"/>
      <c r="N185" s="198">
        <v>91</v>
      </c>
    </row>
    <row r="186" spans="1:14" x14ac:dyDescent="0.25">
      <c r="A186" t="str">
        <f t="shared" si="2"/>
        <v/>
      </c>
      <c r="B186" t="s">
        <v>229</v>
      </c>
      <c r="D186" t="s">
        <v>229</v>
      </c>
      <c r="E186">
        <v>0.61839999999999995</v>
      </c>
      <c r="F186">
        <v>122</v>
      </c>
      <c r="J186" t="s">
        <v>230</v>
      </c>
      <c r="K186">
        <v>0.30230000000000001</v>
      </c>
      <c r="M186" s="423" t="s">
        <v>195</v>
      </c>
      <c r="N186" s="199">
        <v>0.70840000000000003</v>
      </c>
    </row>
    <row r="187" spans="1:14" ht="15.75" thickBot="1" x14ac:dyDescent="0.3">
      <c r="A187" t="str">
        <f t="shared" si="2"/>
        <v/>
      </c>
      <c r="B187" t="s">
        <v>230</v>
      </c>
      <c r="D187" t="s">
        <v>230</v>
      </c>
      <c r="E187">
        <v>0.30230000000000001</v>
      </c>
      <c r="F187">
        <v>245</v>
      </c>
      <c r="J187" t="s">
        <v>231</v>
      </c>
      <c r="K187">
        <v>0.89219999999999999</v>
      </c>
      <c r="M187" s="424"/>
      <c r="N187" s="200">
        <v>92</v>
      </c>
    </row>
    <row r="188" spans="1:14" x14ac:dyDescent="0.25">
      <c r="A188" t="str">
        <f t="shared" si="2"/>
        <v/>
      </c>
      <c r="B188" t="s">
        <v>231</v>
      </c>
      <c r="D188" t="s">
        <v>231</v>
      </c>
      <c r="E188">
        <v>0.89219999999999999</v>
      </c>
      <c r="F188">
        <v>24</v>
      </c>
      <c r="J188" t="s">
        <v>232</v>
      </c>
      <c r="K188">
        <v>0.71740000000000004</v>
      </c>
      <c r="M188" s="423" t="s">
        <v>368</v>
      </c>
      <c r="N188" s="201">
        <v>0.6996</v>
      </c>
    </row>
    <row r="189" spans="1:14" ht="15.75" thickBot="1" x14ac:dyDescent="0.3">
      <c r="A189" t="str">
        <f t="shared" si="2"/>
        <v/>
      </c>
      <c r="B189" t="s">
        <v>232</v>
      </c>
      <c r="D189" t="s">
        <v>232</v>
      </c>
      <c r="E189">
        <v>0.71740000000000004</v>
      </c>
      <c r="F189">
        <v>89</v>
      </c>
      <c r="J189" t="s">
        <v>233</v>
      </c>
      <c r="K189">
        <v>0.26169999999999999</v>
      </c>
      <c r="M189" s="424"/>
      <c r="N189" s="202">
        <v>93</v>
      </c>
    </row>
    <row r="190" spans="1:14" x14ac:dyDescent="0.25">
      <c r="A190" t="str">
        <f t="shared" si="2"/>
        <v/>
      </c>
      <c r="B190" t="s">
        <v>233</v>
      </c>
      <c r="D190" t="s">
        <v>233</v>
      </c>
      <c r="E190">
        <v>0.26169999999999999</v>
      </c>
      <c r="F190">
        <v>265</v>
      </c>
      <c r="J190" t="s">
        <v>234</v>
      </c>
      <c r="K190">
        <v>7.6499999999999999E-2</v>
      </c>
      <c r="M190" s="423" t="s">
        <v>369</v>
      </c>
      <c r="N190" s="203">
        <v>0.69779999999999998</v>
      </c>
    </row>
    <row r="191" spans="1:14" ht="15.75" thickBot="1" x14ac:dyDescent="0.3">
      <c r="A191" t="str">
        <f t="shared" si="2"/>
        <v/>
      </c>
      <c r="B191" t="s">
        <v>234</v>
      </c>
      <c r="D191" t="s">
        <v>234</v>
      </c>
      <c r="E191">
        <v>7.6499999999999999E-2</v>
      </c>
      <c r="F191">
        <v>337</v>
      </c>
      <c r="J191" t="s">
        <v>235</v>
      </c>
      <c r="K191">
        <v>0.24049999999999999</v>
      </c>
      <c r="M191" s="424"/>
      <c r="N191" s="204">
        <v>94</v>
      </c>
    </row>
    <row r="192" spans="1:14" x14ac:dyDescent="0.25">
      <c r="A192" t="str">
        <f t="shared" si="2"/>
        <v/>
      </c>
      <c r="B192" t="s">
        <v>235</v>
      </c>
      <c r="D192" t="s">
        <v>235</v>
      </c>
      <c r="E192">
        <v>0.24049999999999999</v>
      </c>
      <c r="F192">
        <v>276</v>
      </c>
      <c r="J192" t="s">
        <v>236</v>
      </c>
      <c r="K192">
        <v>0.51700000000000002</v>
      </c>
      <c r="M192" s="423" t="s">
        <v>214</v>
      </c>
      <c r="N192" s="205">
        <v>0.69230000000000003</v>
      </c>
    </row>
    <row r="193" spans="1:14" ht="15.75" thickBot="1" x14ac:dyDescent="0.3">
      <c r="A193" t="str">
        <f t="shared" si="2"/>
        <v/>
      </c>
      <c r="B193" t="s">
        <v>236</v>
      </c>
      <c r="D193" t="s">
        <v>236</v>
      </c>
      <c r="E193">
        <v>0.51700000000000002</v>
      </c>
      <c r="F193">
        <v>161</v>
      </c>
      <c r="J193" t="s">
        <v>237</v>
      </c>
      <c r="K193">
        <v>0.96419999999999995</v>
      </c>
      <c r="M193" s="424"/>
      <c r="N193" s="206">
        <v>95</v>
      </c>
    </row>
    <row r="194" spans="1:14" x14ac:dyDescent="0.25">
      <c r="A194" t="str">
        <f t="shared" si="2"/>
        <v/>
      </c>
      <c r="B194" t="s">
        <v>237</v>
      </c>
      <c r="D194" t="s">
        <v>237</v>
      </c>
      <c r="E194">
        <v>0.96419999999999995</v>
      </c>
      <c r="F194">
        <v>4</v>
      </c>
      <c r="J194" t="s">
        <v>238</v>
      </c>
      <c r="K194">
        <v>0.2495</v>
      </c>
      <c r="M194" s="423" t="s">
        <v>120</v>
      </c>
      <c r="N194" s="207">
        <v>0.68230000000000002</v>
      </c>
    </row>
    <row r="195" spans="1:14" ht="15.75" thickBot="1" x14ac:dyDescent="0.3">
      <c r="A195" t="str">
        <f t="shared" ref="A195:A258" si="3">IF(B195=D195, "", "BAD")</f>
        <v/>
      </c>
      <c r="B195" t="s">
        <v>238</v>
      </c>
      <c r="D195" t="s">
        <v>238</v>
      </c>
      <c r="E195">
        <v>0.2495</v>
      </c>
      <c r="F195">
        <v>271</v>
      </c>
      <c r="J195" t="s">
        <v>239</v>
      </c>
      <c r="K195">
        <v>0.3463</v>
      </c>
      <c r="M195" s="424"/>
      <c r="N195" s="208">
        <v>96</v>
      </c>
    </row>
    <row r="196" spans="1:14" x14ac:dyDescent="0.25">
      <c r="A196" t="str">
        <f t="shared" si="3"/>
        <v/>
      </c>
      <c r="B196" t="s">
        <v>239</v>
      </c>
      <c r="D196" t="s">
        <v>239</v>
      </c>
      <c r="E196">
        <v>0.3463</v>
      </c>
      <c r="F196">
        <v>232</v>
      </c>
      <c r="J196" t="s">
        <v>394</v>
      </c>
      <c r="K196">
        <v>0.85209999999999997</v>
      </c>
      <c r="M196" s="423" t="s">
        <v>141</v>
      </c>
      <c r="N196" s="209">
        <v>0.68020000000000003</v>
      </c>
    </row>
    <row r="197" spans="1:14" ht="15.75" thickBot="1" x14ac:dyDescent="0.3">
      <c r="A197" t="str">
        <f t="shared" si="3"/>
        <v/>
      </c>
      <c r="B197" t="s">
        <v>394</v>
      </c>
      <c r="D197" t="s">
        <v>394</v>
      </c>
      <c r="E197">
        <v>0.85209999999999997</v>
      </c>
      <c r="F197">
        <v>38</v>
      </c>
      <c r="J197" t="s">
        <v>240</v>
      </c>
      <c r="K197">
        <v>0.30740000000000001</v>
      </c>
      <c r="M197" s="424"/>
      <c r="N197" s="210">
        <v>97</v>
      </c>
    </row>
    <row r="198" spans="1:14" x14ac:dyDescent="0.25">
      <c r="A198" t="str">
        <f t="shared" si="3"/>
        <v/>
      </c>
      <c r="B198" t="s">
        <v>240</v>
      </c>
      <c r="D198" t="s">
        <v>240</v>
      </c>
      <c r="E198">
        <v>0.30740000000000001</v>
      </c>
      <c r="F198">
        <v>243</v>
      </c>
      <c r="J198" t="s">
        <v>241</v>
      </c>
      <c r="K198">
        <v>0.73399999999999999</v>
      </c>
      <c r="M198" s="423" t="s">
        <v>146</v>
      </c>
      <c r="N198" s="211">
        <v>0.67869999999999997</v>
      </c>
    </row>
    <row r="199" spans="1:14" ht="15.75" thickBot="1" x14ac:dyDescent="0.3">
      <c r="A199" t="str">
        <f t="shared" si="3"/>
        <v/>
      </c>
      <c r="B199" t="s">
        <v>241</v>
      </c>
      <c r="D199" t="s">
        <v>241</v>
      </c>
      <c r="E199">
        <v>0.73399999999999999</v>
      </c>
      <c r="F199">
        <v>80</v>
      </c>
      <c r="J199" t="s">
        <v>242</v>
      </c>
      <c r="K199">
        <v>0.39529999999999998</v>
      </c>
      <c r="M199" s="424"/>
      <c r="N199" s="212">
        <v>98</v>
      </c>
    </row>
    <row r="200" spans="1:14" x14ac:dyDescent="0.25">
      <c r="A200" t="str">
        <f t="shared" si="3"/>
        <v/>
      </c>
      <c r="B200" t="s">
        <v>242</v>
      </c>
      <c r="D200" t="s">
        <v>242</v>
      </c>
      <c r="E200">
        <v>0.39529999999999998</v>
      </c>
      <c r="F200">
        <v>207</v>
      </c>
      <c r="J200" t="s">
        <v>243</v>
      </c>
      <c r="K200">
        <v>0.24660000000000001</v>
      </c>
      <c r="M200" s="423" t="s">
        <v>81</v>
      </c>
      <c r="N200" s="213">
        <v>0.67800000000000005</v>
      </c>
    </row>
    <row r="201" spans="1:14" ht="15.75" thickBot="1" x14ac:dyDescent="0.3">
      <c r="A201" t="str">
        <f t="shared" si="3"/>
        <v/>
      </c>
      <c r="B201" t="s">
        <v>243</v>
      </c>
      <c r="D201" t="s">
        <v>243</v>
      </c>
      <c r="E201">
        <v>0.24660000000000001</v>
      </c>
      <c r="F201">
        <v>272</v>
      </c>
      <c r="J201" t="s">
        <v>244</v>
      </c>
      <c r="K201">
        <v>0.46429999999999999</v>
      </c>
      <c r="M201" s="424"/>
      <c r="N201" s="214">
        <v>99</v>
      </c>
    </row>
    <row r="202" spans="1:14" x14ac:dyDescent="0.25">
      <c r="A202" t="str">
        <f t="shared" si="3"/>
        <v/>
      </c>
      <c r="B202" t="s">
        <v>244</v>
      </c>
      <c r="D202" t="s">
        <v>244</v>
      </c>
      <c r="E202">
        <v>0.46429999999999999</v>
      </c>
      <c r="F202">
        <v>184</v>
      </c>
      <c r="J202" t="s">
        <v>245</v>
      </c>
      <c r="K202">
        <v>8.4500000000000006E-2</v>
      </c>
      <c r="M202" s="423" t="s">
        <v>340</v>
      </c>
      <c r="N202" s="215">
        <v>0.66910000000000003</v>
      </c>
    </row>
    <row r="203" spans="1:14" ht="15.75" thickBot="1" x14ac:dyDescent="0.3">
      <c r="A203" t="str">
        <f t="shared" si="3"/>
        <v/>
      </c>
      <c r="B203" t="s">
        <v>245</v>
      </c>
      <c r="D203" t="s">
        <v>245</v>
      </c>
      <c r="E203">
        <v>8.4500000000000006E-2</v>
      </c>
      <c r="F203">
        <v>331</v>
      </c>
      <c r="J203" t="s">
        <v>246</v>
      </c>
      <c r="K203">
        <v>0.54090000000000005</v>
      </c>
      <c r="M203" s="424"/>
      <c r="N203" s="216">
        <v>100</v>
      </c>
    </row>
    <row r="204" spans="1:14" ht="15.75" thickBot="1" x14ac:dyDescent="0.3">
      <c r="A204" t="str">
        <f t="shared" si="3"/>
        <v/>
      </c>
      <c r="B204" t="s">
        <v>246</v>
      </c>
      <c r="D204" t="s">
        <v>246</v>
      </c>
      <c r="E204">
        <v>0.54090000000000005</v>
      </c>
      <c r="F204">
        <v>151</v>
      </c>
      <c r="J204" t="s">
        <v>247</v>
      </c>
      <c r="K204">
        <v>8.3099999999999993E-2</v>
      </c>
      <c r="M204" s="15" t="s">
        <v>25</v>
      </c>
      <c r="N204" s="16" t="s">
        <v>399</v>
      </c>
    </row>
    <row r="205" spans="1:14" x14ac:dyDescent="0.25">
      <c r="A205" t="str">
        <f t="shared" si="3"/>
        <v/>
      </c>
      <c r="B205" t="s">
        <v>247</v>
      </c>
      <c r="D205" t="s">
        <v>247</v>
      </c>
      <c r="E205">
        <v>8.3099999999999993E-2</v>
      </c>
      <c r="F205">
        <v>332</v>
      </c>
      <c r="J205" t="s">
        <v>248</v>
      </c>
      <c r="K205">
        <v>0.84040000000000004</v>
      </c>
      <c r="M205" s="423" t="s">
        <v>227</v>
      </c>
      <c r="N205" s="215">
        <v>0.6673</v>
      </c>
    </row>
    <row r="206" spans="1:14" ht="15.75" thickBot="1" x14ac:dyDescent="0.3">
      <c r="A206" t="str">
        <f t="shared" si="3"/>
        <v/>
      </c>
      <c r="B206" t="s">
        <v>248</v>
      </c>
      <c r="D206" t="s">
        <v>248</v>
      </c>
      <c r="E206">
        <v>0.84040000000000004</v>
      </c>
      <c r="F206">
        <v>45</v>
      </c>
      <c r="J206" t="s">
        <v>249</v>
      </c>
      <c r="K206">
        <v>0.77359999999999995</v>
      </c>
      <c r="M206" s="424"/>
      <c r="N206" s="216">
        <v>101</v>
      </c>
    </row>
    <row r="207" spans="1:14" x14ac:dyDescent="0.25">
      <c r="A207" t="str">
        <f t="shared" si="3"/>
        <v/>
      </c>
      <c r="B207" t="s">
        <v>249</v>
      </c>
      <c r="D207" t="s">
        <v>249</v>
      </c>
      <c r="E207">
        <v>0.77359999999999995</v>
      </c>
      <c r="F207">
        <v>67</v>
      </c>
      <c r="J207" t="s">
        <v>250</v>
      </c>
      <c r="K207">
        <v>0.38190000000000002</v>
      </c>
      <c r="M207" s="423" t="s">
        <v>166</v>
      </c>
      <c r="N207" s="215">
        <v>0.66479999999999995</v>
      </c>
    </row>
    <row r="208" spans="1:14" ht="15.75" thickBot="1" x14ac:dyDescent="0.3">
      <c r="A208" t="str">
        <f t="shared" si="3"/>
        <v/>
      </c>
      <c r="B208" t="s">
        <v>250</v>
      </c>
      <c r="D208" t="s">
        <v>250</v>
      </c>
      <c r="E208">
        <v>0.38190000000000002</v>
      </c>
      <c r="F208">
        <v>214</v>
      </c>
      <c r="J208" t="s">
        <v>251</v>
      </c>
      <c r="K208">
        <v>0.63600000000000001</v>
      </c>
      <c r="M208" s="424"/>
      <c r="N208" s="216">
        <v>102</v>
      </c>
    </row>
    <row r="209" spans="1:14" x14ac:dyDescent="0.25">
      <c r="A209" t="str">
        <f t="shared" si="3"/>
        <v/>
      </c>
      <c r="B209" t="s">
        <v>251</v>
      </c>
      <c r="D209" t="s">
        <v>251</v>
      </c>
      <c r="E209">
        <v>0.63600000000000001</v>
      </c>
      <c r="F209">
        <v>114</v>
      </c>
      <c r="J209" t="s">
        <v>252</v>
      </c>
      <c r="K209">
        <v>0.50190000000000001</v>
      </c>
      <c r="M209" s="423" t="s">
        <v>73</v>
      </c>
      <c r="N209" s="215">
        <v>0.66110000000000002</v>
      </c>
    </row>
    <row r="210" spans="1:14" ht="15.75" thickBot="1" x14ac:dyDescent="0.3">
      <c r="A210" t="str">
        <f t="shared" si="3"/>
        <v/>
      </c>
      <c r="B210" t="s">
        <v>252</v>
      </c>
      <c r="D210" t="s">
        <v>252</v>
      </c>
      <c r="E210">
        <v>0.50190000000000001</v>
      </c>
      <c r="F210">
        <v>166</v>
      </c>
      <c r="J210" t="s">
        <v>253</v>
      </c>
      <c r="K210">
        <v>0.82850000000000001</v>
      </c>
      <c r="M210" s="424"/>
      <c r="N210" s="216">
        <v>103</v>
      </c>
    </row>
    <row r="211" spans="1:14" x14ac:dyDescent="0.25">
      <c r="A211" t="str">
        <f t="shared" si="3"/>
        <v/>
      </c>
      <c r="B211" t="s">
        <v>253</v>
      </c>
      <c r="D211" t="s">
        <v>253</v>
      </c>
      <c r="E211">
        <v>0.82850000000000001</v>
      </c>
      <c r="F211">
        <v>51</v>
      </c>
      <c r="J211" t="s">
        <v>254</v>
      </c>
      <c r="K211">
        <v>0.96640000000000004</v>
      </c>
      <c r="M211" s="423" t="s">
        <v>335</v>
      </c>
      <c r="N211" s="215">
        <v>0.66</v>
      </c>
    </row>
    <row r="212" spans="1:14" ht="15.75" thickBot="1" x14ac:dyDescent="0.3">
      <c r="A212" t="str">
        <f t="shared" si="3"/>
        <v/>
      </c>
      <c r="B212" t="s">
        <v>254</v>
      </c>
      <c r="D212" t="s">
        <v>254</v>
      </c>
      <c r="E212">
        <v>0.96640000000000004</v>
      </c>
      <c r="F212">
        <v>2</v>
      </c>
      <c r="J212" t="s">
        <v>255</v>
      </c>
      <c r="K212">
        <v>0.82609999999999995</v>
      </c>
      <c r="M212" s="424"/>
      <c r="N212" s="216">
        <v>104</v>
      </c>
    </row>
    <row r="213" spans="1:14" x14ac:dyDescent="0.25">
      <c r="A213" t="str">
        <f t="shared" si="3"/>
        <v/>
      </c>
      <c r="B213" t="s">
        <v>255</v>
      </c>
      <c r="D213" t="s">
        <v>255</v>
      </c>
      <c r="E213">
        <v>0.82609999999999995</v>
      </c>
      <c r="F213">
        <v>53</v>
      </c>
      <c r="J213" t="s">
        <v>256</v>
      </c>
      <c r="K213">
        <v>0.58150000000000002</v>
      </c>
      <c r="M213" s="423" t="s">
        <v>122</v>
      </c>
      <c r="N213" s="215">
        <v>0.65690000000000004</v>
      </c>
    </row>
    <row r="214" spans="1:14" ht="15.75" thickBot="1" x14ac:dyDescent="0.3">
      <c r="A214" t="str">
        <f t="shared" si="3"/>
        <v/>
      </c>
      <c r="B214" t="s">
        <v>256</v>
      </c>
      <c r="D214" t="s">
        <v>256</v>
      </c>
      <c r="E214">
        <v>0.58150000000000002</v>
      </c>
      <c r="F214">
        <v>138</v>
      </c>
      <c r="J214" t="s">
        <v>257</v>
      </c>
      <c r="K214">
        <v>0.57989999999999997</v>
      </c>
      <c r="M214" s="424"/>
      <c r="N214" s="216">
        <v>105</v>
      </c>
    </row>
    <row r="215" spans="1:14" x14ac:dyDescent="0.25">
      <c r="A215" t="str">
        <f t="shared" si="3"/>
        <v/>
      </c>
      <c r="B215" t="s">
        <v>257</v>
      </c>
      <c r="D215" t="s">
        <v>257</v>
      </c>
      <c r="E215">
        <v>0.57989999999999997</v>
      </c>
      <c r="F215">
        <v>141</v>
      </c>
      <c r="J215" t="s">
        <v>258</v>
      </c>
      <c r="K215">
        <v>0.77510000000000001</v>
      </c>
      <c r="M215" s="17" t="s">
        <v>304</v>
      </c>
      <c r="N215" s="215">
        <v>0.65600000000000003</v>
      </c>
    </row>
    <row r="216" spans="1:14" ht="15.75" thickBot="1" x14ac:dyDescent="0.3">
      <c r="A216" t="str">
        <f t="shared" si="3"/>
        <v/>
      </c>
      <c r="B216" t="s">
        <v>258</v>
      </c>
      <c r="D216" t="s">
        <v>258</v>
      </c>
      <c r="E216">
        <v>0.77510000000000001</v>
      </c>
      <c r="F216">
        <v>65</v>
      </c>
      <c r="J216" t="s">
        <v>259</v>
      </c>
      <c r="K216">
        <v>0.61260000000000003</v>
      </c>
      <c r="M216" s="18" t="s">
        <v>427</v>
      </c>
      <c r="N216" s="216">
        <v>106</v>
      </c>
    </row>
    <row r="217" spans="1:14" x14ac:dyDescent="0.25">
      <c r="A217" t="str">
        <f t="shared" si="3"/>
        <v/>
      </c>
      <c r="B217" t="s">
        <v>259</v>
      </c>
      <c r="D217" t="s">
        <v>259</v>
      </c>
      <c r="E217">
        <v>0.61260000000000003</v>
      </c>
      <c r="F217">
        <v>124</v>
      </c>
      <c r="J217" t="s">
        <v>260</v>
      </c>
      <c r="K217">
        <v>0.83489999999999998</v>
      </c>
      <c r="M217" s="423" t="s">
        <v>206</v>
      </c>
      <c r="N217" s="215">
        <v>0.6492</v>
      </c>
    </row>
    <row r="218" spans="1:14" ht="15.75" thickBot="1" x14ac:dyDescent="0.3">
      <c r="A218" t="str">
        <f t="shared" si="3"/>
        <v/>
      </c>
      <c r="B218" t="s">
        <v>260</v>
      </c>
      <c r="D218" t="s">
        <v>260</v>
      </c>
      <c r="E218">
        <v>0.83489999999999998</v>
      </c>
      <c r="F218">
        <v>47</v>
      </c>
      <c r="J218" t="s">
        <v>261</v>
      </c>
      <c r="K218">
        <v>0.18840000000000001</v>
      </c>
      <c r="M218" s="424"/>
      <c r="N218" s="216">
        <v>107</v>
      </c>
    </row>
    <row r="219" spans="1:14" x14ac:dyDescent="0.25">
      <c r="A219" t="str">
        <f t="shared" si="3"/>
        <v/>
      </c>
      <c r="B219" t="s">
        <v>261</v>
      </c>
      <c r="D219" t="s">
        <v>261</v>
      </c>
      <c r="E219">
        <v>0.18840000000000001</v>
      </c>
      <c r="F219">
        <v>293</v>
      </c>
      <c r="J219" t="s">
        <v>262</v>
      </c>
      <c r="K219">
        <v>0.54079999999999995</v>
      </c>
      <c r="M219" s="423" t="s">
        <v>342</v>
      </c>
      <c r="N219" s="215">
        <v>0.64849999999999997</v>
      </c>
    </row>
    <row r="220" spans="1:14" ht="15.75" thickBot="1" x14ac:dyDescent="0.3">
      <c r="A220" t="str">
        <f t="shared" si="3"/>
        <v/>
      </c>
      <c r="B220" t="s">
        <v>262</v>
      </c>
      <c r="D220" t="s">
        <v>262</v>
      </c>
      <c r="E220">
        <v>0.54079999999999995</v>
      </c>
      <c r="F220">
        <v>152</v>
      </c>
      <c r="J220" t="s">
        <v>263</v>
      </c>
      <c r="K220">
        <v>0.53739999999999999</v>
      </c>
      <c r="M220" s="424"/>
      <c r="N220" s="216">
        <v>108</v>
      </c>
    </row>
    <row r="221" spans="1:14" x14ac:dyDescent="0.25">
      <c r="A221" t="str">
        <f t="shared" si="3"/>
        <v/>
      </c>
      <c r="B221" t="s">
        <v>263</v>
      </c>
      <c r="D221" t="s">
        <v>263</v>
      </c>
      <c r="E221">
        <v>0.53739999999999999</v>
      </c>
      <c r="F221">
        <v>154</v>
      </c>
      <c r="J221" t="s">
        <v>264</v>
      </c>
      <c r="K221">
        <v>0.28420000000000001</v>
      </c>
      <c r="M221" s="423" t="s">
        <v>82</v>
      </c>
      <c r="N221" s="215">
        <v>0.64810000000000001</v>
      </c>
    </row>
    <row r="222" spans="1:14" ht="15.75" thickBot="1" x14ac:dyDescent="0.3">
      <c r="A222" t="str">
        <f t="shared" si="3"/>
        <v/>
      </c>
      <c r="B222" t="s">
        <v>264</v>
      </c>
      <c r="D222" t="s">
        <v>264</v>
      </c>
      <c r="E222">
        <v>0.28420000000000001</v>
      </c>
      <c r="F222">
        <v>256</v>
      </c>
      <c r="J222" t="s">
        <v>265</v>
      </c>
      <c r="K222">
        <v>0.84689999999999999</v>
      </c>
      <c r="M222" s="424"/>
      <c r="N222" s="216">
        <v>109</v>
      </c>
    </row>
    <row r="223" spans="1:14" x14ac:dyDescent="0.25">
      <c r="A223" t="str">
        <f t="shared" si="3"/>
        <v/>
      </c>
      <c r="B223" t="s">
        <v>265</v>
      </c>
      <c r="D223" t="s">
        <v>265</v>
      </c>
      <c r="E223">
        <v>0.84689999999999999</v>
      </c>
      <c r="F223">
        <v>41</v>
      </c>
      <c r="J223" t="s">
        <v>266</v>
      </c>
      <c r="K223">
        <v>0.26250000000000001</v>
      </c>
      <c r="M223" s="423" t="s">
        <v>279</v>
      </c>
      <c r="N223" s="215">
        <v>0.64680000000000004</v>
      </c>
    </row>
    <row r="224" spans="1:14" ht="15.75" thickBot="1" x14ac:dyDescent="0.3">
      <c r="A224" t="str">
        <f t="shared" si="3"/>
        <v/>
      </c>
      <c r="B224" t="s">
        <v>266</v>
      </c>
      <c r="D224" t="s">
        <v>266</v>
      </c>
      <c r="E224">
        <v>0.26250000000000001</v>
      </c>
      <c r="F224">
        <v>264</v>
      </c>
      <c r="J224" t="s">
        <v>267</v>
      </c>
      <c r="K224">
        <v>0.33860000000000001</v>
      </c>
      <c r="M224" s="424"/>
      <c r="N224" s="216">
        <v>110</v>
      </c>
    </row>
    <row r="225" spans="1:14" x14ac:dyDescent="0.25">
      <c r="A225" t="str">
        <f t="shared" si="3"/>
        <v/>
      </c>
      <c r="B225" t="s">
        <v>267</v>
      </c>
      <c r="D225" t="s">
        <v>267</v>
      </c>
      <c r="E225">
        <v>0.33860000000000001</v>
      </c>
      <c r="F225">
        <v>233</v>
      </c>
      <c r="J225" t="s">
        <v>268</v>
      </c>
      <c r="K225">
        <v>0.19889999999999999</v>
      </c>
      <c r="M225" s="423" t="s">
        <v>147</v>
      </c>
      <c r="N225" s="215">
        <v>0.64339999999999997</v>
      </c>
    </row>
    <row r="226" spans="1:14" ht="15.75" thickBot="1" x14ac:dyDescent="0.3">
      <c r="A226" t="str">
        <f t="shared" si="3"/>
        <v/>
      </c>
      <c r="B226" t="s">
        <v>268</v>
      </c>
      <c r="D226" t="s">
        <v>268</v>
      </c>
      <c r="E226">
        <v>0.19889999999999999</v>
      </c>
      <c r="F226">
        <v>289</v>
      </c>
      <c r="J226" t="s">
        <v>269</v>
      </c>
      <c r="K226">
        <v>0.3972</v>
      </c>
      <c r="M226" s="424"/>
      <c r="N226" s="216">
        <v>111</v>
      </c>
    </row>
    <row r="227" spans="1:14" x14ac:dyDescent="0.25">
      <c r="A227" t="str">
        <f t="shared" si="3"/>
        <v/>
      </c>
      <c r="B227" t="s">
        <v>269</v>
      </c>
      <c r="D227" t="s">
        <v>269</v>
      </c>
      <c r="E227">
        <v>0.3972</v>
      </c>
      <c r="F227">
        <v>206</v>
      </c>
      <c r="J227" t="s">
        <v>270</v>
      </c>
      <c r="K227">
        <v>0.61209999999999998</v>
      </c>
      <c r="M227" s="17" t="s">
        <v>182</v>
      </c>
      <c r="N227" s="215">
        <v>0.64039999999999997</v>
      </c>
    </row>
    <row r="228" spans="1:14" ht="15.75" thickBot="1" x14ac:dyDescent="0.3">
      <c r="A228" t="str">
        <f t="shared" si="3"/>
        <v/>
      </c>
      <c r="B228" t="s">
        <v>270</v>
      </c>
      <c r="D228" t="s">
        <v>270</v>
      </c>
      <c r="E228">
        <v>0.61209999999999998</v>
      </c>
      <c r="F228">
        <v>125</v>
      </c>
      <c r="J228" t="s">
        <v>271</v>
      </c>
      <c r="K228">
        <v>0.60750000000000004</v>
      </c>
      <c r="M228" s="18" t="s">
        <v>438</v>
      </c>
      <c r="N228" s="216">
        <v>112</v>
      </c>
    </row>
    <row r="229" spans="1:14" x14ac:dyDescent="0.25">
      <c r="A229" t="str">
        <f t="shared" si="3"/>
        <v/>
      </c>
      <c r="B229" t="s">
        <v>271</v>
      </c>
      <c r="D229" t="s">
        <v>271</v>
      </c>
      <c r="E229">
        <v>0.60750000000000004</v>
      </c>
      <c r="F229">
        <v>126</v>
      </c>
      <c r="J229" t="s">
        <v>272</v>
      </c>
      <c r="K229">
        <v>0.876</v>
      </c>
      <c r="M229" s="423" t="s">
        <v>144</v>
      </c>
      <c r="N229" s="215">
        <v>0.63949999999999996</v>
      </c>
    </row>
    <row r="230" spans="1:14" ht="15.75" thickBot="1" x14ac:dyDescent="0.3">
      <c r="A230" t="str">
        <f t="shared" si="3"/>
        <v/>
      </c>
      <c r="B230" t="s">
        <v>272</v>
      </c>
      <c r="D230" t="s">
        <v>272</v>
      </c>
      <c r="E230">
        <v>0.876</v>
      </c>
      <c r="F230">
        <v>31</v>
      </c>
      <c r="J230" t="s">
        <v>273</v>
      </c>
      <c r="K230">
        <v>0.5484</v>
      </c>
      <c r="M230" s="424"/>
      <c r="N230" s="216">
        <v>113</v>
      </c>
    </row>
    <row r="231" spans="1:14" x14ac:dyDescent="0.25">
      <c r="A231" t="str">
        <f t="shared" si="3"/>
        <v/>
      </c>
      <c r="B231" t="s">
        <v>273</v>
      </c>
      <c r="D231" t="s">
        <v>273</v>
      </c>
      <c r="E231">
        <v>0.5484</v>
      </c>
      <c r="F231">
        <v>148</v>
      </c>
      <c r="J231" t="s">
        <v>274</v>
      </c>
      <c r="K231">
        <v>0.1399</v>
      </c>
      <c r="M231" s="17" t="s">
        <v>251</v>
      </c>
      <c r="N231" s="215">
        <v>0.63600000000000001</v>
      </c>
    </row>
    <row r="232" spans="1:14" ht="15.75" thickBot="1" x14ac:dyDescent="0.3">
      <c r="A232" t="str">
        <f t="shared" si="3"/>
        <v/>
      </c>
      <c r="B232" t="s">
        <v>274</v>
      </c>
      <c r="D232" t="s">
        <v>274</v>
      </c>
      <c r="E232">
        <v>0.1399</v>
      </c>
      <c r="F232">
        <v>308</v>
      </c>
      <c r="J232" t="s">
        <v>275</v>
      </c>
      <c r="K232">
        <v>0.3</v>
      </c>
      <c r="M232" s="18" t="s">
        <v>426</v>
      </c>
      <c r="N232" s="216">
        <v>114</v>
      </c>
    </row>
    <row r="233" spans="1:14" x14ac:dyDescent="0.25">
      <c r="A233" t="str">
        <f t="shared" si="3"/>
        <v/>
      </c>
      <c r="B233" t="s">
        <v>275</v>
      </c>
      <c r="D233" t="s">
        <v>275</v>
      </c>
      <c r="E233">
        <v>0.3</v>
      </c>
      <c r="F233">
        <v>248</v>
      </c>
      <c r="J233" t="s">
        <v>276</v>
      </c>
      <c r="K233">
        <v>0.53520000000000001</v>
      </c>
      <c r="M233" s="423" t="s">
        <v>320</v>
      </c>
      <c r="N233" s="215">
        <v>0.63319999999999999</v>
      </c>
    </row>
    <row r="234" spans="1:14" ht="15.75" thickBot="1" x14ac:dyDescent="0.3">
      <c r="A234" t="str">
        <f t="shared" si="3"/>
        <v/>
      </c>
      <c r="B234" t="s">
        <v>276</v>
      </c>
      <c r="D234" t="s">
        <v>276</v>
      </c>
      <c r="E234">
        <v>0.53520000000000001</v>
      </c>
      <c r="F234">
        <v>156</v>
      </c>
      <c r="J234" t="s">
        <v>277</v>
      </c>
      <c r="K234">
        <v>0.71430000000000005</v>
      </c>
      <c r="M234" s="424"/>
      <c r="N234" s="216">
        <v>115</v>
      </c>
    </row>
    <row r="235" spans="1:14" x14ac:dyDescent="0.25">
      <c r="A235" t="str">
        <f t="shared" si="3"/>
        <v/>
      </c>
      <c r="B235" t="s">
        <v>277</v>
      </c>
      <c r="D235" t="s">
        <v>277</v>
      </c>
      <c r="E235">
        <v>0.71430000000000005</v>
      </c>
      <c r="F235">
        <v>90</v>
      </c>
      <c r="J235" t="s">
        <v>278</v>
      </c>
      <c r="K235">
        <v>0.27410000000000001</v>
      </c>
      <c r="M235" s="423" t="s">
        <v>129</v>
      </c>
      <c r="N235" s="215">
        <v>0.63129999999999997</v>
      </c>
    </row>
    <row r="236" spans="1:14" ht="15.75" thickBot="1" x14ac:dyDescent="0.3">
      <c r="A236" t="str">
        <f t="shared" si="3"/>
        <v/>
      </c>
      <c r="B236" t="s">
        <v>278</v>
      </c>
      <c r="D236" t="s">
        <v>278</v>
      </c>
      <c r="E236">
        <v>0.27410000000000001</v>
      </c>
      <c r="F236">
        <v>259</v>
      </c>
      <c r="J236" t="s">
        <v>279</v>
      </c>
      <c r="K236">
        <v>0.64680000000000004</v>
      </c>
      <c r="M236" s="424"/>
      <c r="N236" s="216">
        <v>116</v>
      </c>
    </row>
    <row r="237" spans="1:14" x14ac:dyDescent="0.25">
      <c r="A237" t="str">
        <f t="shared" si="3"/>
        <v/>
      </c>
      <c r="B237" t="s">
        <v>279</v>
      </c>
      <c r="D237" t="s">
        <v>279</v>
      </c>
      <c r="E237">
        <v>0.64680000000000004</v>
      </c>
      <c r="F237">
        <v>110</v>
      </c>
      <c r="J237" t="s">
        <v>280</v>
      </c>
      <c r="K237">
        <v>0.58630000000000004</v>
      </c>
      <c r="M237" s="423" t="s">
        <v>358</v>
      </c>
      <c r="N237" s="215">
        <v>0.626</v>
      </c>
    </row>
    <row r="238" spans="1:14" ht="15.75" thickBot="1" x14ac:dyDescent="0.3">
      <c r="A238" t="str">
        <f t="shared" si="3"/>
        <v/>
      </c>
      <c r="B238" t="s">
        <v>280</v>
      </c>
      <c r="D238" t="s">
        <v>280</v>
      </c>
      <c r="E238">
        <v>0.58630000000000004</v>
      </c>
      <c r="F238">
        <v>137</v>
      </c>
      <c r="J238" t="s">
        <v>281</v>
      </c>
      <c r="K238">
        <v>0.21809999999999999</v>
      </c>
      <c r="M238" s="424"/>
      <c r="N238" s="216">
        <v>117</v>
      </c>
    </row>
    <row r="239" spans="1:14" x14ac:dyDescent="0.25">
      <c r="A239" t="str">
        <f t="shared" si="3"/>
        <v/>
      </c>
      <c r="B239" t="s">
        <v>281</v>
      </c>
      <c r="D239" t="s">
        <v>281</v>
      </c>
      <c r="E239">
        <v>0.21809999999999999</v>
      </c>
      <c r="F239">
        <v>280</v>
      </c>
      <c r="J239" t="s">
        <v>282</v>
      </c>
      <c r="K239">
        <v>0.38540000000000002</v>
      </c>
      <c r="M239" s="423" t="s">
        <v>351</v>
      </c>
      <c r="N239" s="215">
        <v>0.62570000000000003</v>
      </c>
    </row>
    <row r="240" spans="1:14" ht="15.75" thickBot="1" x14ac:dyDescent="0.3">
      <c r="A240" t="str">
        <f t="shared" si="3"/>
        <v/>
      </c>
      <c r="B240" t="s">
        <v>282</v>
      </c>
      <c r="D240" t="s">
        <v>282</v>
      </c>
      <c r="E240">
        <v>0.38540000000000002</v>
      </c>
      <c r="F240">
        <v>211</v>
      </c>
      <c r="J240" t="s">
        <v>283</v>
      </c>
      <c r="K240">
        <v>0.83320000000000005</v>
      </c>
      <c r="M240" s="424"/>
      <c r="N240" s="216">
        <v>118</v>
      </c>
    </row>
    <row r="241" spans="1:14" x14ac:dyDescent="0.25">
      <c r="A241" t="str">
        <f t="shared" si="3"/>
        <v/>
      </c>
      <c r="B241" t="s">
        <v>283</v>
      </c>
      <c r="D241" t="s">
        <v>283</v>
      </c>
      <c r="E241">
        <v>0.83320000000000005</v>
      </c>
      <c r="F241">
        <v>48</v>
      </c>
      <c r="J241" t="s">
        <v>284</v>
      </c>
      <c r="K241">
        <v>0.95820000000000005</v>
      </c>
      <c r="M241" s="423" t="s">
        <v>121</v>
      </c>
      <c r="N241" s="215">
        <v>0.62260000000000004</v>
      </c>
    </row>
    <row r="242" spans="1:14" ht="15.75" thickBot="1" x14ac:dyDescent="0.3">
      <c r="A242" t="str">
        <f t="shared" si="3"/>
        <v/>
      </c>
      <c r="B242" t="s">
        <v>284</v>
      </c>
      <c r="D242" t="s">
        <v>284</v>
      </c>
      <c r="E242">
        <v>0.95820000000000005</v>
      </c>
      <c r="F242">
        <v>6</v>
      </c>
      <c r="J242" t="s">
        <v>285</v>
      </c>
      <c r="K242">
        <v>0.82679999999999998</v>
      </c>
      <c r="M242" s="424"/>
      <c r="N242" s="216">
        <v>119</v>
      </c>
    </row>
    <row r="243" spans="1:14" x14ac:dyDescent="0.25">
      <c r="A243" t="str">
        <f t="shared" si="3"/>
        <v/>
      </c>
      <c r="B243" t="s">
        <v>285</v>
      </c>
      <c r="D243" t="s">
        <v>285</v>
      </c>
      <c r="E243">
        <v>0.82679999999999998</v>
      </c>
      <c r="F243">
        <v>52</v>
      </c>
      <c r="J243" t="s">
        <v>286</v>
      </c>
      <c r="K243">
        <v>0.18690000000000001</v>
      </c>
      <c r="M243" s="423" t="s">
        <v>370</v>
      </c>
      <c r="N243" s="215">
        <v>0.62250000000000005</v>
      </c>
    </row>
    <row r="244" spans="1:14" ht="15.75" thickBot="1" x14ac:dyDescent="0.3">
      <c r="A244" t="str">
        <f t="shared" si="3"/>
        <v/>
      </c>
      <c r="B244" t="s">
        <v>286</v>
      </c>
      <c r="D244" t="s">
        <v>286</v>
      </c>
      <c r="E244">
        <v>0.18690000000000001</v>
      </c>
      <c r="F244">
        <v>294</v>
      </c>
      <c r="J244" t="s">
        <v>287</v>
      </c>
      <c r="K244">
        <v>0.23949999999999999</v>
      </c>
      <c r="M244" s="424"/>
      <c r="N244" s="216">
        <v>120</v>
      </c>
    </row>
    <row r="245" spans="1:14" x14ac:dyDescent="0.25">
      <c r="A245" t="str">
        <f t="shared" si="3"/>
        <v/>
      </c>
      <c r="B245" t="s">
        <v>287</v>
      </c>
      <c r="D245" t="s">
        <v>287</v>
      </c>
      <c r="E245">
        <v>0.23949999999999999</v>
      </c>
      <c r="F245">
        <v>277</v>
      </c>
      <c r="J245" t="s">
        <v>288</v>
      </c>
      <c r="K245">
        <v>0.19839999999999999</v>
      </c>
      <c r="M245" s="423" t="s">
        <v>68</v>
      </c>
      <c r="N245" s="215">
        <v>0.62060000000000004</v>
      </c>
    </row>
    <row r="246" spans="1:14" ht="15.75" thickBot="1" x14ac:dyDescent="0.3">
      <c r="A246" t="str">
        <f t="shared" si="3"/>
        <v/>
      </c>
      <c r="B246" t="s">
        <v>288</v>
      </c>
      <c r="D246" t="s">
        <v>288</v>
      </c>
      <c r="E246">
        <v>0.19839999999999999</v>
      </c>
      <c r="F246">
        <v>290</v>
      </c>
      <c r="J246" t="s">
        <v>289</v>
      </c>
      <c r="K246">
        <v>0.21340000000000001</v>
      </c>
      <c r="M246" s="424"/>
      <c r="N246" s="216">
        <v>121</v>
      </c>
    </row>
    <row r="247" spans="1:14" x14ac:dyDescent="0.25">
      <c r="A247" t="str">
        <f t="shared" si="3"/>
        <v/>
      </c>
      <c r="B247" t="s">
        <v>289</v>
      </c>
      <c r="D247" t="s">
        <v>289</v>
      </c>
      <c r="E247">
        <v>0.21340000000000001</v>
      </c>
      <c r="F247">
        <v>283</v>
      </c>
      <c r="J247" t="s">
        <v>290</v>
      </c>
      <c r="K247">
        <v>0.75670000000000004</v>
      </c>
      <c r="M247" s="423" t="s">
        <v>229</v>
      </c>
      <c r="N247" s="215">
        <v>0.61839999999999995</v>
      </c>
    </row>
    <row r="248" spans="1:14" ht="15.75" thickBot="1" x14ac:dyDescent="0.3">
      <c r="A248" t="str">
        <f t="shared" si="3"/>
        <v/>
      </c>
      <c r="B248" t="s">
        <v>290</v>
      </c>
      <c r="D248" t="s">
        <v>290</v>
      </c>
      <c r="E248">
        <v>0.75670000000000004</v>
      </c>
      <c r="F248">
        <v>73</v>
      </c>
      <c r="J248" t="s">
        <v>291</v>
      </c>
      <c r="K248">
        <v>0.46350000000000002</v>
      </c>
      <c r="M248" s="424"/>
      <c r="N248" s="216">
        <v>122</v>
      </c>
    </row>
    <row r="249" spans="1:14" x14ac:dyDescent="0.25">
      <c r="A249" t="str">
        <f t="shared" si="3"/>
        <v/>
      </c>
      <c r="B249" t="s">
        <v>291</v>
      </c>
      <c r="D249" t="s">
        <v>291</v>
      </c>
      <c r="E249">
        <v>0.46350000000000002</v>
      </c>
      <c r="F249">
        <v>185</v>
      </c>
      <c r="J249" t="s">
        <v>292</v>
      </c>
      <c r="K249">
        <v>0.2457</v>
      </c>
      <c r="M249" s="17" t="s">
        <v>103</v>
      </c>
      <c r="N249" s="215">
        <v>0.61299999999999999</v>
      </c>
    </row>
    <row r="250" spans="1:14" ht="15.75" thickBot="1" x14ac:dyDescent="0.3">
      <c r="A250" t="str">
        <f t="shared" si="3"/>
        <v/>
      </c>
      <c r="B250" t="s">
        <v>292</v>
      </c>
      <c r="D250" t="s">
        <v>292</v>
      </c>
      <c r="E250">
        <v>0.2457</v>
      </c>
      <c r="F250">
        <v>274</v>
      </c>
      <c r="J250" t="s">
        <v>293</v>
      </c>
      <c r="K250">
        <v>0.47089999999999999</v>
      </c>
      <c r="M250" s="18" t="s">
        <v>436</v>
      </c>
      <c r="N250" s="216">
        <v>123</v>
      </c>
    </row>
    <row r="251" spans="1:14" x14ac:dyDescent="0.25">
      <c r="A251" t="str">
        <f t="shared" si="3"/>
        <v/>
      </c>
      <c r="B251" t="s">
        <v>293</v>
      </c>
      <c r="D251" t="s">
        <v>293</v>
      </c>
      <c r="E251">
        <v>0.47089999999999999</v>
      </c>
      <c r="F251">
        <v>182</v>
      </c>
      <c r="J251" t="s">
        <v>395</v>
      </c>
      <c r="K251">
        <v>0.30220000000000002</v>
      </c>
      <c r="M251" s="423" t="s">
        <v>259</v>
      </c>
      <c r="N251" s="215">
        <v>0.61260000000000003</v>
      </c>
    </row>
    <row r="252" spans="1:14" ht="15.75" thickBot="1" x14ac:dyDescent="0.3">
      <c r="A252" t="str">
        <f t="shared" si="3"/>
        <v/>
      </c>
      <c r="B252" t="s">
        <v>395</v>
      </c>
      <c r="D252" t="s">
        <v>395</v>
      </c>
      <c r="E252">
        <v>0.30220000000000002</v>
      </c>
      <c r="F252">
        <v>246</v>
      </c>
      <c r="J252" t="s">
        <v>294</v>
      </c>
      <c r="K252">
        <v>0.3579</v>
      </c>
      <c r="M252" s="424"/>
      <c r="N252" s="216">
        <v>124</v>
      </c>
    </row>
    <row r="253" spans="1:14" x14ac:dyDescent="0.25">
      <c r="A253" t="str">
        <f t="shared" si="3"/>
        <v/>
      </c>
      <c r="B253" t="s">
        <v>294</v>
      </c>
      <c r="D253" t="s">
        <v>294</v>
      </c>
      <c r="E253">
        <v>0.3579</v>
      </c>
      <c r="F253">
        <v>220</v>
      </c>
      <c r="J253" t="s">
        <v>295</v>
      </c>
      <c r="K253">
        <v>0.79420000000000002</v>
      </c>
      <c r="M253" s="423" t="s">
        <v>270</v>
      </c>
      <c r="N253" s="215">
        <v>0.61209999999999998</v>
      </c>
    </row>
    <row r="254" spans="1:14" ht="15.75" thickBot="1" x14ac:dyDescent="0.3">
      <c r="A254" t="str">
        <f t="shared" si="3"/>
        <v/>
      </c>
      <c r="B254" t="s">
        <v>295</v>
      </c>
      <c r="D254" t="s">
        <v>295</v>
      </c>
      <c r="E254">
        <v>0.79420000000000002</v>
      </c>
      <c r="F254">
        <v>62</v>
      </c>
      <c r="J254" t="s">
        <v>296</v>
      </c>
      <c r="K254">
        <v>0.35139999999999999</v>
      </c>
      <c r="M254" s="424"/>
      <c r="N254" s="216">
        <v>125</v>
      </c>
    </row>
    <row r="255" spans="1:14" ht="15.75" thickBot="1" x14ac:dyDescent="0.3">
      <c r="A255" t="str">
        <f t="shared" si="3"/>
        <v/>
      </c>
      <c r="B255" t="s">
        <v>296</v>
      </c>
      <c r="D255" t="s">
        <v>296</v>
      </c>
      <c r="E255">
        <v>0.35139999999999999</v>
      </c>
      <c r="F255">
        <v>228</v>
      </c>
      <c r="J255" t="s">
        <v>297</v>
      </c>
      <c r="K255">
        <v>7.7899999999999997E-2</v>
      </c>
      <c r="M255" s="15" t="s">
        <v>25</v>
      </c>
      <c r="N255" s="16" t="s">
        <v>399</v>
      </c>
    </row>
    <row r="256" spans="1:14" x14ac:dyDescent="0.25">
      <c r="A256" t="str">
        <f t="shared" si="3"/>
        <v/>
      </c>
      <c r="B256" t="s">
        <v>297</v>
      </c>
      <c r="D256" t="s">
        <v>297</v>
      </c>
      <c r="E256">
        <v>7.7899999999999997E-2</v>
      </c>
      <c r="F256">
        <v>335</v>
      </c>
      <c r="J256" t="s">
        <v>298</v>
      </c>
      <c r="K256">
        <v>0.43640000000000001</v>
      </c>
      <c r="M256" s="423" t="s">
        <v>271</v>
      </c>
      <c r="N256" s="215">
        <v>0.60750000000000004</v>
      </c>
    </row>
    <row r="257" spans="1:14" ht="15.75" thickBot="1" x14ac:dyDescent="0.3">
      <c r="A257" t="str">
        <f t="shared" si="3"/>
        <v/>
      </c>
      <c r="B257" t="s">
        <v>298</v>
      </c>
      <c r="D257" t="s">
        <v>298</v>
      </c>
      <c r="E257">
        <v>0.43640000000000001</v>
      </c>
      <c r="F257">
        <v>193</v>
      </c>
      <c r="J257" t="s">
        <v>299</v>
      </c>
      <c r="K257">
        <v>0.51959999999999995</v>
      </c>
      <c r="M257" s="424"/>
      <c r="N257" s="216">
        <v>126</v>
      </c>
    </row>
    <row r="258" spans="1:14" x14ac:dyDescent="0.25">
      <c r="A258" t="str">
        <f t="shared" si="3"/>
        <v/>
      </c>
      <c r="B258" t="s">
        <v>299</v>
      </c>
      <c r="D258" t="s">
        <v>299</v>
      </c>
      <c r="E258">
        <v>0.51959999999999995</v>
      </c>
      <c r="F258">
        <v>160</v>
      </c>
      <c r="J258" t="s">
        <v>300</v>
      </c>
      <c r="K258">
        <v>0.58050000000000002</v>
      </c>
      <c r="M258" s="17" t="s">
        <v>194</v>
      </c>
      <c r="N258" s="215">
        <v>0.60429999999999995</v>
      </c>
    </row>
    <row r="259" spans="1:14" ht="15.75" thickBot="1" x14ac:dyDescent="0.3">
      <c r="A259" t="str">
        <f t="shared" ref="A259:A322" si="4">IF(B259=D259, "", "BAD")</f>
        <v/>
      </c>
      <c r="B259" t="s">
        <v>300</v>
      </c>
      <c r="D259" t="s">
        <v>300</v>
      </c>
      <c r="E259">
        <v>0.58050000000000002</v>
      </c>
      <c r="F259">
        <v>139</v>
      </c>
      <c r="J259" t="s">
        <v>301</v>
      </c>
      <c r="K259">
        <v>8.7400000000000005E-2</v>
      </c>
      <c r="M259" s="18" t="s">
        <v>439</v>
      </c>
      <c r="N259" s="216">
        <v>127</v>
      </c>
    </row>
    <row r="260" spans="1:14" x14ac:dyDescent="0.25">
      <c r="A260" t="str">
        <f t="shared" si="4"/>
        <v/>
      </c>
      <c r="B260" t="s">
        <v>301</v>
      </c>
      <c r="D260" t="s">
        <v>301</v>
      </c>
      <c r="E260">
        <v>8.7400000000000005E-2</v>
      </c>
      <c r="F260">
        <v>328</v>
      </c>
      <c r="J260" t="s">
        <v>302</v>
      </c>
      <c r="K260">
        <v>0.20880000000000001</v>
      </c>
      <c r="M260" s="423" t="s">
        <v>80</v>
      </c>
      <c r="N260" s="215">
        <v>0.59830000000000005</v>
      </c>
    </row>
    <row r="261" spans="1:14" ht="15.75" thickBot="1" x14ac:dyDescent="0.3">
      <c r="A261" t="str">
        <f t="shared" si="4"/>
        <v/>
      </c>
      <c r="B261" t="s">
        <v>302</v>
      </c>
      <c r="D261" t="s">
        <v>302</v>
      </c>
      <c r="E261">
        <v>0.20880000000000001</v>
      </c>
      <c r="F261">
        <v>285</v>
      </c>
      <c r="J261" t="s">
        <v>303</v>
      </c>
      <c r="K261">
        <v>0.72170000000000001</v>
      </c>
      <c r="M261" s="424"/>
      <c r="N261" s="216">
        <v>128</v>
      </c>
    </row>
    <row r="262" spans="1:14" x14ac:dyDescent="0.25">
      <c r="A262" t="str">
        <f t="shared" si="4"/>
        <v/>
      </c>
      <c r="B262" t="s">
        <v>303</v>
      </c>
      <c r="D262" t="s">
        <v>303</v>
      </c>
      <c r="E262">
        <v>0.72170000000000001</v>
      </c>
      <c r="F262">
        <v>87</v>
      </c>
      <c r="J262" t="s">
        <v>304</v>
      </c>
      <c r="K262">
        <v>0.65600000000000003</v>
      </c>
      <c r="M262" s="423" t="s">
        <v>160</v>
      </c>
      <c r="N262" s="215">
        <v>0.59599999999999997</v>
      </c>
    </row>
    <row r="263" spans="1:14" ht="15.75" thickBot="1" x14ac:dyDescent="0.3">
      <c r="A263" t="str">
        <f t="shared" si="4"/>
        <v/>
      </c>
      <c r="B263" t="s">
        <v>304</v>
      </c>
      <c r="D263" t="s">
        <v>304</v>
      </c>
      <c r="E263">
        <v>0.65600000000000003</v>
      </c>
      <c r="F263">
        <v>106</v>
      </c>
      <c r="J263" t="s">
        <v>305</v>
      </c>
      <c r="K263">
        <v>0.18149999999999999</v>
      </c>
      <c r="M263" s="424"/>
      <c r="N263" s="216">
        <v>129</v>
      </c>
    </row>
    <row r="264" spans="1:14" x14ac:dyDescent="0.25">
      <c r="A264" t="str">
        <f t="shared" si="4"/>
        <v/>
      </c>
      <c r="B264" t="s">
        <v>305</v>
      </c>
      <c r="D264" t="s">
        <v>305</v>
      </c>
      <c r="E264">
        <v>0.18149999999999999</v>
      </c>
      <c r="F264">
        <v>298</v>
      </c>
      <c r="J264" t="s">
        <v>306</v>
      </c>
      <c r="K264">
        <v>0.24640000000000001</v>
      </c>
      <c r="M264" s="423" t="s">
        <v>84</v>
      </c>
      <c r="N264" s="215">
        <v>0.59589999999999999</v>
      </c>
    </row>
    <row r="265" spans="1:14" ht="15.75" thickBot="1" x14ac:dyDescent="0.3">
      <c r="A265" t="str">
        <f t="shared" si="4"/>
        <v/>
      </c>
      <c r="B265" t="s">
        <v>306</v>
      </c>
      <c r="D265" t="s">
        <v>306</v>
      </c>
      <c r="E265">
        <v>0.24640000000000001</v>
      </c>
      <c r="F265">
        <v>273</v>
      </c>
      <c r="J265" t="s">
        <v>307</v>
      </c>
      <c r="K265">
        <v>0.1062</v>
      </c>
      <c r="M265" s="424"/>
      <c r="N265" s="216">
        <v>130</v>
      </c>
    </row>
    <row r="266" spans="1:14" x14ac:dyDescent="0.25">
      <c r="A266" t="str">
        <f t="shared" si="4"/>
        <v/>
      </c>
      <c r="B266" t="s">
        <v>307</v>
      </c>
      <c r="D266" t="s">
        <v>307</v>
      </c>
      <c r="E266">
        <v>0.1062</v>
      </c>
      <c r="F266">
        <v>320</v>
      </c>
      <c r="J266" t="s">
        <v>308</v>
      </c>
      <c r="K266">
        <v>0.33750000000000002</v>
      </c>
      <c r="M266" s="423" t="s">
        <v>116</v>
      </c>
      <c r="N266" s="215">
        <v>0.59519999999999995</v>
      </c>
    </row>
    <row r="267" spans="1:14" ht="15.75" thickBot="1" x14ac:dyDescent="0.3">
      <c r="A267" t="str">
        <f t="shared" si="4"/>
        <v/>
      </c>
      <c r="B267" t="s">
        <v>308</v>
      </c>
      <c r="D267" t="s">
        <v>308</v>
      </c>
      <c r="E267">
        <v>0.33750000000000002</v>
      </c>
      <c r="F267">
        <v>235</v>
      </c>
      <c r="J267" t="s">
        <v>309</v>
      </c>
      <c r="K267">
        <v>0.8448</v>
      </c>
      <c r="M267" s="424"/>
      <c r="N267" s="216">
        <v>131</v>
      </c>
    </row>
    <row r="268" spans="1:14" x14ac:dyDescent="0.25">
      <c r="A268" t="str">
        <f t="shared" si="4"/>
        <v/>
      </c>
      <c r="B268" t="s">
        <v>309</v>
      </c>
      <c r="D268" t="s">
        <v>309</v>
      </c>
      <c r="E268">
        <v>0.8448</v>
      </c>
      <c r="F268">
        <v>43</v>
      </c>
      <c r="J268" t="s">
        <v>310</v>
      </c>
      <c r="K268">
        <v>0.21129999999999999</v>
      </c>
      <c r="M268" s="423" t="s">
        <v>356</v>
      </c>
      <c r="N268" s="215">
        <v>0.59389999999999998</v>
      </c>
    </row>
    <row r="269" spans="1:14" ht="15.75" thickBot="1" x14ac:dyDescent="0.3">
      <c r="A269" t="str">
        <f t="shared" si="4"/>
        <v/>
      </c>
      <c r="B269" t="s">
        <v>310</v>
      </c>
      <c r="D269" t="s">
        <v>310</v>
      </c>
      <c r="E269">
        <v>0.21129999999999999</v>
      </c>
      <c r="F269">
        <v>284</v>
      </c>
      <c r="J269" t="s">
        <v>311</v>
      </c>
      <c r="K269">
        <v>0.72419999999999995</v>
      </c>
      <c r="M269" s="424"/>
      <c r="N269" s="216">
        <v>132</v>
      </c>
    </row>
    <row r="270" spans="1:14" x14ac:dyDescent="0.25">
      <c r="A270" t="str">
        <f t="shared" si="4"/>
        <v/>
      </c>
      <c r="B270" t="s">
        <v>311</v>
      </c>
      <c r="D270" t="s">
        <v>311</v>
      </c>
      <c r="E270">
        <v>0.72419999999999995</v>
      </c>
      <c r="F270">
        <v>86</v>
      </c>
      <c r="J270" t="s">
        <v>396</v>
      </c>
      <c r="K270">
        <v>0.28449999999999998</v>
      </c>
      <c r="M270" s="423" t="s">
        <v>99</v>
      </c>
      <c r="N270" s="215">
        <v>0.59130000000000005</v>
      </c>
    </row>
    <row r="271" spans="1:14" ht="15.75" thickBot="1" x14ac:dyDescent="0.3">
      <c r="A271" t="str">
        <f t="shared" si="4"/>
        <v/>
      </c>
      <c r="B271" t="s">
        <v>396</v>
      </c>
      <c r="D271" t="s">
        <v>396</v>
      </c>
      <c r="E271">
        <v>0.28449999999999998</v>
      </c>
      <c r="F271">
        <v>255</v>
      </c>
      <c r="J271" t="s">
        <v>397</v>
      </c>
      <c r="K271">
        <v>0.14410000000000001</v>
      </c>
      <c r="M271" s="424"/>
      <c r="N271" s="216">
        <v>133</v>
      </c>
    </row>
    <row r="272" spans="1:14" x14ac:dyDescent="0.25">
      <c r="A272" t="str">
        <f t="shared" si="4"/>
        <v/>
      </c>
      <c r="B272" t="s">
        <v>397</v>
      </c>
      <c r="D272" t="s">
        <v>397</v>
      </c>
      <c r="E272">
        <v>0.14410000000000001</v>
      </c>
      <c r="F272">
        <v>307</v>
      </c>
      <c r="J272" t="s">
        <v>312</v>
      </c>
      <c r="K272">
        <v>0.50280000000000002</v>
      </c>
      <c r="M272" s="423" t="s">
        <v>157</v>
      </c>
      <c r="N272" s="215">
        <v>0.59089999999999998</v>
      </c>
    </row>
    <row r="273" spans="1:14" ht="15.75" thickBot="1" x14ac:dyDescent="0.3">
      <c r="A273" t="str">
        <f t="shared" si="4"/>
        <v/>
      </c>
      <c r="B273" t="s">
        <v>312</v>
      </c>
      <c r="D273" t="s">
        <v>312</v>
      </c>
      <c r="E273">
        <v>0.50280000000000002</v>
      </c>
      <c r="F273">
        <v>164</v>
      </c>
      <c r="J273" t="s">
        <v>313</v>
      </c>
      <c r="K273">
        <v>0.89370000000000005</v>
      </c>
      <c r="M273" s="424"/>
      <c r="N273" s="216">
        <v>134</v>
      </c>
    </row>
    <row r="274" spans="1:14" x14ac:dyDescent="0.25">
      <c r="A274" t="str">
        <f t="shared" si="4"/>
        <v/>
      </c>
      <c r="B274" t="s">
        <v>313</v>
      </c>
      <c r="D274" t="s">
        <v>313</v>
      </c>
      <c r="E274">
        <v>0.89370000000000005</v>
      </c>
      <c r="F274">
        <v>23</v>
      </c>
      <c r="J274" t="s">
        <v>314</v>
      </c>
      <c r="K274">
        <v>0.35630000000000001</v>
      </c>
      <c r="M274" s="423" t="s">
        <v>349</v>
      </c>
      <c r="N274" s="215">
        <v>0.59060000000000001</v>
      </c>
    </row>
    <row r="275" spans="1:14" ht="15.75" thickBot="1" x14ac:dyDescent="0.3">
      <c r="A275" t="str">
        <f t="shared" si="4"/>
        <v/>
      </c>
      <c r="B275" t="s">
        <v>314</v>
      </c>
      <c r="D275" t="s">
        <v>314</v>
      </c>
      <c r="E275">
        <v>0.35630000000000001</v>
      </c>
      <c r="F275">
        <v>223</v>
      </c>
      <c r="J275" t="s">
        <v>315</v>
      </c>
      <c r="K275">
        <v>0.26769999999999999</v>
      </c>
      <c r="M275" s="424"/>
      <c r="N275" s="216">
        <v>135</v>
      </c>
    </row>
    <row r="276" spans="1:14" x14ac:dyDescent="0.25">
      <c r="A276" t="str">
        <f t="shared" si="4"/>
        <v/>
      </c>
      <c r="B276" t="s">
        <v>315</v>
      </c>
      <c r="D276" t="s">
        <v>315</v>
      </c>
      <c r="E276">
        <v>0.26769999999999999</v>
      </c>
      <c r="F276">
        <v>262</v>
      </c>
      <c r="J276" t="s">
        <v>316</v>
      </c>
      <c r="K276">
        <v>0.49909999999999999</v>
      </c>
      <c r="M276" s="423" t="s">
        <v>178</v>
      </c>
      <c r="N276" s="215">
        <v>0.58950000000000002</v>
      </c>
    </row>
    <row r="277" spans="1:14" ht="15.75" thickBot="1" x14ac:dyDescent="0.3">
      <c r="A277" t="str">
        <f t="shared" si="4"/>
        <v/>
      </c>
      <c r="B277" t="s">
        <v>316</v>
      </c>
      <c r="D277" t="s">
        <v>316</v>
      </c>
      <c r="E277">
        <v>0.49909999999999999</v>
      </c>
      <c r="F277">
        <v>169</v>
      </c>
      <c r="J277" t="s">
        <v>317</v>
      </c>
      <c r="K277">
        <v>0.95450000000000002</v>
      </c>
      <c r="M277" s="424"/>
      <c r="N277" s="216">
        <v>136</v>
      </c>
    </row>
    <row r="278" spans="1:14" x14ac:dyDescent="0.25">
      <c r="A278" t="str">
        <f t="shared" si="4"/>
        <v/>
      </c>
      <c r="B278" t="s">
        <v>317</v>
      </c>
      <c r="D278" t="s">
        <v>317</v>
      </c>
      <c r="E278">
        <v>0.95450000000000002</v>
      </c>
      <c r="F278">
        <v>8</v>
      </c>
      <c r="J278" t="s">
        <v>318</v>
      </c>
      <c r="K278">
        <v>0.50219999999999998</v>
      </c>
      <c r="M278" s="423" t="s">
        <v>280</v>
      </c>
      <c r="N278" s="215">
        <v>0.58630000000000004</v>
      </c>
    </row>
    <row r="279" spans="1:14" ht="15.75" thickBot="1" x14ac:dyDescent="0.3">
      <c r="A279" t="str">
        <f t="shared" si="4"/>
        <v/>
      </c>
      <c r="B279" t="s">
        <v>318</v>
      </c>
      <c r="D279" t="s">
        <v>318</v>
      </c>
      <c r="E279">
        <v>0.50219999999999998</v>
      </c>
      <c r="F279">
        <v>165</v>
      </c>
      <c r="J279" t="s">
        <v>25</v>
      </c>
      <c r="K279" t="s">
        <v>399</v>
      </c>
      <c r="M279" s="424"/>
      <c r="N279" s="216">
        <v>137</v>
      </c>
    </row>
    <row r="280" spans="1:14" x14ac:dyDescent="0.25">
      <c r="A280" t="str">
        <f t="shared" si="4"/>
        <v/>
      </c>
      <c r="B280" t="s">
        <v>319</v>
      </c>
      <c r="D280" t="s">
        <v>319</v>
      </c>
      <c r="E280">
        <v>0.84519999999999995</v>
      </c>
      <c r="F280">
        <v>42</v>
      </c>
      <c r="J280" t="s">
        <v>25</v>
      </c>
      <c r="K280" t="s">
        <v>399</v>
      </c>
      <c r="M280" s="423" t="s">
        <v>256</v>
      </c>
      <c r="N280" s="215">
        <v>0.58150000000000002</v>
      </c>
    </row>
    <row r="281" spans="1:14" ht="15.75" thickBot="1" x14ac:dyDescent="0.3">
      <c r="A281" t="str">
        <f t="shared" si="4"/>
        <v/>
      </c>
      <c r="B281" t="s">
        <v>320</v>
      </c>
      <c r="D281" t="s">
        <v>320</v>
      </c>
      <c r="E281">
        <v>0.63319999999999999</v>
      </c>
      <c r="F281">
        <v>115</v>
      </c>
      <c r="J281" t="s">
        <v>25</v>
      </c>
      <c r="K281" t="s">
        <v>399</v>
      </c>
      <c r="M281" s="424"/>
      <c r="N281" s="216">
        <v>138</v>
      </c>
    </row>
    <row r="282" spans="1:14" x14ac:dyDescent="0.25">
      <c r="A282" t="str">
        <f t="shared" si="4"/>
        <v/>
      </c>
      <c r="B282" t="s">
        <v>321</v>
      </c>
      <c r="D282" t="s">
        <v>321</v>
      </c>
      <c r="E282">
        <v>0.1154</v>
      </c>
      <c r="F282">
        <v>317</v>
      </c>
      <c r="J282" t="s">
        <v>25</v>
      </c>
      <c r="K282" t="s">
        <v>399</v>
      </c>
      <c r="M282" s="423" t="s">
        <v>300</v>
      </c>
      <c r="N282" s="215">
        <v>0.58050000000000002</v>
      </c>
    </row>
    <row r="283" spans="1:14" ht="15.75" thickBot="1" x14ac:dyDescent="0.3">
      <c r="A283" t="str">
        <f t="shared" si="4"/>
        <v/>
      </c>
      <c r="B283" t="s">
        <v>322</v>
      </c>
      <c r="D283" t="s">
        <v>322</v>
      </c>
      <c r="E283">
        <v>0.39789999999999998</v>
      </c>
      <c r="F283">
        <v>205</v>
      </c>
      <c r="J283" t="s">
        <v>25</v>
      </c>
      <c r="K283" t="s">
        <v>399</v>
      </c>
      <c r="M283" s="424"/>
      <c r="N283" s="216">
        <v>139</v>
      </c>
    </row>
    <row r="284" spans="1:14" x14ac:dyDescent="0.25">
      <c r="A284" t="str">
        <f t="shared" si="4"/>
        <v/>
      </c>
      <c r="B284" t="s">
        <v>323</v>
      </c>
      <c r="D284" t="s">
        <v>323</v>
      </c>
      <c r="E284">
        <v>0.441</v>
      </c>
      <c r="F284">
        <v>192</v>
      </c>
      <c r="J284" t="s">
        <v>25</v>
      </c>
      <c r="K284" t="s">
        <v>399</v>
      </c>
      <c r="M284" s="423" t="s">
        <v>95</v>
      </c>
      <c r="N284" s="215">
        <v>0.58020000000000005</v>
      </c>
    </row>
    <row r="285" spans="1:14" ht="15.75" thickBot="1" x14ac:dyDescent="0.3">
      <c r="A285" t="str">
        <f t="shared" si="4"/>
        <v/>
      </c>
      <c r="B285" t="s">
        <v>324</v>
      </c>
      <c r="D285" t="s">
        <v>324</v>
      </c>
      <c r="E285">
        <v>0.87280000000000002</v>
      </c>
      <c r="F285">
        <v>32</v>
      </c>
      <c r="J285" t="s">
        <v>25</v>
      </c>
      <c r="K285" t="s">
        <v>399</v>
      </c>
      <c r="M285" s="424"/>
      <c r="N285" s="216">
        <v>140</v>
      </c>
    </row>
    <row r="286" spans="1:14" x14ac:dyDescent="0.25">
      <c r="A286" t="str">
        <f t="shared" si="4"/>
        <v/>
      </c>
      <c r="B286" t="s">
        <v>325</v>
      </c>
      <c r="D286" t="s">
        <v>325</v>
      </c>
      <c r="E286">
        <v>0.71079999999999999</v>
      </c>
      <c r="F286">
        <v>91</v>
      </c>
      <c r="J286" t="s">
        <v>25</v>
      </c>
      <c r="K286" t="s">
        <v>399</v>
      </c>
      <c r="M286" s="423" t="s">
        <v>257</v>
      </c>
      <c r="N286" s="215">
        <v>0.57989999999999997</v>
      </c>
    </row>
    <row r="287" spans="1:14" ht="15.75" thickBot="1" x14ac:dyDescent="0.3">
      <c r="A287" t="str">
        <f t="shared" si="4"/>
        <v/>
      </c>
      <c r="B287" t="s">
        <v>326</v>
      </c>
      <c r="D287" t="s">
        <v>326</v>
      </c>
      <c r="E287">
        <v>0.15459999999999999</v>
      </c>
      <c r="F287">
        <v>304</v>
      </c>
      <c r="J287" t="s">
        <v>25</v>
      </c>
      <c r="K287" t="s">
        <v>399</v>
      </c>
      <c r="M287" s="424"/>
      <c r="N287" s="216">
        <v>141</v>
      </c>
    </row>
    <row r="288" spans="1:14" x14ac:dyDescent="0.25">
      <c r="A288" t="str">
        <f t="shared" si="4"/>
        <v/>
      </c>
      <c r="B288" t="s">
        <v>398</v>
      </c>
      <c r="D288" t="s">
        <v>398</v>
      </c>
      <c r="E288">
        <v>0.1207</v>
      </c>
      <c r="F288">
        <v>316</v>
      </c>
      <c r="J288" t="s">
        <v>25</v>
      </c>
      <c r="K288" t="s">
        <v>399</v>
      </c>
      <c r="M288" s="423" t="s">
        <v>354</v>
      </c>
      <c r="N288" s="215">
        <v>0.57479999999999998</v>
      </c>
    </row>
    <row r="289" spans="1:14" ht="15.75" thickBot="1" x14ac:dyDescent="0.3">
      <c r="A289" t="str">
        <f t="shared" si="4"/>
        <v/>
      </c>
      <c r="B289" t="s">
        <v>327</v>
      </c>
      <c r="D289" t="s">
        <v>327</v>
      </c>
      <c r="E289">
        <v>8.4699999999999998E-2</v>
      </c>
      <c r="F289">
        <v>330</v>
      </c>
      <c r="J289" t="s">
        <v>25</v>
      </c>
      <c r="K289" t="s">
        <v>399</v>
      </c>
      <c r="M289" s="424"/>
      <c r="N289" s="216">
        <v>142</v>
      </c>
    </row>
    <row r="290" spans="1:14" x14ac:dyDescent="0.25">
      <c r="A290" t="str">
        <f t="shared" si="4"/>
        <v/>
      </c>
      <c r="B290" t="s">
        <v>328</v>
      </c>
      <c r="D290" t="s">
        <v>328</v>
      </c>
      <c r="E290">
        <v>0.24129999999999999</v>
      </c>
      <c r="F290">
        <v>275</v>
      </c>
      <c r="J290" t="s">
        <v>25</v>
      </c>
      <c r="K290" t="s">
        <v>399</v>
      </c>
      <c r="M290" s="423" t="s">
        <v>197</v>
      </c>
      <c r="N290" s="215">
        <v>0.57179999999999997</v>
      </c>
    </row>
    <row r="291" spans="1:14" ht="15.75" thickBot="1" x14ac:dyDescent="0.3">
      <c r="A291" t="str">
        <f t="shared" si="4"/>
        <v/>
      </c>
      <c r="B291" t="s">
        <v>329</v>
      </c>
      <c r="D291" t="s">
        <v>329</v>
      </c>
      <c r="E291">
        <v>0.4476</v>
      </c>
      <c r="F291">
        <v>189</v>
      </c>
      <c r="J291" t="s">
        <v>25</v>
      </c>
      <c r="K291" t="s">
        <v>399</v>
      </c>
      <c r="M291" s="424"/>
      <c r="N291" s="216">
        <v>143</v>
      </c>
    </row>
    <row r="292" spans="1:14" x14ac:dyDescent="0.25">
      <c r="A292" t="str">
        <f t="shared" si="4"/>
        <v/>
      </c>
      <c r="B292" t="s">
        <v>330</v>
      </c>
      <c r="D292" t="s">
        <v>330</v>
      </c>
      <c r="E292">
        <v>7.1499999999999994E-2</v>
      </c>
      <c r="F292">
        <v>338</v>
      </c>
      <c r="J292" t="s">
        <v>25</v>
      </c>
      <c r="K292" t="s">
        <v>399</v>
      </c>
      <c r="M292" s="423" t="s">
        <v>341</v>
      </c>
      <c r="N292" s="215">
        <v>0.56889999999999996</v>
      </c>
    </row>
    <row r="293" spans="1:14" ht="15.75" thickBot="1" x14ac:dyDescent="0.3">
      <c r="A293" t="str">
        <f t="shared" si="4"/>
        <v/>
      </c>
      <c r="B293" t="s">
        <v>331</v>
      </c>
      <c r="D293" t="s">
        <v>331</v>
      </c>
      <c r="E293">
        <v>0.43559999999999999</v>
      </c>
      <c r="F293">
        <v>194</v>
      </c>
      <c r="J293" t="s">
        <v>319</v>
      </c>
      <c r="K293">
        <v>0.84519999999999995</v>
      </c>
      <c r="M293" s="424"/>
      <c r="N293" s="216">
        <v>144</v>
      </c>
    </row>
    <row r="294" spans="1:14" x14ac:dyDescent="0.25">
      <c r="A294" t="str">
        <f t="shared" si="4"/>
        <v/>
      </c>
      <c r="B294" t="s">
        <v>332</v>
      </c>
      <c r="D294" t="s">
        <v>332</v>
      </c>
      <c r="E294">
        <v>6.08E-2</v>
      </c>
      <c r="F294">
        <v>343</v>
      </c>
      <c r="J294" t="s">
        <v>320</v>
      </c>
      <c r="K294">
        <v>0.63319999999999999</v>
      </c>
      <c r="M294" s="423" t="s">
        <v>86</v>
      </c>
      <c r="N294" s="215">
        <v>0.5665</v>
      </c>
    </row>
    <row r="295" spans="1:14" ht="15.75" thickBot="1" x14ac:dyDescent="0.3">
      <c r="A295" t="str">
        <f t="shared" si="4"/>
        <v/>
      </c>
      <c r="B295" t="s">
        <v>333</v>
      </c>
      <c r="D295" t="s">
        <v>333</v>
      </c>
      <c r="E295">
        <v>0.42570000000000002</v>
      </c>
      <c r="F295">
        <v>199</v>
      </c>
      <c r="J295" t="s">
        <v>321</v>
      </c>
      <c r="K295">
        <v>0.1154</v>
      </c>
      <c r="M295" s="424"/>
      <c r="N295" s="216">
        <v>145</v>
      </c>
    </row>
    <row r="296" spans="1:14" x14ac:dyDescent="0.25">
      <c r="A296" t="str">
        <f t="shared" si="4"/>
        <v/>
      </c>
      <c r="B296" t="s">
        <v>334</v>
      </c>
      <c r="D296" t="s">
        <v>334</v>
      </c>
      <c r="E296">
        <v>0.72660000000000002</v>
      </c>
      <c r="F296">
        <v>85</v>
      </c>
      <c r="J296" t="s">
        <v>322</v>
      </c>
      <c r="K296">
        <v>0.39789999999999998</v>
      </c>
      <c r="M296" s="17" t="s">
        <v>220</v>
      </c>
      <c r="N296" s="215">
        <v>0.56310000000000004</v>
      </c>
    </row>
    <row r="297" spans="1:14" ht="15.75" thickBot="1" x14ac:dyDescent="0.3">
      <c r="A297" t="str">
        <f t="shared" si="4"/>
        <v/>
      </c>
      <c r="B297" t="s">
        <v>335</v>
      </c>
      <c r="D297" t="s">
        <v>335</v>
      </c>
      <c r="E297">
        <v>0.66</v>
      </c>
      <c r="F297">
        <v>104</v>
      </c>
      <c r="J297" t="s">
        <v>323</v>
      </c>
      <c r="K297">
        <v>0.441</v>
      </c>
      <c r="M297" s="18" t="s">
        <v>434</v>
      </c>
      <c r="N297" s="216">
        <v>146</v>
      </c>
    </row>
    <row r="298" spans="1:14" x14ac:dyDescent="0.25">
      <c r="A298" t="str">
        <f t="shared" si="4"/>
        <v/>
      </c>
      <c r="B298" t="s">
        <v>336</v>
      </c>
      <c r="D298" t="s">
        <v>336</v>
      </c>
      <c r="E298">
        <v>0.48580000000000001</v>
      </c>
      <c r="F298">
        <v>174</v>
      </c>
      <c r="J298" t="s">
        <v>324</v>
      </c>
      <c r="K298">
        <v>0.87280000000000002</v>
      </c>
      <c r="M298" s="423" t="s">
        <v>357</v>
      </c>
      <c r="N298" s="215">
        <v>0.54859999999999998</v>
      </c>
    </row>
    <row r="299" spans="1:14" ht="15.75" thickBot="1" x14ac:dyDescent="0.3">
      <c r="A299" t="str">
        <f t="shared" si="4"/>
        <v/>
      </c>
      <c r="B299" t="s">
        <v>337</v>
      </c>
      <c r="D299" t="s">
        <v>337</v>
      </c>
      <c r="E299">
        <v>8.14E-2</v>
      </c>
      <c r="F299">
        <v>333</v>
      </c>
      <c r="J299" t="s">
        <v>325</v>
      </c>
      <c r="K299">
        <v>0.71079999999999999</v>
      </c>
      <c r="M299" s="424"/>
      <c r="N299" s="216">
        <v>147</v>
      </c>
    </row>
    <row r="300" spans="1:14" x14ac:dyDescent="0.25">
      <c r="A300" t="str">
        <f t="shared" si="4"/>
        <v/>
      </c>
      <c r="B300" t="s">
        <v>338</v>
      </c>
      <c r="D300" t="s">
        <v>338</v>
      </c>
      <c r="E300">
        <v>0.3216</v>
      </c>
      <c r="F300">
        <v>239</v>
      </c>
      <c r="J300" t="s">
        <v>326</v>
      </c>
      <c r="K300">
        <v>0.15459999999999999</v>
      </c>
      <c r="M300" s="423" t="s">
        <v>273</v>
      </c>
      <c r="N300" s="215">
        <v>0.5484</v>
      </c>
    </row>
    <row r="301" spans="1:14" ht="15.75" thickBot="1" x14ac:dyDescent="0.3">
      <c r="A301" t="str">
        <f t="shared" si="4"/>
        <v/>
      </c>
      <c r="B301" t="s">
        <v>339</v>
      </c>
      <c r="D301" t="s">
        <v>339</v>
      </c>
      <c r="E301">
        <v>0.2177</v>
      </c>
      <c r="F301">
        <v>281</v>
      </c>
      <c r="J301" t="s">
        <v>327</v>
      </c>
      <c r="K301">
        <v>8.4699999999999998E-2</v>
      </c>
      <c r="M301" s="424"/>
      <c r="N301" s="216">
        <v>148</v>
      </c>
    </row>
    <row r="302" spans="1:14" x14ac:dyDescent="0.25">
      <c r="A302" t="str">
        <f t="shared" si="4"/>
        <v/>
      </c>
      <c r="B302" t="s">
        <v>340</v>
      </c>
      <c r="D302" t="s">
        <v>340</v>
      </c>
      <c r="E302">
        <v>0.66910000000000003</v>
      </c>
      <c r="F302">
        <v>100</v>
      </c>
      <c r="J302" t="s">
        <v>328</v>
      </c>
      <c r="K302">
        <v>0.24129999999999999</v>
      </c>
      <c r="M302" s="423" t="s">
        <v>168</v>
      </c>
      <c r="N302" s="215">
        <v>0.54769999999999996</v>
      </c>
    </row>
    <row r="303" spans="1:14" ht="15.75" thickBot="1" x14ac:dyDescent="0.3">
      <c r="A303" t="str">
        <f t="shared" si="4"/>
        <v/>
      </c>
      <c r="B303" t="s">
        <v>341</v>
      </c>
      <c r="D303" t="s">
        <v>341</v>
      </c>
      <c r="E303">
        <v>0.56889999999999996</v>
      </c>
      <c r="F303">
        <v>144</v>
      </c>
      <c r="J303" t="s">
        <v>329</v>
      </c>
      <c r="K303">
        <v>0.4476</v>
      </c>
      <c r="M303" s="424"/>
      <c r="N303" s="216">
        <v>149</v>
      </c>
    </row>
    <row r="304" spans="1:14" x14ac:dyDescent="0.25">
      <c r="A304" t="str">
        <f t="shared" si="4"/>
        <v/>
      </c>
      <c r="B304" t="s">
        <v>342</v>
      </c>
      <c r="D304" t="s">
        <v>342</v>
      </c>
      <c r="E304">
        <v>0.64849999999999997</v>
      </c>
      <c r="F304">
        <v>108</v>
      </c>
      <c r="J304" t="s">
        <v>330</v>
      </c>
      <c r="K304">
        <v>7.1499999999999994E-2</v>
      </c>
      <c r="M304" s="423" t="s">
        <v>384</v>
      </c>
      <c r="N304" s="215">
        <v>0.54500000000000004</v>
      </c>
    </row>
    <row r="305" spans="1:14" ht="15.75" thickBot="1" x14ac:dyDescent="0.3">
      <c r="A305" t="str">
        <f t="shared" si="4"/>
        <v/>
      </c>
      <c r="B305" t="s">
        <v>343</v>
      </c>
      <c r="D305" t="s">
        <v>343</v>
      </c>
      <c r="E305">
        <v>9.8699999999999996E-2</v>
      </c>
      <c r="F305">
        <v>325</v>
      </c>
      <c r="J305" t="s">
        <v>331</v>
      </c>
      <c r="K305">
        <v>0.43559999999999999</v>
      </c>
      <c r="M305" s="424"/>
      <c r="N305" s="216">
        <v>150</v>
      </c>
    </row>
    <row r="306" spans="1:14" ht="15.75" thickBot="1" x14ac:dyDescent="0.3">
      <c r="A306" t="str">
        <f t="shared" si="4"/>
        <v/>
      </c>
      <c r="B306" t="s">
        <v>344</v>
      </c>
      <c r="D306" t="s">
        <v>344</v>
      </c>
      <c r="E306">
        <v>0.27850000000000003</v>
      </c>
      <c r="F306">
        <v>258</v>
      </c>
      <c r="J306" t="s">
        <v>332</v>
      </c>
      <c r="K306">
        <v>6.08E-2</v>
      </c>
      <c r="M306" s="15" t="s">
        <v>25</v>
      </c>
      <c r="N306" s="16" t="s">
        <v>399</v>
      </c>
    </row>
    <row r="307" spans="1:14" x14ac:dyDescent="0.25">
      <c r="A307" t="str">
        <f t="shared" si="4"/>
        <v/>
      </c>
      <c r="B307" t="s">
        <v>345</v>
      </c>
      <c r="D307" t="s">
        <v>345</v>
      </c>
      <c r="E307">
        <v>0.47789999999999999</v>
      </c>
      <c r="F307">
        <v>177</v>
      </c>
      <c r="J307" t="s">
        <v>333</v>
      </c>
      <c r="K307">
        <v>0.42570000000000002</v>
      </c>
      <c r="M307" s="423" t="s">
        <v>246</v>
      </c>
      <c r="N307" s="215">
        <v>0.54090000000000005</v>
      </c>
    </row>
    <row r="308" spans="1:14" ht="15.75" thickBot="1" x14ac:dyDescent="0.3">
      <c r="A308" t="str">
        <f t="shared" si="4"/>
        <v/>
      </c>
      <c r="B308" t="s">
        <v>346</v>
      </c>
      <c r="D308" t="s">
        <v>346</v>
      </c>
      <c r="E308">
        <v>0.25509999999999999</v>
      </c>
      <c r="F308">
        <v>268</v>
      </c>
      <c r="J308" t="s">
        <v>334</v>
      </c>
      <c r="K308">
        <v>0.72660000000000002</v>
      </c>
      <c r="M308" s="424"/>
      <c r="N308" s="216">
        <v>151</v>
      </c>
    </row>
    <row r="309" spans="1:14" x14ac:dyDescent="0.25">
      <c r="A309" t="str">
        <f t="shared" si="4"/>
        <v/>
      </c>
      <c r="B309" t="s">
        <v>347</v>
      </c>
      <c r="D309" t="s">
        <v>347</v>
      </c>
      <c r="E309">
        <v>0.44540000000000002</v>
      </c>
      <c r="F309">
        <v>190</v>
      </c>
      <c r="J309" t="s">
        <v>335</v>
      </c>
      <c r="K309">
        <v>0.66</v>
      </c>
      <c r="M309" s="423" t="s">
        <v>262</v>
      </c>
      <c r="N309" s="215">
        <v>0.54079999999999995</v>
      </c>
    </row>
    <row r="310" spans="1:14" ht="15.75" thickBot="1" x14ac:dyDescent="0.3">
      <c r="A310" t="str">
        <f t="shared" si="4"/>
        <v/>
      </c>
      <c r="B310" t="s">
        <v>348</v>
      </c>
      <c r="D310" t="s">
        <v>348</v>
      </c>
      <c r="E310">
        <v>0.88270000000000004</v>
      </c>
      <c r="F310">
        <v>28</v>
      </c>
      <c r="J310" t="s">
        <v>336</v>
      </c>
      <c r="K310">
        <v>0.48580000000000001</v>
      </c>
      <c r="M310" s="424"/>
      <c r="N310" s="216">
        <v>152</v>
      </c>
    </row>
    <row r="311" spans="1:14" x14ac:dyDescent="0.25">
      <c r="A311" t="str">
        <f t="shared" si="4"/>
        <v/>
      </c>
      <c r="B311" t="s">
        <v>349</v>
      </c>
      <c r="D311" t="s">
        <v>349</v>
      </c>
      <c r="E311">
        <v>0.59060000000000001</v>
      </c>
      <c r="F311">
        <v>135</v>
      </c>
      <c r="J311" t="s">
        <v>337</v>
      </c>
      <c r="K311">
        <v>8.14E-2</v>
      </c>
      <c r="M311" s="17" t="s">
        <v>361</v>
      </c>
      <c r="N311" s="215">
        <v>0.5383</v>
      </c>
    </row>
    <row r="312" spans="1:14" ht="15.75" thickBot="1" x14ac:dyDescent="0.3">
      <c r="A312" t="str">
        <f t="shared" si="4"/>
        <v/>
      </c>
      <c r="B312" t="s">
        <v>350</v>
      </c>
      <c r="D312" t="s">
        <v>350</v>
      </c>
      <c r="E312">
        <v>0.48849999999999999</v>
      </c>
      <c r="F312">
        <v>172</v>
      </c>
      <c r="J312" t="s">
        <v>338</v>
      </c>
      <c r="K312">
        <v>0.3216</v>
      </c>
      <c r="M312" s="18" t="s">
        <v>440</v>
      </c>
      <c r="N312" s="216">
        <v>153</v>
      </c>
    </row>
    <row r="313" spans="1:14" x14ac:dyDescent="0.25">
      <c r="A313" t="str">
        <f t="shared" si="4"/>
        <v/>
      </c>
      <c r="B313" t="s">
        <v>351</v>
      </c>
      <c r="D313" t="s">
        <v>351</v>
      </c>
      <c r="E313">
        <v>0.62570000000000003</v>
      </c>
      <c r="F313">
        <v>118</v>
      </c>
      <c r="J313" t="s">
        <v>339</v>
      </c>
      <c r="K313">
        <v>0.2177</v>
      </c>
      <c r="M313" s="423" t="s">
        <v>263</v>
      </c>
      <c r="N313" s="215">
        <v>0.53739999999999999</v>
      </c>
    </row>
    <row r="314" spans="1:14" ht="15.75" thickBot="1" x14ac:dyDescent="0.3">
      <c r="A314" t="str">
        <f t="shared" si="4"/>
        <v/>
      </c>
      <c r="B314" t="s">
        <v>353</v>
      </c>
      <c r="D314" t="s">
        <v>353</v>
      </c>
      <c r="E314">
        <v>7.7200000000000005E-2</v>
      </c>
      <c r="F314">
        <v>336</v>
      </c>
      <c r="J314" t="s">
        <v>340</v>
      </c>
      <c r="K314">
        <v>0.66910000000000003</v>
      </c>
      <c r="M314" s="424"/>
      <c r="N314" s="216">
        <v>154</v>
      </c>
    </row>
    <row r="315" spans="1:14" x14ac:dyDescent="0.25">
      <c r="A315" t="str">
        <f t="shared" si="4"/>
        <v/>
      </c>
      <c r="B315" t="s">
        <v>354</v>
      </c>
      <c r="D315" t="s">
        <v>354</v>
      </c>
      <c r="E315">
        <v>0.57479999999999998</v>
      </c>
      <c r="F315">
        <v>142</v>
      </c>
      <c r="J315" t="s">
        <v>341</v>
      </c>
      <c r="K315">
        <v>0.56889999999999996</v>
      </c>
      <c r="M315" s="423" t="s">
        <v>201</v>
      </c>
      <c r="N315" s="215">
        <v>0.53690000000000004</v>
      </c>
    </row>
    <row r="316" spans="1:14" ht="15.75" thickBot="1" x14ac:dyDescent="0.3">
      <c r="A316" t="str">
        <f t="shared" si="4"/>
        <v/>
      </c>
      <c r="B316" t="s">
        <v>355</v>
      </c>
      <c r="D316" t="s">
        <v>355</v>
      </c>
      <c r="E316">
        <v>0.3034</v>
      </c>
      <c r="F316">
        <v>244</v>
      </c>
      <c r="J316" t="s">
        <v>342</v>
      </c>
      <c r="K316">
        <v>0.64849999999999997</v>
      </c>
      <c r="M316" s="424"/>
      <c r="N316" s="216">
        <v>155</v>
      </c>
    </row>
    <row r="317" spans="1:14" x14ac:dyDescent="0.25">
      <c r="A317" t="str">
        <f t="shared" si="4"/>
        <v/>
      </c>
      <c r="B317" t="s">
        <v>356</v>
      </c>
      <c r="D317" t="s">
        <v>356</v>
      </c>
      <c r="E317">
        <v>0.59389999999999998</v>
      </c>
      <c r="F317">
        <v>132</v>
      </c>
      <c r="J317" t="s">
        <v>343</v>
      </c>
      <c r="K317">
        <v>9.8699999999999996E-2</v>
      </c>
      <c r="M317" s="423" t="s">
        <v>276</v>
      </c>
      <c r="N317" s="215">
        <v>0.53520000000000001</v>
      </c>
    </row>
    <row r="318" spans="1:14" ht="15.75" thickBot="1" x14ac:dyDescent="0.3">
      <c r="A318" t="str">
        <f t="shared" si="4"/>
        <v/>
      </c>
      <c r="B318" t="s">
        <v>357</v>
      </c>
      <c r="D318" t="s">
        <v>357</v>
      </c>
      <c r="E318">
        <v>0.54859999999999998</v>
      </c>
      <c r="F318">
        <v>147</v>
      </c>
      <c r="J318" t="s">
        <v>344</v>
      </c>
      <c r="K318">
        <v>0.27850000000000003</v>
      </c>
      <c r="M318" s="424"/>
      <c r="N318" s="216">
        <v>156</v>
      </c>
    </row>
    <row r="319" spans="1:14" x14ac:dyDescent="0.25">
      <c r="A319" t="str">
        <f t="shared" si="4"/>
        <v/>
      </c>
      <c r="B319" t="s">
        <v>358</v>
      </c>
      <c r="D319" t="s">
        <v>358</v>
      </c>
      <c r="E319">
        <v>0.626</v>
      </c>
      <c r="F319">
        <v>117</v>
      </c>
      <c r="J319" t="s">
        <v>345</v>
      </c>
      <c r="K319">
        <v>0.47789999999999999</v>
      </c>
      <c r="M319" s="423" t="s">
        <v>51</v>
      </c>
      <c r="N319" s="215">
        <v>0.53410000000000002</v>
      </c>
    </row>
    <row r="320" spans="1:14" ht="15.75" thickBot="1" x14ac:dyDescent="0.3">
      <c r="A320" t="str">
        <f t="shared" si="4"/>
        <v/>
      </c>
      <c r="B320" t="s">
        <v>359</v>
      </c>
      <c r="D320" t="s">
        <v>359</v>
      </c>
      <c r="E320">
        <v>0.85670000000000002</v>
      </c>
      <c r="F320">
        <v>37</v>
      </c>
      <c r="J320" t="s">
        <v>346</v>
      </c>
      <c r="K320">
        <v>0.25509999999999999</v>
      </c>
      <c r="M320" s="424"/>
      <c r="N320" s="216">
        <v>157</v>
      </c>
    </row>
    <row r="321" spans="1:14" x14ac:dyDescent="0.25">
      <c r="A321" t="str">
        <f t="shared" si="4"/>
        <v/>
      </c>
      <c r="B321" t="s">
        <v>360</v>
      </c>
      <c r="D321" t="s">
        <v>360</v>
      </c>
      <c r="E321">
        <v>0.80220000000000002</v>
      </c>
      <c r="F321">
        <v>60</v>
      </c>
      <c r="J321" t="s">
        <v>347</v>
      </c>
      <c r="K321">
        <v>0.44540000000000002</v>
      </c>
      <c r="M321" s="423" t="s">
        <v>134</v>
      </c>
      <c r="N321" s="215">
        <v>0.53410000000000002</v>
      </c>
    </row>
    <row r="322" spans="1:14" ht="15.75" thickBot="1" x14ac:dyDescent="0.3">
      <c r="A322" t="str">
        <f t="shared" si="4"/>
        <v/>
      </c>
      <c r="B322" t="s">
        <v>361</v>
      </c>
      <c r="D322" t="s">
        <v>361</v>
      </c>
      <c r="E322">
        <v>0.5383</v>
      </c>
      <c r="F322">
        <v>153</v>
      </c>
      <c r="J322" t="s">
        <v>348</v>
      </c>
      <c r="K322">
        <v>0.88270000000000004</v>
      </c>
      <c r="M322" s="424"/>
      <c r="N322" s="216">
        <v>158</v>
      </c>
    </row>
    <row r="323" spans="1:14" x14ac:dyDescent="0.25">
      <c r="A323" t="str">
        <f t="shared" ref="A323:A346" si="5">IF(B323=D323, "", "BAD")</f>
        <v/>
      </c>
      <c r="B323" t="s">
        <v>362</v>
      </c>
      <c r="D323" t="s">
        <v>362</v>
      </c>
      <c r="E323">
        <v>0.82550000000000001</v>
      </c>
      <c r="F323">
        <v>54</v>
      </c>
      <c r="J323" t="s">
        <v>349</v>
      </c>
      <c r="K323">
        <v>0.59060000000000001</v>
      </c>
      <c r="M323" s="423" t="s">
        <v>375</v>
      </c>
      <c r="N323" s="215">
        <v>0.52849999999999997</v>
      </c>
    </row>
    <row r="324" spans="1:14" ht="15.75" thickBot="1" x14ac:dyDescent="0.3">
      <c r="A324" t="str">
        <f t="shared" si="5"/>
        <v/>
      </c>
      <c r="B324" t="s">
        <v>363</v>
      </c>
      <c r="D324" t="s">
        <v>363</v>
      </c>
      <c r="E324">
        <v>0.88719999999999999</v>
      </c>
      <c r="F324">
        <v>26</v>
      </c>
      <c r="J324" t="s">
        <v>350</v>
      </c>
      <c r="K324">
        <v>0.48849999999999999</v>
      </c>
      <c r="M324" s="424"/>
      <c r="N324" s="216">
        <v>159</v>
      </c>
    </row>
    <row r="325" spans="1:14" x14ac:dyDescent="0.25">
      <c r="A325" t="str">
        <f t="shared" si="5"/>
        <v/>
      </c>
      <c r="B325" t="s">
        <v>364</v>
      </c>
      <c r="D325" t="s">
        <v>364</v>
      </c>
      <c r="E325">
        <v>0.84840000000000004</v>
      </c>
      <c r="F325">
        <v>40</v>
      </c>
      <c r="J325" t="s">
        <v>351</v>
      </c>
      <c r="K325">
        <v>0.62570000000000003</v>
      </c>
      <c r="M325" s="423" t="s">
        <v>299</v>
      </c>
      <c r="N325" s="215">
        <v>0.51959999999999995</v>
      </c>
    </row>
    <row r="326" spans="1:14" ht="15.75" thickBot="1" x14ac:dyDescent="0.3">
      <c r="A326" t="str">
        <f t="shared" si="5"/>
        <v/>
      </c>
      <c r="B326" t="s">
        <v>365</v>
      </c>
      <c r="D326" t="s">
        <v>365</v>
      </c>
      <c r="E326">
        <v>0.14599999999999999</v>
      </c>
      <c r="F326">
        <v>306</v>
      </c>
      <c r="J326" t="s">
        <v>352</v>
      </c>
      <c r="K326">
        <v>0.1207</v>
      </c>
      <c r="M326" s="424"/>
      <c r="N326" s="216">
        <v>160</v>
      </c>
    </row>
    <row r="327" spans="1:14" x14ac:dyDescent="0.25">
      <c r="A327" t="str">
        <f t="shared" si="5"/>
        <v/>
      </c>
      <c r="B327" t="s">
        <v>366</v>
      </c>
      <c r="D327" t="s">
        <v>366</v>
      </c>
      <c r="E327">
        <v>0.77459999999999996</v>
      </c>
      <c r="F327">
        <v>66</v>
      </c>
      <c r="J327" t="s">
        <v>353</v>
      </c>
      <c r="K327">
        <v>7.7200000000000005E-2</v>
      </c>
      <c r="M327" s="17" t="s">
        <v>236</v>
      </c>
      <c r="N327" s="215">
        <v>0.51700000000000002</v>
      </c>
    </row>
    <row r="328" spans="1:14" ht="15.75" thickBot="1" x14ac:dyDescent="0.3">
      <c r="A328" t="str">
        <f t="shared" si="5"/>
        <v/>
      </c>
      <c r="B328" t="s">
        <v>367</v>
      </c>
      <c r="D328" t="s">
        <v>367</v>
      </c>
      <c r="E328">
        <v>0.47299999999999998</v>
      </c>
      <c r="F328">
        <v>181</v>
      </c>
      <c r="J328" t="s">
        <v>354</v>
      </c>
      <c r="K328">
        <v>0.57479999999999998</v>
      </c>
      <c r="M328" s="18" t="s">
        <v>437</v>
      </c>
      <c r="N328" s="216">
        <v>161</v>
      </c>
    </row>
    <row r="329" spans="1:14" x14ac:dyDescent="0.25">
      <c r="A329" t="str">
        <f t="shared" si="5"/>
        <v/>
      </c>
      <c r="B329" t="s">
        <v>368</v>
      </c>
      <c r="D329" t="s">
        <v>368</v>
      </c>
      <c r="E329">
        <v>0.6996</v>
      </c>
      <c r="F329">
        <v>93</v>
      </c>
      <c r="J329" t="s">
        <v>355</v>
      </c>
      <c r="K329">
        <v>0.3034</v>
      </c>
      <c r="M329" s="423" t="s">
        <v>138</v>
      </c>
      <c r="N329" s="215">
        <v>0.51329999999999998</v>
      </c>
    </row>
    <row r="330" spans="1:14" ht="15.75" thickBot="1" x14ac:dyDescent="0.3">
      <c r="A330" t="str">
        <f t="shared" si="5"/>
        <v/>
      </c>
      <c r="B330" t="s">
        <v>369</v>
      </c>
      <c r="D330" t="s">
        <v>369</v>
      </c>
      <c r="E330">
        <v>0.69779999999999998</v>
      </c>
      <c r="F330">
        <v>94</v>
      </c>
      <c r="J330" t="s">
        <v>356</v>
      </c>
      <c r="K330">
        <v>0.59389999999999998</v>
      </c>
      <c r="M330" s="424"/>
      <c r="N330" s="216">
        <v>162</v>
      </c>
    </row>
    <row r="331" spans="1:14" x14ac:dyDescent="0.25">
      <c r="A331" t="str">
        <f t="shared" si="5"/>
        <v/>
      </c>
      <c r="B331" t="s">
        <v>370</v>
      </c>
      <c r="D331" t="s">
        <v>370</v>
      </c>
      <c r="E331">
        <v>0.62250000000000005</v>
      </c>
      <c r="F331">
        <v>120</v>
      </c>
      <c r="J331" t="s">
        <v>357</v>
      </c>
      <c r="K331">
        <v>0.54859999999999998</v>
      </c>
      <c r="M331" s="423" t="s">
        <v>66</v>
      </c>
      <c r="N331" s="215">
        <v>0.50919999999999999</v>
      </c>
    </row>
    <row r="332" spans="1:14" ht="15.75" thickBot="1" x14ac:dyDescent="0.3">
      <c r="A332" t="str">
        <f t="shared" si="5"/>
        <v/>
      </c>
      <c r="B332" t="s">
        <v>371</v>
      </c>
      <c r="D332" t="s">
        <v>371</v>
      </c>
      <c r="E332">
        <v>0.86939999999999995</v>
      </c>
      <c r="F332">
        <v>33</v>
      </c>
      <c r="J332" t="s">
        <v>358</v>
      </c>
      <c r="K332">
        <v>0.626</v>
      </c>
      <c r="M332" s="424"/>
      <c r="N332" s="216">
        <v>163</v>
      </c>
    </row>
    <row r="333" spans="1:14" x14ac:dyDescent="0.25">
      <c r="A333" t="str">
        <f t="shared" si="5"/>
        <v/>
      </c>
      <c r="B333" t="s">
        <v>372</v>
      </c>
      <c r="D333" t="s">
        <v>372</v>
      </c>
      <c r="E333">
        <v>0.32369999999999999</v>
      </c>
      <c r="F333">
        <v>238</v>
      </c>
      <c r="J333" t="s">
        <v>359</v>
      </c>
      <c r="K333">
        <v>0.85670000000000002</v>
      </c>
      <c r="M333" s="423" t="s">
        <v>312</v>
      </c>
      <c r="N333" s="215">
        <v>0.50280000000000002</v>
      </c>
    </row>
    <row r="334" spans="1:14" ht="15.75" thickBot="1" x14ac:dyDescent="0.3">
      <c r="A334" t="str">
        <f t="shared" si="5"/>
        <v/>
      </c>
      <c r="B334" t="s">
        <v>373</v>
      </c>
      <c r="D334" t="s">
        <v>373</v>
      </c>
      <c r="E334">
        <v>0.48159999999999997</v>
      </c>
      <c r="F334">
        <v>175</v>
      </c>
      <c r="J334" t="s">
        <v>360</v>
      </c>
      <c r="K334">
        <v>0.80220000000000002</v>
      </c>
      <c r="M334" s="424"/>
      <c r="N334" s="216">
        <v>164</v>
      </c>
    </row>
    <row r="335" spans="1:14" x14ac:dyDescent="0.25">
      <c r="A335" t="str">
        <f t="shared" si="5"/>
        <v/>
      </c>
      <c r="B335" t="s">
        <v>374</v>
      </c>
      <c r="D335" t="s">
        <v>374</v>
      </c>
      <c r="E335">
        <v>0.39</v>
      </c>
      <c r="F335">
        <v>209</v>
      </c>
      <c r="J335" t="s">
        <v>361</v>
      </c>
      <c r="K335">
        <v>0.5383</v>
      </c>
      <c r="M335" s="423" t="s">
        <v>318</v>
      </c>
      <c r="N335" s="215">
        <v>0.50219999999999998</v>
      </c>
    </row>
    <row r="336" spans="1:14" ht="15.75" thickBot="1" x14ac:dyDescent="0.3">
      <c r="A336" t="str">
        <f t="shared" si="5"/>
        <v/>
      </c>
      <c r="B336" t="s">
        <v>375</v>
      </c>
      <c r="D336" t="s">
        <v>375</v>
      </c>
      <c r="E336">
        <v>0.52849999999999997</v>
      </c>
      <c r="F336">
        <v>159</v>
      </c>
      <c r="J336" t="s">
        <v>362</v>
      </c>
      <c r="K336">
        <v>0.82550000000000001</v>
      </c>
      <c r="M336" s="424"/>
      <c r="N336" s="216">
        <v>165</v>
      </c>
    </row>
    <row r="337" spans="1:14" x14ac:dyDescent="0.25">
      <c r="A337" t="str">
        <f t="shared" si="5"/>
        <v/>
      </c>
      <c r="B337" t="s">
        <v>376</v>
      </c>
      <c r="D337" t="s">
        <v>376</v>
      </c>
      <c r="E337">
        <v>0.92769999999999997</v>
      </c>
      <c r="F337">
        <v>14</v>
      </c>
      <c r="J337" t="s">
        <v>363</v>
      </c>
      <c r="K337">
        <v>0.88719999999999999</v>
      </c>
      <c r="M337" s="423" t="s">
        <v>252</v>
      </c>
      <c r="N337" s="215">
        <v>0.50190000000000001</v>
      </c>
    </row>
    <row r="338" spans="1:14" ht="15.75" thickBot="1" x14ac:dyDescent="0.3">
      <c r="A338" t="str">
        <f t="shared" si="5"/>
        <v/>
      </c>
      <c r="B338" t="s">
        <v>377</v>
      </c>
      <c r="D338" t="s">
        <v>377</v>
      </c>
      <c r="E338">
        <v>9.9400000000000002E-2</v>
      </c>
      <c r="F338">
        <v>324</v>
      </c>
      <c r="J338" t="s">
        <v>364</v>
      </c>
      <c r="K338">
        <v>0.84840000000000004</v>
      </c>
      <c r="M338" s="424"/>
      <c r="N338" s="216">
        <v>166</v>
      </c>
    </row>
    <row r="339" spans="1:14" x14ac:dyDescent="0.25">
      <c r="A339" t="str">
        <f t="shared" si="5"/>
        <v/>
      </c>
      <c r="B339" t="s">
        <v>378</v>
      </c>
      <c r="D339" t="s">
        <v>378</v>
      </c>
      <c r="E339">
        <v>0.2535</v>
      </c>
      <c r="F339">
        <v>269</v>
      </c>
      <c r="J339" t="s">
        <v>365</v>
      </c>
      <c r="K339">
        <v>0.14599999999999999</v>
      </c>
      <c r="M339" s="423" t="s">
        <v>76</v>
      </c>
      <c r="N339" s="215">
        <v>0.50170000000000003</v>
      </c>
    </row>
    <row r="340" spans="1:14" ht="15.75" thickBot="1" x14ac:dyDescent="0.3">
      <c r="A340" t="str">
        <f t="shared" si="5"/>
        <v/>
      </c>
      <c r="B340" t="s">
        <v>379</v>
      </c>
      <c r="D340" t="s">
        <v>379</v>
      </c>
      <c r="E340">
        <v>0.97970000000000002</v>
      </c>
      <c r="F340">
        <v>1</v>
      </c>
      <c r="J340" t="s">
        <v>366</v>
      </c>
      <c r="K340">
        <v>0.77459999999999996</v>
      </c>
      <c r="M340" s="424"/>
      <c r="N340" s="216">
        <v>167</v>
      </c>
    </row>
    <row r="341" spans="1:14" x14ac:dyDescent="0.25">
      <c r="A341" t="str">
        <f t="shared" si="5"/>
        <v/>
      </c>
      <c r="B341" t="s">
        <v>380</v>
      </c>
      <c r="D341" t="s">
        <v>380</v>
      </c>
      <c r="E341">
        <v>0.28199999999999997</v>
      </c>
      <c r="F341">
        <v>257</v>
      </c>
      <c r="J341" t="s">
        <v>367</v>
      </c>
      <c r="K341">
        <v>0.47299999999999998</v>
      </c>
      <c r="M341" s="423" t="s">
        <v>155</v>
      </c>
      <c r="N341" s="215">
        <v>0.501</v>
      </c>
    </row>
    <row r="342" spans="1:14" ht="15.75" thickBot="1" x14ac:dyDescent="0.3">
      <c r="A342" t="str">
        <f t="shared" si="5"/>
        <v/>
      </c>
      <c r="B342" t="s">
        <v>381</v>
      </c>
      <c r="D342" t="s">
        <v>381</v>
      </c>
      <c r="E342">
        <v>0.26450000000000001</v>
      </c>
      <c r="F342">
        <v>263</v>
      </c>
      <c r="J342" t="s">
        <v>368</v>
      </c>
      <c r="K342">
        <v>0.6996</v>
      </c>
      <c r="M342" s="424"/>
      <c r="N342" s="216">
        <v>168</v>
      </c>
    </row>
    <row r="343" spans="1:14" x14ac:dyDescent="0.25">
      <c r="A343" t="str">
        <f t="shared" si="5"/>
        <v/>
      </c>
      <c r="B343" t="s">
        <v>382</v>
      </c>
      <c r="D343" t="s">
        <v>382</v>
      </c>
      <c r="E343">
        <v>0.84389999999999998</v>
      </c>
      <c r="F343">
        <v>44</v>
      </c>
      <c r="J343" t="s">
        <v>369</v>
      </c>
      <c r="K343">
        <v>0.69779999999999998</v>
      </c>
      <c r="M343" s="423" t="s">
        <v>316</v>
      </c>
      <c r="N343" s="215">
        <v>0.49909999999999999</v>
      </c>
    </row>
    <row r="344" spans="1:14" ht="15.75" thickBot="1" x14ac:dyDescent="0.3">
      <c r="A344" t="str">
        <f t="shared" si="5"/>
        <v/>
      </c>
      <c r="B344" t="s">
        <v>383</v>
      </c>
      <c r="D344" t="s">
        <v>383</v>
      </c>
      <c r="E344">
        <v>0.79910000000000003</v>
      </c>
      <c r="F344">
        <v>61</v>
      </c>
      <c r="J344" t="s">
        <v>370</v>
      </c>
      <c r="K344">
        <v>0.62250000000000005</v>
      </c>
      <c r="M344" s="424"/>
      <c r="N344" s="216">
        <v>169</v>
      </c>
    </row>
    <row r="345" spans="1:14" x14ac:dyDescent="0.25">
      <c r="A345" t="str">
        <f t="shared" si="5"/>
        <v/>
      </c>
      <c r="B345" t="s">
        <v>384</v>
      </c>
      <c r="D345" t="s">
        <v>384</v>
      </c>
      <c r="E345">
        <v>0.54500000000000004</v>
      </c>
      <c r="F345">
        <v>150</v>
      </c>
      <c r="J345" t="s">
        <v>371</v>
      </c>
      <c r="K345">
        <v>0.86939999999999995</v>
      </c>
      <c r="M345" s="423" t="s">
        <v>105</v>
      </c>
      <c r="N345" s="215">
        <v>0.48930000000000001</v>
      </c>
    </row>
    <row r="346" spans="1:14" ht="15.75" thickBot="1" x14ac:dyDescent="0.3">
      <c r="A346" t="str">
        <f t="shared" si="5"/>
        <v/>
      </c>
      <c r="B346" t="s">
        <v>385</v>
      </c>
      <c r="D346" t="s">
        <v>385</v>
      </c>
      <c r="E346">
        <v>0.31069999999999998</v>
      </c>
      <c r="F346">
        <v>242</v>
      </c>
      <c r="J346" t="s">
        <v>372</v>
      </c>
      <c r="K346">
        <v>0.32369999999999999</v>
      </c>
      <c r="M346" s="424"/>
      <c r="N346" s="216">
        <v>170</v>
      </c>
    </row>
    <row r="347" spans="1:14" x14ac:dyDescent="0.25">
      <c r="J347" t="s">
        <v>373</v>
      </c>
      <c r="K347">
        <v>0.48159999999999997</v>
      </c>
      <c r="M347" s="423" t="s">
        <v>94</v>
      </c>
      <c r="N347" s="215">
        <v>0.4889</v>
      </c>
    </row>
    <row r="348" spans="1:14" ht="15.75" thickBot="1" x14ac:dyDescent="0.3">
      <c r="J348" t="s">
        <v>374</v>
      </c>
      <c r="K348">
        <v>0.39</v>
      </c>
      <c r="M348" s="424"/>
      <c r="N348" s="216">
        <v>171</v>
      </c>
    </row>
    <row r="349" spans="1:14" x14ac:dyDescent="0.25">
      <c r="J349" t="s">
        <v>375</v>
      </c>
      <c r="K349">
        <v>0.52849999999999997</v>
      </c>
      <c r="M349" s="423" t="s">
        <v>350</v>
      </c>
      <c r="N349" s="215">
        <v>0.48849999999999999</v>
      </c>
    </row>
    <row r="350" spans="1:14" ht="15.75" thickBot="1" x14ac:dyDescent="0.3">
      <c r="J350" t="s">
        <v>376</v>
      </c>
      <c r="K350">
        <v>0.92769999999999997</v>
      </c>
      <c r="M350" s="424"/>
      <c r="N350" s="216">
        <v>172</v>
      </c>
    </row>
    <row r="351" spans="1:14" x14ac:dyDescent="0.25">
      <c r="J351" t="s">
        <v>377</v>
      </c>
      <c r="K351">
        <v>9.9400000000000002E-2</v>
      </c>
      <c r="M351" s="423" t="s">
        <v>117</v>
      </c>
      <c r="N351" s="215">
        <v>0.48799999999999999</v>
      </c>
    </row>
    <row r="352" spans="1:14" ht="15.75" thickBot="1" x14ac:dyDescent="0.3">
      <c r="J352" t="s">
        <v>378</v>
      </c>
      <c r="K352">
        <v>0.2535</v>
      </c>
      <c r="M352" s="424"/>
      <c r="N352" s="216">
        <v>173</v>
      </c>
    </row>
    <row r="353" spans="10:14" x14ac:dyDescent="0.25">
      <c r="J353" t="s">
        <v>379</v>
      </c>
      <c r="K353">
        <v>0.97970000000000002</v>
      </c>
      <c r="M353" s="423" t="s">
        <v>336</v>
      </c>
      <c r="N353" s="215">
        <v>0.48580000000000001</v>
      </c>
    </row>
    <row r="354" spans="10:14" ht="15.75" thickBot="1" x14ac:dyDescent="0.3">
      <c r="J354" t="s">
        <v>380</v>
      </c>
      <c r="K354">
        <v>0.28199999999999997</v>
      </c>
      <c r="M354" s="424"/>
      <c r="N354" s="216">
        <v>174</v>
      </c>
    </row>
    <row r="355" spans="10:14" x14ac:dyDescent="0.25">
      <c r="J355" t="s">
        <v>381</v>
      </c>
      <c r="K355">
        <v>0.26450000000000001</v>
      </c>
      <c r="M355" s="423" t="s">
        <v>373</v>
      </c>
      <c r="N355" s="215">
        <v>0.48159999999999997</v>
      </c>
    </row>
    <row r="356" spans="10:14" ht="15.75" thickBot="1" x14ac:dyDescent="0.3">
      <c r="J356" t="s">
        <v>382</v>
      </c>
      <c r="K356">
        <v>0.84389999999999998</v>
      </c>
      <c r="M356" s="424"/>
      <c r="N356" s="216">
        <v>175</v>
      </c>
    </row>
    <row r="357" spans="10:14" ht="15.75" thickBot="1" x14ac:dyDescent="0.3">
      <c r="J357" t="s">
        <v>383</v>
      </c>
      <c r="K357">
        <v>0.79910000000000003</v>
      </c>
      <c r="M357" s="15" t="s">
        <v>25</v>
      </c>
      <c r="N357" s="16" t="s">
        <v>399</v>
      </c>
    </row>
    <row r="358" spans="10:14" x14ac:dyDescent="0.25">
      <c r="J358" t="s">
        <v>384</v>
      </c>
      <c r="K358">
        <v>0.54500000000000004</v>
      </c>
      <c r="M358" s="17" t="s">
        <v>388</v>
      </c>
      <c r="N358" s="215">
        <v>0.47989999999999999</v>
      </c>
    </row>
    <row r="359" spans="10:14" ht="15.75" thickBot="1" x14ac:dyDescent="0.3">
      <c r="J359" t="s">
        <v>385</v>
      </c>
      <c r="K359">
        <v>0.31069999999999998</v>
      </c>
      <c r="M359" s="18" t="s">
        <v>439</v>
      </c>
      <c r="N359" s="216">
        <v>176</v>
      </c>
    </row>
    <row r="360" spans="10:14" x14ac:dyDescent="0.25">
      <c r="K360">
        <v>23</v>
      </c>
      <c r="M360" s="17" t="s">
        <v>345</v>
      </c>
      <c r="N360" s="215">
        <v>0.47789999999999999</v>
      </c>
    </row>
    <row r="361" spans="10:14" ht="15.75" thickBot="1" x14ac:dyDescent="0.3">
      <c r="K361">
        <v>27</v>
      </c>
      <c r="M361" s="18" t="s">
        <v>440</v>
      </c>
      <c r="N361" s="216">
        <v>177</v>
      </c>
    </row>
    <row r="362" spans="10:14" x14ac:dyDescent="0.25">
      <c r="K362">
        <v>40</v>
      </c>
      <c r="M362" s="423" t="s">
        <v>126</v>
      </c>
      <c r="N362" s="215">
        <v>0.47649999999999998</v>
      </c>
    </row>
    <row r="363" spans="10:14" ht="15.75" thickBot="1" x14ac:dyDescent="0.3">
      <c r="K363">
        <v>41</v>
      </c>
      <c r="M363" s="424"/>
      <c r="N363" s="216">
        <v>178</v>
      </c>
    </row>
    <row r="364" spans="10:14" x14ac:dyDescent="0.25">
      <c r="K364">
        <v>44</v>
      </c>
      <c r="M364" s="423" t="s">
        <v>113</v>
      </c>
      <c r="N364" s="215">
        <v>0.47460000000000002</v>
      </c>
    </row>
    <row r="365" spans="10:14" ht="15.75" thickBot="1" x14ac:dyDescent="0.3">
      <c r="K365">
        <v>45</v>
      </c>
      <c r="M365" s="424"/>
      <c r="N365" s="216">
        <v>179</v>
      </c>
    </row>
    <row r="366" spans="10:14" x14ac:dyDescent="0.25">
      <c r="K366">
        <v>46</v>
      </c>
      <c r="M366" s="423" t="s">
        <v>56</v>
      </c>
      <c r="N366" s="215">
        <v>0.47339999999999999</v>
      </c>
    </row>
    <row r="367" spans="10:14" ht="15.75" thickBot="1" x14ac:dyDescent="0.3">
      <c r="K367">
        <v>47</v>
      </c>
      <c r="M367" s="424"/>
      <c r="N367" s="216">
        <v>180</v>
      </c>
    </row>
    <row r="368" spans="10:14" x14ac:dyDescent="0.25">
      <c r="K368">
        <v>48</v>
      </c>
      <c r="M368" s="423" t="s">
        <v>367</v>
      </c>
      <c r="N368" s="215">
        <v>0.47299999999999998</v>
      </c>
    </row>
    <row r="369" spans="11:14" ht="15.75" thickBot="1" x14ac:dyDescent="0.3">
      <c r="K369">
        <v>49</v>
      </c>
      <c r="M369" s="424"/>
      <c r="N369" s="216">
        <v>181</v>
      </c>
    </row>
    <row r="370" spans="11:14" x14ac:dyDescent="0.25">
      <c r="K370">
        <v>53</v>
      </c>
      <c r="M370" s="423" t="s">
        <v>293</v>
      </c>
      <c r="N370" s="215">
        <v>0.47089999999999999</v>
      </c>
    </row>
    <row r="371" spans="11:14" ht="15.75" thickBot="1" x14ac:dyDescent="0.3">
      <c r="K371">
        <v>54</v>
      </c>
      <c r="M371" s="424"/>
      <c r="N371" s="216">
        <v>182</v>
      </c>
    </row>
    <row r="372" spans="11:14" x14ac:dyDescent="0.25">
      <c r="K372">
        <v>56</v>
      </c>
      <c r="M372" s="423" t="s">
        <v>135</v>
      </c>
      <c r="N372" s="215">
        <v>0.46860000000000002</v>
      </c>
    </row>
    <row r="373" spans="11:14" ht="15.75" thickBot="1" x14ac:dyDescent="0.3">
      <c r="K373">
        <v>58</v>
      </c>
      <c r="M373" s="424"/>
      <c r="N373" s="216">
        <v>183</v>
      </c>
    </row>
    <row r="374" spans="11:14" x14ac:dyDescent="0.25">
      <c r="K374">
        <v>59</v>
      </c>
      <c r="M374" s="423" t="s">
        <v>244</v>
      </c>
      <c r="N374" s="215">
        <v>0.46429999999999999</v>
      </c>
    </row>
    <row r="375" spans="11:14" ht="15.75" thickBot="1" x14ac:dyDescent="0.3">
      <c r="K375">
        <v>62</v>
      </c>
      <c r="M375" s="424"/>
      <c r="N375" s="216">
        <v>184</v>
      </c>
    </row>
    <row r="376" spans="11:14" x14ac:dyDescent="0.25">
      <c r="K376">
        <v>63</v>
      </c>
      <c r="M376" s="423" t="s">
        <v>291</v>
      </c>
      <c r="N376" s="215">
        <v>0.46350000000000002</v>
      </c>
    </row>
    <row r="377" spans="11:14" ht="15.75" thickBot="1" x14ac:dyDescent="0.3">
      <c r="K377">
        <v>65</v>
      </c>
      <c r="M377" s="424"/>
      <c r="N377" s="216">
        <v>185</v>
      </c>
    </row>
    <row r="378" spans="11:14" x14ac:dyDescent="0.25">
      <c r="K378">
        <v>66</v>
      </c>
      <c r="M378" s="423" t="s">
        <v>223</v>
      </c>
      <c r="N378" s="215">
        <v>0.4541</v>
      </c>
    </row>
    <row r="379" spans="11:14" ht="15.75" thickBot="1" x14ac:dyDescent="0.3">
      <c r="K379">
        <v>67</v>
      </c>
      <c r="M379" s="424"/>
      <c r="N379" s="216">
        <v>186</v>
      </c>
    </row>
    <row r="380" spans="11:14" x14ac:dyDescent="0.25">
      <c r="K380">
        <v>68</v>
      </c>
      <c r="M380" s="423" t="s">
        <v>208</v>
      </c>
      <c r="N380" s="215">
        <v>0.45200000000000001</v>
      </c>
    </row>
    <row r="381" spans="11:14" ht="15.75" thickBot="1" x14ac:dyDescent="0.3">
      <c r="K381">
        <v>69</v>
      </c>
      <c r="M381" s="424"/>
      <c r="N381" s="216">
        <v>187</v>
      </c>
    </row>
    <row r="382" spans="11:14" x14ac:dyDescent="0.25">
      <c r="K382">
        <v>72</v>
      </c>
      <c r="M382" s="423" t="s">
        <v>58</v>
      </c>
      <c r="N382" s="215">
        <v>0.45169999999999999</v>
      </c>
    </row>
    <row r="383" spans="11:14" ht="15.75" thickBot="1" x14ac:dyDescent="0.3">
      <c r="K383">
        <v>74</v>
      </c>
      <c r="M383" s="424"/>
      <c r="N383" s="216">
        <v>188</v>
      </c>
    </row>
    <row r="384" spans="11:14" x14ac:dyDescent="0.25">
      <c r="K384">
        <v>75</v>
      </c>
      <c r="M384" s="423" t="s">
        <v>329</v>
      </c>
      <c r="N384" s="215">
        <v>0.4476</v>
      </c>
    </row>
    <row r="385" spans="11:14" ht="15.75" thickBot="1" x14ac:dyDescent="0.3">
      <c r="K385">
        <v>76</v>
      </c>
      <c r="M385" s="424"/>
      <c r="N385" s="216">
        <v>189</v>
      </c>
    </row>
    <row r="386" spans="11:14" x14ac:dyDescent="0.25">
      <c r="K386">
        <v>77</v>
      </c>
      <c r="M386" s="423" t="s">
        <v>347</v>
      </c>
      <c r="N386" s="215">
        <v>0.44540000000000002</v>
      </c>
    </row>
    <row r="387" spans="11:14" ht="15.75" thickBot="1" x14ac:dyDescent="0.3">
      <c r="K387">
        <v>78</v>
      </c>
      <c r="M387" s="424"/>
      <c r="N387" s="216">
        <v>190</v>
      </c>
    </row>
    <row r="388" spans="11:14" x14ac:dyDescent="0.25">
      <c r="K388">
        <v>79</v>
      </c>
      <c r="M388" s="423" t="s">
        <v>61</v>
      </c>
      <c r="N388" s="215">
        <v>0.44500000000000001</v>
      </c>
    </row>
    <row r="389" spans="11:14" ht="15.75" thickBot="1" x14ac:dyDescent="0.3">
      <c r="K389">
        <v>80</v>
      </c>
      <c r="M389" s="424"/>
      <c r="N389" s="216">
        <v>191</v>
      </c>
    </row>
    <row r="390" spans="11:14" x14ac:dyDescent="0.25">
      <c r="K390">
        <v>81</v>
      </c>
      <c r="M390" s="423" t="s">
        <v>323</v>
      </c>
      <c r="N390" s="215">
        <v>0.441</v>
      </c>
    </row>
    <row r="391" spans="11:14" ht="15.75" thickBot="1" x14ac:dyDescent="0.3">
      <c r="K391">
        <v>83</v>
      </c>
      <c r="M391" s="424"/>
      <c r="N391" s="216">
        <v>192</v>
      </c>
    </row>
    <row r="392" spans="11:14" x14ac:dyDescent="0.25">
      <c r="K392">
        <v>84</v>
      </c>
      <c r="M392" s="423" t="s">
        <v>298</v>
      </c>
      <c r="N392" s="215">
        <v>0.43640000000000001</v>
      </c>
    </row>
    <row r="393" spans="11:14" ht="15.75" thickBot="1" x14ac:dyDescent="0.3">
      <c r="K393">
        <v>85</v>
      </c>
      <c r="M393" s="424"/>
      <c r="N393" s="216">
        <v>193</v>
      </c>
    </row>
    <row r="394" spans="11:14" x14ac:dyDescent="0.25">
      <c r="K394">
        <v>90</v>
      </c>
      <c r="M394" s="423" t="s">
        <v>331</v>
      </c>
      <c r="N394" s="215">
        <v>0.43559999999999999</v>
      </c>
    </row>
    <row r="395" spans="11:14" ht="15.75" thickBot="1" x14ac:dyDescent="0.3">
      <c r="K395">
        <v>91</v>
      </c>
      <c r="M395" s="424"/>
      <c r="N395" s="216">
        <v>194</v>
      </c>
    </row>
    <row r="396" spans="11:14" x14ac:dyDescent="0.25">
      <c r="K396">
        <v>92</v>
      </c>
      <c r="M396" s="423" t="s">
        <v>101</v>
      </c>
      <c r="N396" s="215">
        <v>0.43099999999999999</v>
      </c>
    </row>
    <row r="397" spans="11:14" ht="15.75" thickBot="1" x14ac:dyDescent="0.3">
      <c r="K397">
        <v>93</v>
      </c>
      <c r="M397" s="424"/>
      <c r="N397" s="216">
        <v>195</v>
      </c>
    </row>
    <row r="398" spans="11:14" x14ac:dyDescent="0.25">
      <c r="K398">
        <v>94</v>
      </c>
      <c r="M398" s="423" t="s">
        <v>174</v>
      </c>
      <c r="N398" s="215">
        <v>0.42949999999999999</v>
      </c>
    </row>
    <row r="399" spans="11:14" ht="15.75" thickBot="1" x14ac:dyDescent="0.3">
      <c r="K399">
        <v>95</v>
      </c>
      <c r="M399" s="424"/>
      <c r="N399" s="216">
        <v>196</v>
      </c>
    </row>
    <row r="400" spans="11:14" x14ac:dyDescent="0.25">
      <c r="K400">
        <v>96</v>
      </c>
      <c r="M400" s="17" t="s">
        <v>392</v>
      </c>
      <c r="N400" s="215">
        <v>0.4279</v>
      </c>
    </row>
    <row r="401" spans="11:14" ht="15.75" thickBot="1" x14ac:dyDescent="0.3">
      <c r="K401">
        <v>97</v>
      </c>
      <c r="M401" s="18" t="s">
        <v>440</v>
      </c>
      <c r="N401" s="216">
        <v>197</v>
      </c>
    </row>
    <row r="402" spans="11:14" x14ac:dyDescent="0.25">
      <c r="K402">
        <v>98</v>
      </c>
      <c r="M402" s="423" t="s">
        <v>89</v>
      </c>
      <c r="N402" s="215">
        <v>0.42749999999999999</v>
      </c>
    </row>
    <row r="403" spans="11:14" ht="15.75" thickBot="1" x14ac:dyDescent="0.3">
      <c r="K403">
        <v>99</v>
      </c>
      <c r="M403" s="424"/>
      <c r="N403" s="216">
        <v>198</v>
      </c>
    </row>
    <row r="404" spans="11:14" x14ac:dyDescent="0.25">
      <c r="K404">
        <v>100</v>
      </c>
      <c r="M404" s="423" t="s">
        <v>333</v>
      </c>
      <c r="N404" s="215">
        <v>0.42570000000000002</v>
      </c>
    </row>
    <row r="405" spans="11:14" ht="15.75" thickBot="1" x14ac:dyDescent="0.3">
      <c r="K405">
        <v>101</v>
      </c>
      <c r="M405" s="424"/>
      <c r="N405" s="216">
        <v>199</v>
      </c>
    </row>
    <row r="406" spans="11:14" x14ac:dyDescent="0.25">
      <c r="K406">
        <v>102</v>
      </c>
      <c r="M406" s="423" t="s">
        <v>193</v>
      </c>
      <c r="N406" s="215">
        <v>0.42530000000000001</v>
      </c>
    </row>
    <row r="407" spans="11:14" ht="15.75" thickBot="1" x14ac:dyDescent="0.3">
      <c r="K407">
        <v>103</v>
      </c>
      <c r="M407" s="424"/>
      <c r="N407" s="216">
        <v>200</v>
      </c>
    </row>
    <row r="408" spans="11:14" ht="15.75" thickBot="1" x14ac:dyDescent="0.3">
      <c r="K408">
        <v>104</v>
      </c>
      <c r="M408" s="15" t="s">
        <v>25</v>
      </c>
      <c r="N408" s="16" t="s">
        <v>399</v>
      </c>
    </row>
    <row r="409" spans="11:14" x14ac:dyDescent="0.25">
      <c r="K409">
        <v>105</v>
      </c>
      <c r="M409" s="423" t="s">
        <v>170</v>
      </c>
      <c r="N409" s="215">
        <v>0.42199999999999999</v>
      </c>
    </row>
    <row r="410" spans="11:14" ht="15.75" thickBot="1" x14ac:dyDescent="0.3">
      <c r="K410">
        <v>107</v>
      </c>
      <c r="M410" s="424"/>
      <c r="N410" s="216">
        <v>201</v>
      </c>
    </row>
    <row r="411" spans="11:14" x14ac:dyDescent="0.25">
      <c r="K411">
        <v>108</v>
      </c>
      <c r="M411" s="423" t="s">
        <v>108</v>
      </c>
      <c r="N411" s="215">
        <v>0.41839999999999999</v>
      </c>
    </row>
    <row r="412" spans="11:14" ht="15.75" thickBot="1" x14ac:dyDescent="0.3">
      <c r="K412">
        <v>109</v>
      </c>
      <c r="M412" s="424"/>
      <c r="N412" s="216">
        <v>202</v>
      </c>
    </row>
    <row r="413" spans="11:14" x14ac:dyDescent="0.25">
      <c r="K413">
        <v>110</v>
      </c>
      <c r="M413" s="423" t="s">
        <v>185</v>
      </c>
      <c r="N413" s="215">
        <v>0.41289999999999999</v>
      </c>
    </row>
    <row r="414" spans="11:14" ht="15.75" thickBot="1" x14ac:dyDescent="0.3">
      <c r="K414">
        <v>111</v>
      </c>
      <c r="M414" s="424"/>
      <c r="N414" s="216">
        <v>203</v>
      </c>
    </row>
    <row r="415" spans="11:14" x14ac:dyDescent="0.25">
      <c r="K415">
        <v>113</v>
      </c>
      <c r="M415" s="423" t="s">
        <v>128</v>
      </c>
      <c r="N415" s="215">
        <v>0.40570000000000001</v>
      </c>
    </row>
    <row r="416" spans="11:14" ht="15.75" thickBot="1" x14ac:dyDescent="0.3">
      <c r="K416">
        <v>115</v>
      </c>
      <c r="M416" s="424"/>
      <c r="N416" s="216">
        <v>204</v>
      </c>
    </row>
    <row r="417" spans="11:14" x14ac:dyDescent="0.25">
      <c r="K417">
        <v>116</v>
      </c>
      <c r="M417" s="423" t="s">
        <v>322</v>
      </c>
      <c r="N417" s="215">
        <v>0.39789999999999998</v>
      </c>
    </row>
    <row r="418" spans="11:14" ht="15.75" thickBot="1" x14ac:dyDescent="0.3">
      <c r="K418">
        <v>117</v>
      </c>
      <c r="M418" s="424"/>
      <c r="N418" s="216">
        <v>205</v>
      </c>
    </row>
    <row r="419" spans="11:14" x14ac:dyDescent="0.25">
      <c r="K419">
        <v>118</v>
      </c>
      <c r="M419" s="423" t="s">
        <v>269</v>
      </c>
      <c r="N419" s="215">
        <v>0.3972</v>
      </c>
    </row>
    <row r="420" spans="11:14" ht="15.75" thickBot="1" x14ac:dyDescent="0.3">
      <c r="K420">
        <v>119</v>
      </c>
      <c r="M420" s="424"/>
      <c r="N420" s="216">
        <v>206</v>
      </c>
    </row>
    <row r="421" spans="11:14" x14ac:dyDescent="0.25">
      <c r="K421">
        <v>120</v>
      </c>
      <c r="M421" s="423" t="s">
        <v>242</v>
      </c>
      <c r="N421" s="215">
        <v>0.39529999999999998</v>
      </c>
    </row>
    <row r="422" spans="11:14" ht="15.75" thickBot="1" x14ac:dyDescent="0.3">
      <c r="K422">
        <v>121</v>
      </c>
      <c r="M422" s="424"/>
      <c r="N422" s="216">
        <v>207</v>
      </c>
    </row>
    <row r="423" spans="11:14" x14ac:dyDescent="0.25">
      <c r="K423">
        <v>122</v>
      </c>
      <c r="M423" s="423" t="s">
        <v>196</v>
      </c>
      <c r="N423" s="215">
        <v>0.39379999999999998</v>
      </c>
    </row>
    <row r="424" spans="11:14" ht="15.75" thickBot="1" x14ac:dyDescent="0.3">
      <c r="K424">
        <v>124</v>
      </c>
      <c r="M424" s="424"/>
      <c r="N424" s="216">
        <v>208</v>
      </c>
    </row>
    <row r="425" spans="11:14" x14ac:dyDescent="0.25">
      <c r="K425">
        <v>125</v>
      </c>
      <c r="M425" s="17" t="s">
        <v>374</v>
      </c>
      <c r="N425" s="215">
        <v>0.39</v>
      </c>
    </row>
    <row r="426" spans="11:14" ht="15.75" thickBot="1" x14ac:dyDescent="0.3">
      <c r="K426">
        <v>126</v>
      </c>
      <c r="M426" s="18" t="s">
        <v>440</v>
      </c>
      <c r="N426" s="216">
        <v>209</v>
      </c>
    </row>
    <row r="427" spans="11:14" x14ac:dyDescent="0.25">
      <c r="K427">
        <v>128</v>
      </c>
      <c r="M427" s="423" t="s">
        <v>393</v>
      </c>
      <c r="N427" s="215">
        <v>0.38929999999999998</v>
      </c>
    </row>
    <row r="428" spans="11:14" ht="15.75" thickBot="1" x14ac:dyDescent="0.3">
      <c r="K428">
        <v>129</v>
      </c>
      <c r="M428" s="424"/>
      <c r="N428" s="216">
        <v>210</v>
      </c>
    </row>
    <row r="429" spans="11:14" x14ac:dyDescent="0.25">
      <c r="K429">
        <v>130</v>
      </c>
      <c r="M429" s="423" t="s">
        <v>282</v>
      </c>
      <c r="N429" s="215">
        <v>0.38540000000000002</v>
      </c>
    </row>
    <row r="430" spans="11:14" ht="15.75" thickBot="1" x14ac:dyDescent="0.3">
      <c r="K430">
        <v>131</v>
      </c>
      <c r="M430" s="424"/>
      <c r="N430" s="216">
        <v>211</v>
      </c>
    </row>
    <row r="431" spans="11:14" x14ac:dyDescent="0.25">
      <c r="K431">
        <v>132</v>
      </c>
      <c r="M431" s="423" t="s">
        <v>142</v>
      </c>
      <c r="N431" s="215">
        <v>0.38440000000000002</v>
      </c>
    </row>
    <row r="432" spans="11:14" ht="15.75" thickBot="1" x14ac:dyDescent="0.3">
      <c r="K432">
        <v>133</v>
      </c>
      <c r="M432" s="424"/>
      <c r="N432" s="216">
        <v>212</v>
      </c>
    </row>
    <row r="433" spans="11:14" x14ac:dyDescent="0.25">
      <c r="K433">
        <v>134</v>
      </c>
      <c r="M433" s="423" t="s">
        <v>186</v>
      </c>
      <c r="N433" s="215">
        <v>0.38250000000000001</v>
      </c>
    </row>
    <row r="434" spans="11:14" ht="15.75" thickBot="1" x14ac:dyDescent="0.3">
      <c r="K434">
        <v>135</v>
      </c>
      <c r="M434" s="424"/>
      <c r="N434" s="216">
        <v>213</v>
      </c>
    </row>
    <row r="435" spans="11:14" x14ac:dyDescent="0.25">
      <c r="K435">
        <v>136</v>
      </c>
      <c r="M435" s="423" t="s">
        <v>250</v>
      </c>
      <c r="N435" s="215">
        <v>0.38190000000000002</v>
      </c>
    </row>
    <row r="436" spans="11:14" ht="15.75" thickBot="1" x14ac:dyDescent="0.3">
      <c r="K436">
        <v>137</v>
      </c>
      <c r="M436" s="424"/>
      <c r="N436" s="216">
        <v>214</v>
      </c>
    </row>
    <row r="437" spans="11:14" x14ac:dyDescent="0.25">
      <c r="K437">
        <v>138</v>
      </c>
      <c r="M437" s="423" t="s">
        <v>139</v>
      </c>
      <c r="N437" s="215">
        <v>0.3785</v>
      </c>
    </row>
    <row r="438" spans="11:14" ht="15.75" thickBot="1" x14ac:dyDescent="0.3">
      <c r="K438">
        <v>139</v>
      </c>
      <c r="M438" s="424"/>
      <c r="N438" s="216">
        <v>215</v>
      </c>
    </row>
    <row r="439" spans="11:14" x14ac:dyDescent="0.25">
      <c r="K439">
        <v>140</v>
      </c>
      <c r="M439" s="423" t="s">
        <v>198</v>
      </c>
      <c r="N439" s="215">
        <v>0.37569999999999998</v>
      </c>
    </row>
    <row r="440" spans="11:14" ht="15.75" thickBot="1" x14ac:dyDescent="0.3">
      <c r="K440">
        <v>141</v>
      </c>
      <c r="M440" s="424"/>
      <c r="N440" s="216">
        <v>216</v>
      </c>
    </row>
    <row r="441" spans="11:14" x14ac:dyDescent="0.25">
      <c r="K441">
        <v>142</v>
      </c>
      <c r="M441" s="423" t="s">
        <v>92</v>
      </c>
      <c r="N441" s="215">
        <v>0.36930000000000002</v>
      </c>
    </row>
    <row r="442" spans="11:14" ht="15.75" thickBot="1" x14ac:dyDescent="0.3">
      <c r="K442">
        <v>143</v>
      </c>
      <c r="M442" s="424"/>
      <c r="N442" s="216">
        <v>217</v>
      </c>
    </row>
    <row r="443" spans="11:14" x14ac:dyDescent="0.25">
      <c r="K443">
        <v>144</v>
      </c>
      <c r="M443" s="423" t="s">
        <v>173</v>
      </c>
      <c r="N443" s="215">
        <v>0.36220000000000002</v>
      </c>
    </row>
    <row r="444" spans="11:14" ht="15.75" thickBot="1" x14ac:dyDescent="0.3">
      <c r="K444">
        <v>145</v>
      </c>
      <c r="M444" s="424"/>
      <c r="N444" s="216">
        <v>218</v>
      </c>
    </row>
    <row r="445" spans="11:14" x14ac:dyDescent="0.25">
      <c r="K445">
        <v>147</v>
      </c>
      <c r="M445" s="423" t="s">
        <v>154</v>
      </c>
      <c r="N445" s="215">
        <v>0.35930000000000001</v>
      </c>
    </row>
    <row r="446" spans="11:14" ht="15.75" thickBot="1" x14ac:dyDescent="0.3">
      <c r="K446">
        <v>148</v>
      </c>
      <c r="M446" s="424"/>
      <c r="N446" s="216">
        <v>219</v>
      </c>
    </row>
    <row r="447" spans="11:14" x14ac:dyDescent="0.25">
      <c r="K447">
        <v>149</v>
      </c>
      <c r="M447" s="423" t="s">
        <v>294</v>
      </c>
      <c r="N447" s="215">
        <v>0.3579</v>
      </c>
    </row>
    <row r="448" spans="11:14" ht="15.75" thickBot="1" x14ac:dyDescent="0.3">
      <c r="K448">
        <v>150</v>
      </c>
      <c r="M448" s="424"/>
      <c r="N448" s="216">
        <v>220</v>
      </c>
    </row>
    <row r="449" spans="11:14" x14ac:dyDescent="0.25">
      <c r="K449">
        <v>151</v>
      </c>
      <c r="M449" s="423" t="s">
        <v>150</v>
      </c>
      <c r="N449" s="215">
        <v>0.35759999999999997</v>
      </c>
    </row>
    <row r="450" spans="11:14" ht="15.75" thickBot="1" x14ac:dyDescent="0.3">
      <c r="K450">
        <v>152</v>
      </c>
      <c r="M450" s="424"/>
      <c r="N450" s="216">
        <v>221</v>
      </c>
    </row>
    <row r="451" spans="11:14" x14ac:dyDescent="0.25">
      <c r="K451">
        <v>154</v>
      </c>
      <c r="M451" s="423" t="s">
        <v>314</v>
      </c>
      <c r="N451" s="215">
        <v>0.35630000000000001</v>
      </c>
    </row>
    <row r="452" spans="11:14" ht="15.75" thickBot="1" x14ac:dyDescent="0.3">
      <c r="K452">
        <v>155</v>
      </c>
      <c r="M452" s="424"/>
      <c r="N452" s="216">
        <v>222</v>
      </c>
    </row>
    <row r="453" spans="11:14" x14ac:dyDescent="0.25">
      <c r="K453">
        <v>156</v>
      </c>
      <c r="M453" s="423" t="s">
        <v>67</v>
      </c>
      <c r="N453" s="215">
        <v>0.35630000000000001</v>
      </c>
    </row>
    <row r="454" spans="11:14" ht="15.75" thickBot="1" x14ac:dyDescent="0.3">
      <c r="K454">
        <v>157</v>
      </c>
      <c r="M454" s="424"/>
      <c r="N454" s="216">
        <v>223</v>
      </c>
    </row>
    <row r="455" spans="11:14" x14ac:dyDescent="0.25">
      <c r="K455">
        <v>158</v>
      </c>
      <c r="M455" s="423" t="s">
        <v>131</v>
      </c>
      <c r="N455" s="215">
        <v>0.35510000000000003</v>
      </c>
    </row>
    <row r="456" spans="11:14" ht="15.75" thickBot="1" x14ac:dyDescent="0.3">
      <c r="K456">
        <v>159</v>
      </c>
      <c r="M456" s="424"/>
      <c r="N456" s="216">
        <v>224</v>
      </c>
    </row>
    <row r="457" spans="11:14" x14ac:dyDescent="0.25">
      <c r="K457">
        <v>160</v>
      </c>
      <c r="M457" s="423" t="s">
        <v>96</v>
      </c>
      <c r="N457" s="215">
        <v>0.35420000000000001</v>
      </c>
    </row>
    <row r="458" spans="11:14" ht="15.75" thickBot="1" x14ac:dyDescent="0.3">
      <c r="K458">
        <v>162</v>
      </c>
      <c r="M458" s="424"/>
      <c r="N458" s="216">
        <v>225</v>
      </c>
    </row>
    <row r="459" spans="11:14" ht="15.75" thickBot="1" x14ac:dyDescent="0.3">
      <c r="K459">
        <v>163</v>
      </c>
      <c r="M459" s="15" t="s">
        <v>25</v>
      </c>
      <c r="N459" s="16" t="s">
        <v>399</v>
      </c>
    </row>
    <row r="460" spans="11:14" x14ac:dyDescent="0.25">
      <c r="K460">
        <v>164</v>
      </c>
      <c r="M460" s="423" t="s">
        <v>85</v>
      </c>
      <c r="N460" s="215">
        <v>0.35339999999999999</v>
      </c>
    </row>
    <row r="461" spans="11:14" ht="15.75" thickBot="1" x14ac:dyDescent="0.3">
      <c r="K461">
        <v>165</v>
      </c>
      <c r="M461" s="424"/>
      <c r="N461" s="216">
        <v>226</v>
      </c>
    </row>
    <row r="462" spans="11:14" x14ac:dyDescent="0.25">
      <c r="K462">
        <v>166</v>
      </c>
      <c r="M462" s="423" t="s">
        <v>127</v>
      </c>
      <c r="N462" s="215">
        <v>0.35210000000000002</v>
      </c>
    </row>
    <row r="463" spans="11:14" ht="15.75" thickBot="1" x14ac:dyDescent="0.3">
      <c r="K463">
        <v>167</v>
      </c>
      <c r="M463" s="424"/>
      <c r="N463" s="216">
        <v>227</v>
      </c>
    </row>
    <row r="464" spans="11:14" x14ac:dyDescent="0.25">
      <c r="K464">
        <v>168</v>
      </c>
      <c r="M464" s="423" t="s">
        <v>296</v>
      </c>
      <c r="N464" s="215">
        <v>0.35139999999999999</v>
      </c>
    </row>
    <row r="465" spans="11:14" ht="15.75" thickBot="1" x14ac:dyDescent="0.3">
      <c r="K465">
        <v>169</v>
      </c>
      <c r="M465" s="424"/>
      <c r="N465" s="216">
        <v>228</v>
      </c>
    </row>
    <row r="466" spans="11:14" x14ac:dyDescent="0.25">
      <c r="K466">
        <v>170</v>
      </c>
      <c r="M466" s="423" t="s">
        <v>153</v>
      </c>
      <c r="N466" s="215">
        <v>0.35</v>
      </c>
    </row>
    <row r="467" spans="11:14" ht="15.75" thickBot="1" x14ac:dyDescent="0.3">
      <c r="K467">
        <v>171</v>
      </c>
      <c r="M467" s="424"/>
      <c r="N467" s="216">
        <v>229</v>
      </c>
    </row>
    <row r="468" spans="11:14" x14ac:dyDescent="0.25">
      <c r="K468">
        <v>172</v>
      </c>
      <c r="M468" s="423" t="s">
        <v>77</v>
      </c>
      <c r="N468" s="215">
        <v>0.34699999999999998</v>
      </c>
    </row>
    <row r="469" spans="11:14" ht="15.75" thickBot="1" x14ac:dyDescent="0.3">
      <c r="K469">
        <v>173</v>
      </c>
      <c r="M469" s="424"/>
      <c r="N469" s="216">
        <v>230</v>
      </c>
    </row>
    <row r="470" spans="11:14" x14ac:dyDescent="0.25">
      <c r="K470">
        <v>174</v>
      </c>
      <c r="M470" s="423" t="s">
        <v>140</v>
      </c>
      <c r="N470" s="215">
        <v>0.34649999999999997</v>
      </c>
    </row>
    <row r="471" spans="11:14" ht="15.75" thickBot="1" x14ac:dyDescent="0.3">
      <c r="K471">
        <v>175</v>
      </c>
      <c r="M471" s="424"/>
      <c r="N471" s="216">
        <v>231</v>
      </c>
    </row>
    <row r="472" spans="11:14" x14ac:dyDescent="0.25">
      <c r="K472">
        <v>178</v>
      </c>
      <c r="M472" s="423" t="s">
        <v>239</v>
      </c>
      <c r="N472" s="215">
        <v>0.3463</v>
      </c>
    </row>
    <row r="473" spans="11:14" ht="15.75" thickBot="1" x14ac:dyDescent="0.3">
      <c r="K473">
        <v>179</v>
      </c>
      <c r="M473" s="424"/>
      <c r="N473" s="216">
        <v>232</v>
      </c>
    </row>
    <row r="474" spans="11:14" x14ac:dyDescent="0.25">
      <c r="K474">
        <v>180</v>
      </c>
      <c r="M474" s="423" t="s">
        <v>267</v>
      </c>
      <c r="N474" s="215">
        <v>0.33860000000000001</v>
      </c>
    </row>
    <row r="475" spans="11:14" ht="15.75" thickBot="1" x14ac:dyDescent="0.3">
      <c r="K475">
        <v>181</v>
      </c>
      <c r="M475" s="424"/>
      <c r="N475" s="216">
        <v>233</v>
      </c>
    </row>
    <row r="476" spans="11:14" x14ac:dyDescent="0.25">
      <c r="K476">
        <v>182</v>
      </c>
      <c r="M476" s="423" t="s">
        <v>93</v>
      </c>
      <c r="N476" s="215">
        <v>0.33839999999999998</v>
      </c>
    </row>
    <row r="477" spans="11:14" ht="15.75" thickBot="1" x14ac:dyDescent="0.3">
      <c r="K477">
        <v>183</v>
      </c>
      <c r="M477" s="424"/>
      <c r="N477" s="216">
        <v>234</v>
      </c>
    </row>
    <row r="478" spans="11:14" x14ac:dyDescent="0.25">
      <c r="K478">
        <v>184</v>
      </c>
      <c r="M478" s="423" t="s">
        <v>308</v>
      </c>
      <c r="N478" s="215">
        <v>0.33750000000000002</v>
      </c>
    </row>
    <row r="479" spans="11:14" ht="15.75" thickBot="1" x14ac:dyDescent="0.3">
      <c r="K479">
        <v>185</v>
      </c>
      <c r="M479" s="424"/>
      <c r="N479" s="216">
        <v>235</v>
      </c>
    </row>
    <row r="480" spans="11:14" x14ac:dyDescent="0.25">
      <c r="K480">
        <v>186</v>
      </c>
      <c r="M480" s="423" t="s">
        <v>192</v>
      </c>
      <c r="N480" s="215">
        <v>0.33539999999999998</v>
      </c>
    </row>
    <row r="481" spans="11:14" ht="15.75" thickBot="1" x14ac:dyDescent="0.3">
      <c r="K481">
        <v>187</v>
      </c>
      <c r="M481" s="424"/>
      <c r="N481" s="216">
        <v>236</v>
      </c>
    </row>
    <row r="482" spans="11:14" x14ac:dyDescent="0.25">
      <c r="K482">
        <v>188</v>
      </c>
      <c r="M482" s="423" t="s">
        <v>137</v>
      </c>
      <c r="N482" s="215">
        <v>0.33040000000000003</v>
      </c>
    </row>
    <row r="483" spans="11:14" ht="15.75" thickBot="1" x14ac:dyDescent="0.3">
      <c r="K483">
        <v>189</v>
      </c>
      <c r="M483" s="424"/>
      <c r="N483" s="216">
        <v>237</v>
      </c>
    </row>
    <row r="484" spans="11:14" x14ac:dyDescent="0.25">
      <c r="K484">
        <v>190</v>
      </c>
      <c r="M484" s="423" t="s">
        <v>372</v>
      </c>
      <c r="N484" s="215">
        <v>0.32369999999999999</v>
      </c>
    </row>
    <row r="485" spans="11:14" ht="15.75" thickBot="1" x14ac:dyDescent="0.3">
      <c r="K485">
        <v>191</v>
      </c>
      <c r="M485" s="424"/>
      <c r="N485" s="216">
        <v>238</v>
      </c>
    </row>
    <row r="486" spans="11:14" x14ac:dyDescent="0.25">
      <c r="K486">
        <v>192</v>
      </c>
      <c r="M486" s="423" t="s">
        <v>338</v>
      </c>
      <c r="N486" s="215">
        <v>0.3216</v>
      </c>
    </row>
    <row r="487" spans="11:14" ht="15.75" thickBot="1" x14ac:dyDescent="0.3">
      <c r="K487">
        <v>193</v>
      </c>
      <c r="M487" s="424"/>
      <c r="N487" s="216">
        <v>239</v>
      </c>
    </row>
    <row r="488" spans="11:14" x14ac:dyDescent="0.25">
      <c r="K488">
        <v>194</v>
      </c>
      <c r="M488" s="423" t="s">
        <v>181</v>
      </c>
      <c r="N488" s="215">
        <v>0.31709999999999999</v>
      </c>
    </row>
    <row r="489" spans="11:14" ht="15.75" thickBot="1" x14ac:dyDescent="0.3">
      <c r="K489">
        <v>195</v>
      </c>
      <c r="M489" s="424"/>
      <c r="N489" s="216">
        <v>240</v>
      </c>
    </row>
    <row r="490" spans="11:14" x14ac:dyDescent="0.25">
      <c r="K490">
        <v>196</v>
      </c>
      <c r="M490" s="423" t="s">
        <v>172</v>
      </c>
      <c r="N490" s="215">
        <v>0.31080000000000002</v>
      </c>
    </row>
    <row r="491" spans="11:14" ht="15.75" thickBot="1" x14ac:dyDescent="0.3">
      <c r="K491">
        <v>198</v>
      </c>
      <c r="M491" s="424"/>
      <c r="N491" s="216">
        <v>241</v>
      </c>
    </row>
    <row r="492" spans="11:14" x14ac:dyDescent="0.25">
      <c r="K492">
        <v>199</v>
      </c>
      <c r="M492" s="423" t="s">
        <v>385</v>
      </c>
      <c r="N492" s="215">
        <v>0.31069999999999998</v>
      </c>
    </row>
    <row r="493" spans="11:14" ht="15.75" thickBot="1" x14ac:dyDescent="0.3">
      <c r="K493">
        <v>200</v>
      </c>
      <c r="M493" s="424"/>
      <c r="N493" s="216">
        <v>242</v>
      </c>
    </row>
    <row r="494" spans="11:14" x14ac:dyDescent="0.25">
      <c r="K494">
        <v>201</v>
      </c>
      <c r="M494" s="423" t="s">
        <v>240</v>
      </c>
      <c r="N494" s="215">
        <v>0.30740000000000001</v>
      </c>
    </row>
    <row r="495" spans="11:14" ht="15.75" thickBot="1" x14ac:dyDescent="0.3">
      <c r="K495">
        <v>202</v>
      </c>
      <c r="M495" s="424"/>
      <c r="N495" s="216">
        <v>243</v>
      </c>
    </row>
    <row r="496" spans="11:14" x14ac:dyDescent="0.25">
      <c r="K496">
        <v>203</v>
      </c>
      <c r="M496" s="423" t="s">
        <v>355</v>
      </c>
      <c r="N496" s="215">
        <v>0.3034</v>
      </c>
    </row>
    <row r="497" spans="11:14" ht="15.75" thickBot="1" x14ac:dyDescent="0.3">
      <c r="K497">
        <v>204</v>
      </c>
      <c r="M497" s="424"/>
      <c r="N497" s="216">
        <v>244</v>
      </c>
    </row>
    <row r="498" spans="11:14" x14ac:dyDescent="0.25">
      <c r="K498">
        <v>205</v>
      </c>
      <c r="M498" s="423" t="s">
        <v>230</v>
      </c>
      <c r="N498" s="215">
        <v>0.30230000000000001</v>
      </c>
    </row>
    <row r="499" spans="11:14" ht="15.75" thickBot="1" x14ac:dyDescent="0.3">
      <c r="K499">
        <v>206</v>
      </c>
      <c r="M499" s="424"/>
      <c r="N499" s="216">
        <v>245</v>
      </c>
    </row>
    <row r="500" spans="11:14" x14ac:dyDescent="0.25">
      <c r="K500">
        <v>207</v>
      </c>
      <c r="M500" s="423" t="s">
        <v>395</v>
      </c>
      <c r="N500" s="215">
        <v>0.30220000000000002</v>
      </c>
    </row>
    <row r="501" spans="11:14" ht="15.75" thickBot="1" x14ac:dyDescent="0.3">
      <c r="K501">
        <v>208</v>
      </c>
      <c r="M501" s="424"/>
      <c r="N501" s="216">
        <v>246</v>
      </c>
    </row>
    <row r="502" spans="11:14" x14ac:dyDescent="0.25">
      <c r="K502">
        <v>210</v>
      </c>
      <c r="M502" s="423" t="s">
        <v>64</v>
      </c>
      <c r="N502" s="217">
        <v>0.3</v>
      </c>
    </row>
    <row r="503" spans="11:14" ht="15.75" thickBot="1" x14ac:dyDescent="0.3">
      <c r="K503">
        <v>211</v>
      </c>
      <c r="M503" s="424"/>
      <c r="N503" s="218">
        <v>247</v>
      </c>
    </row>
    <row r="504" spans="11:14" x14ac:dyDescent="0.25">
      <c r="K504">
        <v>212</v>
      </c>
      <c r="M504" s="423" t="s">
        <v>275</v>
      </c>
      <c r="N504" s="219">
        <v>0.3</v>
      </c>
    </row>
    <row r="505" spans="11:14" ht="15.75" thickBot="1" x14ac:dyDescent="0.3">
      <c r="K505">
        <v>213</v>
      </c>
      <c r="M505" s="424"/>
      <c r="N505" s="220">
        <v>248</v>
      </c>
    </row>
    <row r="506" spans="11:14" x14ac:dyDescent="0.25">
      <c r="K506">
        <v>214</v>
      </c>
      <c r="M506" s="423" t="s">
        <v>190</v>
      </c>
      <c r="N506" s="221">
        <v>0.29849999999999999</v>
      </c>
    </row>
    <row r="507" spans="11:14" ht="15.75" thickBot="1" x14ac:dyDescent="0.3">
      <c r="K507">
        <v>215</v>
      </c>
      <c r="M507" s="424"/>
      <c r="N507" s="222">
        <v>249</v>
      </c>
    </row>
    <row r="508" spans="11:14" x14ac:dyDescent="0.25">
      <c r="K508">
        <v>216</v>
      </c>
      <c r="M508" s="423" t="s">
        <v>74</v>
      </c>
      <c r="N508" s="223">
        <v>0.29799999999999999</v>
      </c>
    </row>
    <row r="509" spans="11:14" ht="15.75" thickBot="1" x14ac:dyDescent="0.3">
      <c r="K509">
        <v>217</v>
      </c>
      <c r="M509" s="424"/>
      <c r="N509" s="224">
        <v>250</v>
      </c>
    </row>
    <row r="510" spans="11:14" ht="15.75" thickBot="1" x14ac:dyDescent="0.3">
      <c r="K510">
        <v>218</v>
      </c>
      <c r="M510" s="15" t="s">
        <v>25</v>
      </c>
      <c r="N510" s="16" t="s">
        <v>399</v>
      </c>
    </row>
    <row r="511" spans="11:14" x14ac:dyDescent="0.25">
      <c r="K511">
        <v>219</v>
      </c>
      <c r="M511" s="423" t="s">
        <v>75</v>
      </c>
      <c r="N511" s="225">
        <v>0.29449999999999998</v>
      </c>
    </row>
    <row r="512" spans="11:14" ht="15.75" thickBot="1" x14ac:dyDescent="0.3">
      <c r="K512">
        <v>220</v>
      </c>
      <c r="M512" s="424"/>
      <c r="N512" s="226">
        <v>251</v>
      </c>
    </row>
    <row r="513" spans="11:14" x14ac:dyDescent="0.25">
      <c r="K513">
        <v>221</v>
      </c>
      <c r="M513" s="423" t="s">
        <v>156</v>
      </c>
      <c r="N513" s="227">
        <v>0.29220000000000002</v>
      </c>
    </row>
    <row r="514" spans="11:14" ht="15.75" thickBot="1" x14ac:dyDescent="0.3">
      <c r="K514">
        <v>222</v>
      </c>
      <c r="M514" s="424"/>
      <c r="N514" s="228">
        <v>252</v>
      </c>
    </row>
    <row r="515" spans="11:14" x14ac:dyDescent="0.25">
      <c r="K515">
        <v>223</v>
      </c>
      <c r="M515" s="423" t="s">
        <v>163</v>
      </c>
      <c r="N515" s="229">
        <v>0.28770000000000001</v>
      </c>
    </row>
    <row r="516" spans="11:14" ht="15.75" thickBot="1" x14ac:dyDescent="0.3">
      <c r="K516">
        <v>224</v>
      </c>
      <c r="M516" s="424"/>
      <c r="N516" s="230">
        <v>253</v>
      </c>
    </row>
    <row r="517" spans="11:14" x14ac:dyDescent="0.25">
      <c r="K517">
        <v>225</v>
      </c>
      <c r="M517" s="423" t="s">
        <v>222</v>
      </c>
      <c r="N517" s="229">
        <v>0.2853</v>
      </c>
    </row>
    <row r="518" spans="11:14" ht="15.75" thickBot="1" x14ac:dyDescent="0.3">
      <c r="K518">
        <v>226</v>
      </c>
      <c r="M518" s="424"/>
      <c r="N518" s="230">
        <v>254</v>
      </c>
    </row>
    <row r="519" spans="11:14" x14ac:dyDescent="0.25">
      <c r="K519">
        <v>227</v>
      </c>
      <c r="M519" s="423" t="s">
        <v>396</v>
      </c>
      <c r="N519" s="231">
        <v>0.28449999999999998</v>
      </c>
    </row>
    <row r="520" spans="11:14" ht="15.75" thickBot="1" x14ac:dyDescent="0.3">
      <c r="K520">
        <v>228</v>
      </c>
      <c r="M520" s="424"/>
      <c r="N520" s="232">
        <v>255</v>
      </c>
    </row>
    <row r="521" spans="11:14" x14ac:dyDescent="0.25">
      <c r="K521">
        <v>229</v>
      </c>
      <c r="M521" s="423" t="s">
        <v>264</v>
      </c>
      <c r="N521" s="233">
        <v>0.28420000000000001</v>
      </c>
    </row>
    <row r="522" spans="11:14" ht="15.75" thickBot="1" x14ac:dyDescent="0.3">
      <c r="K522">
        <v>230</v>
      </c>
      <c r="M522" s="424"/>
      <c r="N522" s="234">
        <v>256</v>
      </c>
    </row>
    <row r="523" spans="11:14" x14ac:dyDescent="0.25">
      <c r="K523">
        <v>231</v>
      </c>
      <c r="M523" s="423" t="s">
        <v>380</v>
      </c>
      <c r="N523" s="235">
        <v>0.28199999999999997</v>
      </c>
    </row>
    <row r="524" spans="11:14" ht="15.75" thickBot="1" x14ac:dyDescent="0.3">
      <c r="K524">
        <v>232</v>
      </c>
      <c r="M524" s="424"/>
      <c r="N524" s="236">
        <v>257</v>
      </c>
    </row>
    <row r="525" spans="11:14" x14ac:dyDescent="0.25">
      <c r="K525">
        <v>233</v>
      </c>
      <c r="M525" s="423" t="s">
        <v>344</v>
      </c>
      <c r="N525" s="237">
        <v>0.27850000000000003</v>
      </c>
    </row>
    <row r="526" spans="11:14" ht="15.75" thickBot="1" x14ac:dyDescent="0.3">
      <c r="K526">
        <v>234</v>
      </c>
      <c r="M526" s="424"/>
      <c r="N526" s="238">
        <v>258</v>
      </c>
    </row>
    <row r="527" spans="11:14" x14ac:dyDescent="0.25">
      <c r="K527">
        <v>235</v>
      </c>
      <c r="M527" s="423" t="s">
        <v>278</v>
      </c>
      <c r="N527" s="239">
        <v>0.27410000000000001</v>
      </c>
    </row>
    <row r="528" spans="11:14" ht="15.75" thickBot="1" x14ac:dyDescent="0.3">
      <c r="K528">
        <v>236</v>
      </c>
      <c r="M528" s="424"/>
      <c r="N528" s="240">
        <v>259</v>
      </c>
    </row>
    <row r="529" spans="11:14" x14ac:dyDescent="0.25">
      <c r="K529">
        <v>237</v>
      </c>
      <c r="M529" s="423" t="s">
        <v>391</v>
      </c>
      <c r="N529" s="239">
        <v>0.2707</v>
      </c>
    </row>
    <row r="530" spans="11:14" ht="15.75" thickBot="1" x14ac:dyDescent="0.3">
      <c r="K530">
        <v>238</v>
      </c>
      <c r="M530" s="424"/>
      <c r="N530" s="240">
        <v>260</v>
      </c>
    </row>
    <row r="531" spans="11:14" x14ac:dyDescent="0.25">
      <c r="K531">
        <v>239</v>
      </c>
      <c r="M531" s="423" t="s">
        <v>124</v>
      </c>
      <c r="N531" s="241">
        <v>0.26879999999999998</v>
      </c>
    </row>
    <row r="532" spans="11:14" ht="15.75" thickBot="1" x14ac:dyDescent="0.3">
      <c r="K532">
        <v>240</v>
      </c>
      <c r="M532" s="424"/>
      <c r="N532" s="242">
        <v>261</v>
      </c>
    </row>
    <row r="533" spans="11:14" x14ac:dyDescent="0.25">
      <c r="K533">
        <v>241</v>
      </c>
      <c r="M533" s="423" t="s">
        <v>315</v>
      </c>
      <c r="N533" s="243">
        <v>0.26769999999999999</v>
      </c>
    </row>
    <row r="534" spans="11:14" ht="15.75" thickBot="1" x14ac:dyDescent="0.3">
      <c r="K534">
        <v>242</v>
      </c>
      <c r="M534" s="424"/>
      <c r="N534" s="244">
        <v>262</v>
      </c>
    </row>
    <row r="535" spans="11:14" x14ac:dyDescent="0.25">
      <c r="K535">
        <v>243</v>
      </c>
      <c r="M535" s="423" t="s">
        <v>381</v>
      </c>
      <c r="N535" s="245">
        <v>0.26450000000000001</v>
      </c>
    </row>
    <row r="536" spans="11:14" ht="15.75" thickBot="1" x14ac:dyDescent="0.3">
      <c r="K536">
        <v>244</v>
      </c>
      <c r="M536" s="424"/>
      <c r="N536" s="246">
        <v>263</v>
      </c>
    </row>
    <row r="537" spans="11:14" x14ac:dyDescent="0.25">
      <c r="K537">
        <v>245</v>
      </c>
      <c r="M537" s="423" t="s">
        <v>266</v>
      </c>
      <c r="N537" s="247">
        <v>0.26250000000000001</v>
      </c>
    </row>
    <row r="538" spans="11:14" ht="15.75" thickBot="1" x14ac:dyDescent="0.3">
      <c r="K538">
        <v>246</v>
      </c>
      <c r="M538" s="424"/>
      <c r="N538" s="248">
        <v>264</v>
      </c>
    </row>
    <row r="539" spans="11:14" x14ac:dyDescent="0.25">
      <c r="K539">
        <v>247</v>
      </c>
      <c r="M539" s="423" t="s">
        <v>233</v>
      </c>
      <c r="N539" s="249">
        <v>0.26169999999999999</v>
      </c>
    </row>
    <row r="540" spans="11:14" ht="15.75" thickBot="1" x14ac:dyDescent="0.3">
      <c r="K540">
        <v>248</v>
      </c>
      <c r="M540" s="424"/>
      <c r="N540" s="250">
        <v>265</v>
      </c>
    </row>
    <row r="541" spans="11:14" x14ac:dyDescent="0.25">
      <c r="K541">
        <v>249</v>
      </c>
      <c r="M541" s="423" t="s">
        <v>59</v>
      </c>
      <c r="N541" s="251">
        <v>0.26079999999999998</v>
      </c>
    </row>
    <row r="542" spans="11:14" ht="15.75" thickBot="1" x14ac:dyDescent="0.3">
      <c r="K542">
        <v>250</v>
      </c>
      <c r="M542" s="424"/>
      <c r="N542" s="252">
        <v>266</v>
      </c>
    </row>
    <row r="543" spans="11:14" x14ac:dyDescent="0.25">
      <c r="K543">
        <v>251</v>
      </c>
      <c r="M543" s="423" t="s">
        <v>151</v>
      </c>
      <c r="N543" s="253">
        <v>0.25890000000000002</v>
      </c>
    </row>
    <row r="544" spans="11:14" ht="15.75" thickBot="1" x14ac:dyDescent="0.3">
      <c r="K544">
        <v>252</v>
      </c>
      <c r="M544" s="424"/>
      <c r="N544" s="254">
        <v>267</v>
      </c>
    </row>
    <row r="545" spans="11:14" x14ac:dyDescent="0.25">
      <c r="K545">
        <v>253</v>
      </c>
      <c r="M545" s="423" t="s">
        <v>346</v>
      </c>
      <c r="N545" s="255">
        <v>0.25509999999999999</v>
      </c>
    </row>
    <row r="546" spans="11:14" ht="15.75" thickBot="1" x14ac:dyDescent="0.3">
      <c r="K546">
        <v>254</v>
      </c>
      <c r="M546" s="424"/>
      <c r="N546" s="256">
        <v>268</v>
      </c>
    </row>
    <row r="547" spans="11:14" x14ac:dyDescent="0.25">
      <c r="K547">
        <v>255</v>
      </c>
      <c r="M547" s="423" t="s">
        <v>378</v>
      </c>
      <c r="N547" s="257">
        <v>0.2535</v>
      </c>
    </row>
    <row r="548" spans="11:14" ht="15.75" thickBot="1" x14ac:dyDescent="0.3">
      <c r="K548">
        <v>256</v>
      </c>
      <c r="M548" s="424"/>
      <c r="N548" s="258">
        <v>269</v>
      </c>
    </row>
    <row r="549" spans="11:14" x14ac:dyDescent="0.25">
      <c r="K549">
        <v>257</v>
      </c>
      <c r="M549" s="423" t="s">
        <v>107</v>
      </c>
      <c r="N549" s="259">
        <v>0.25240000000000001</v>
      </c>
    </row>
    <row r="550" spans="11:14" ht="15.75" thickBot="1" x14ac:dyDescent="0.3">
      <c r="K550">
        <v>258</v>
      </c>
      <c r="M550" s="424"/>
      <c r="N550" s="260">
        <v>270</v>
      </c>
    </row>
    <row r="551" spans="11:14" x14ac:dyDescent="0.25">
      <c r="K551">
        <v>259</v>
      </c>
      <c r="M551" s="423" t="s">
        <v>238</v>
      </c>
      <c r="N551" s="261">
        <v>0.2495</v>
      </c>
    </row>
    <row r="552" spans="11:14" ht="15.75" thickBot="1" x14ac:dyDescent="0.3">
      <c r="K552">
        <v>260</v>
      </c>
      <c r="M552" s="424"/>
      <c r="N552" s="262">
        <v>271</v>
      </c>
    </row>
    <row r="553" spans="11:14" x14ac:dyDescent="0.25">
      <c r="K553">
        <v>261</v>
      </c>
      <c r="M553" s="423" t="s">
        <v>243</v>
      </c>
      <c r="N553" s="263">
        <v>0.24660000000000001</v>
      </c>
    </row>
    <row r="554" spans="11:14" ht="15.75" thickBot="1" x14ac:dyDescent="0.3">
      <c r="K554">
        <v>262</v>
      </c>
      <c r="M554" s="424"/>
      <c r="N554" s="264">
        <v>272</v>
      </c>
    </row>
    <row r="555" spans="11:14" x14ac:dyDescent="0.25">
      <c r="K555">
        <v>263</v>
      </c>
      <c r="M555" s="423" t="s">
        <v>306</v>
      </c>
      <c r="N555" s="265">
        <v>0.24640000000000001</v>
      </c>
    </row>
    <row r="556" spans="11:14" ht="15.75" thickBot="1" x14ac:dyDescent="0.3">
      <c r="K556">
        <v>264</v>
      </c>
      <c r="M556" s="424"/>
      <c r="N556" s="266">
        <v>273</v>
      </c>
    </row>
    <row r="557" spans="11:14" x14ac:dyDescent="0.25">
      <c r="K557">
        <v>265</v>
      </c>
      <c r="M557" s="423" t="s">
        <v>292</v>
      </c>
      <c r="N557" s="267">
        <v>0.2457</v>
      </c>
    </row>
    <row r="558" spans="11:14" ht="15.75" thickBot="1" x14ac:dyDescent="0.3">
      <c r="K558">
        <v>266</v>
      </c>
      <c r="M558" s="424"/>
      <c r="N558" s="268">
        <v>274</v>
      </c>
    </row>
    <row r="559" spans="11:14" x14ac:dyDescent="0.25">
      <c r="K559">
        <v>267</v>
      </c>
      <c r="M559" s="423" t="s">
        <v>328</v>
      </c>
      <c r="N559" s="269">
        <v>0.24129999999999999</v>
      </c>
    </row>
    <row r="560" spans="11:14" ht="15.75" thickBot="1" x14ac:dyDescent="0.3">
      <c r="K560">
        <v>268</v>
      </c>
      <c r="M560" s="424"/>
      <c r="N560" s="270">
        <v>275</v>
      </c>
    </row>
    <row r="561" spans="11:14" ht="15.75" thickBot="1" x14ac:dyDescent="0.3">
      <c r="K561">
        <v>269</v>
      </c>
      <c r="M561" s="15" t="s">
        <v>25</v>
      </c>
      <c r="N561" s="16" t="s">
        <v>399</v>
      </c>
    </row>
    <row r="562" spans="11:14" x14ac:dyDescent="0.25">
      <c r="K562">
        <v>270</v>
      </c>
      <c r="M562" s="423" t="s">
        <v>235</v>
      </c>
      <c r="N562" s="271">
        <v>0.24049999999999999</v>
      </c>
    </row>
    <row r="563" spans="11:14" ht="15.75" thickBot="1" x14ac:dyDescent="0.3">
      <c r="K563">
        <v>271</v>
      </c>
      <c r="M563" s="424"/>
      <c r="N563" s="272">
        <v>276</v>
      </c>
    </row>
    <row r="564" spans="11:14" x14ac:dyDescent="0.25">
      <c r="K564">
        <v>272</v>
      </c>
      <c r="M564" s="423" t="s">
        <v>287</v>
      </c>
      <c r="N564" s="273">
        <v>0.23949999999999999</v>
      </c>
    </row>
    <row r="565" spans="11:14" ht="15.75" thickBot="1" x14ac:dyDescent="0.3">
      <c r="K565">
        <v>273</v>
      </c>
      <c r="M565" s="424"/>
      <c r="N565" s="274">
        <v>277</v>
      </c>
    </row>
    <row r="566" spans="11:14" x14ac:dyDescent="0.25">
      <c r="K566">
        <v>274</v>
      </c>
      <c r="M566" s="423" t="s">
        <v>65</v>
      </c>
      <c r="N566" s="275">
        <v>0.23200000000000001</v>
      </c>
    </row>
    <row r="567" spans="11:14" ht="15.75" thickBot="1" x14ac:dyDescent="0.3">
      <c r="K567">
        <v>275</v>
      </c>
      <c r="M567" s="424"/>
      <c r="N567" s="276">
        <v>278</v>
      </c>
    </row>
    <row r="568" spans="11:14" x14ac:dyDescent="0.25">
      <c r="K568">
        <v>276</v>
      </c>
      <c r="M568" s="423" t="s">
        <v>123</v>
      </c>
      <c r="N568" s="277">
        <v>0.2316</v>
      </c>
    </row>
    <row r="569" spans="11:14" ht="15.75" thickBot="1" x14ac:dyDescent="0.3">
      <c r="K569">
        <v>277</v>
      </c>
      <c r="M569" s="424"/>
      <c r="N569" s="278">
        <v>279</v>
      </c>
    </row>
    <row r="570" spans="11:14" x14ac:dyDescent="0.25">
      <c r="K570">
        <v>278</v>
      </c>
      <c r="M570" s="423" t="s">
        <v>281</v>
      </c>
      <c r="N570" s="279">
        <v>0.21809999999999999</v>
      </c>
    </row>
    <row r="571" spans="11:14" ht="15.75" thickBot="1" x14ac:dyDescent="0.3">
      <c r="K571">
        <v>279</v>
      </c>
      <c r="M571" s="424"/>
      <c r="N571" s="280">
        <v>280</v>
      </c>
    </row>
    <row r="572" spans="11:14" x14ac:dyDescent="0.25">
      <c r="K572">
        <v>280</v>
      </c>
      <c r="M572" s="423" t="s">
        <v>339</v>
      </c>
      <c r="N572" s="281">
        <v>0.2177</v>
      </c>
    </row>
    <row r="573" spans="11:14" ht="15.75" thickBot="1" x14ac:dyDescent="0.3">
      <c r="K573">
        <v>281</v>
      </c>
      <c r="M573" s="424"/>
      <c r="N573" s="282">
        <v>281</v>
      </c>
    </row>
    <row r="574" spans="11:14" x14ac:dyDescent="0.25">
      <c r="K574">
        <v>282</v>
      </c>
      <c r="M574" s="423" t="s">
        <v>204</v>
      </c>
      <c r="N574" s="283">
        <v>0.21529999999999999</v>
      </c>
    </row>
    <row r="575" spans="11:14" ht="15.75" thickBot="1" x14ac:dyDescent="0.3">
      <c r="K575">
        <v>283</v>
      </c>
      <c r="M575" s="424"/>
      <c r="N575" s="284">
        <v>282</v>
      </c>
    </row>
    <row r="576" spans="11:14" x14ac:dyDescent="0.25">
      <c r="K576">
        <v>284</v>
      </c>
      <c r="M576" s="423" t="s">
        <v>289</v>
      </c>
      <c r="N576" s="285">
        <v>0.21340000000000001</v>
      </c>
    </row>
    <row r="577" spans="11:14" ht="15.75" thickBot="1" x14ac:dyDescent="0.3">
      <c r="K577">
        <v>285</v>
      </c>
      <c r="M577" s="424"/>
      <c r="N577" s="286">
        <v>283</v>
      </c>
    </row>
    <row r="578" spans="11:14" x14ac:dyDescent="0.25">
      <c r="K578">
        <v>286</v>
      </c>
      <c r="M578" s="423" t="s">
        <v>310</v>
      </c>
      <c r="N578" s="287">
        <v>0.21129999999999999</v>
      </c>
    </row>
    <row r="579" spans="11:14" ht="15.75" thickBot="1" x14ac:dyDescent="0.3">
      <c r="K579">
        <v>288</v>
      </c>
      <c r="M579" s="424"/>
      <c r="N579" s="288">
        <v>284</v>
      </c>
    </row>
    <row r="580" spans="11:14" x14ac:dyDescent="0.25">
      <c r="K580">
        <v>289</v>
      </c>
      <c r="M580" s="423" t="s">
        <v>302</v>
      </c>
      <c r="N580" s="289">
        <v>0.20880000000000001</v>
      </c>
    </row>
    <row r="581" spans="11:14" ht="15.75" thickBot="1" x14ac:dyDescent="0.3">
      <c r="K581">
        <v>290</v>
      </c>
      <c r="M581" s="424"/>
      <c r="N581" s="290">
        <v>285</v>
      </c>
    </row>
    <row r="582" spans="11:14" x14ac:dyDescent="0.25">
      <c r="K582">
        <v>291</v>
      </c>
      <c r="M582" s="423" t="s">
        <v>110</v>
      </c>
      <c r="N582" s="291">
        <v>0.2082</v>
      </c>
    </row>
    <row r="583" spans="11:14" ht="15.75" thickBot="1" x14ac:dyDescent="0.3">
      <c r="K583">
        <v>292</v>
      </c>
      <c r="M583" s="424"/>
      <c r="N583" s="292">
        <v>286</v>
      </c>
    </row>
    <row r="584" spans="11:14" x14ac:dyDescent="0.25">
      <c r="K584">
        <v>293</v>
      </c>
      <c r="M584" s="17" t="s">
        <v>216</v>
      </c>
      <c r="N584" s="293">
        <v>0.20710000000000001</v>
      </c>
    </row>
    <row r="585" spans="11:14" ht="15.75" thickBot="1" x14ac:dyDescent="0.3">
      <c r="K585">
        <v>294</v>
      </c>
      <c r="M585" s="18" t="s">
        <v>438</v>
      </c>
      <c r="N585" s="294">
        <v>287</v>
      </c>
    </row>
    <row r="586" spans="11:14" x14ac:dyDescent="0.25">
      <c r="K586">
        <v>295</v>
      </c>
      <c r="M586" s="423" t="s">
        <v>161</v>
      </c>
      <c r="N586" s="295">
        <v>0.20030000000000001</v>
      </c>
    </row>
    <row r="587" spans="11:14" ht="15.75" thickBot="1" x14ac:dyDescent="0.3">
      <c r="K587">
        <v>296</v>
      </c>
      <c r="M587" s="424"/>
      <c r="N587" s="296">
        <v>288</v>
      </c>
    </row>
    <row r="588" spans="11:14" x14ac:dyDescent="0.25">
      <c r="K588">
        <v>297</v>
      </c>
      <c r="M588" s="423" t="s">
        <v>268</v>
      </c>
      <c r="N588" s="297">
        <v>0.19889999999999999</v>
      </c>
    </row>
    <row r="589" spans="11:14" ht="15.75" thickBot="1" x14ac:dyDescent="0.3">
      <c r="K589">
        <v>298</v>
      </c>
      <c r="M589" s="424"/>
      <c r="N589" s="298">
        <v>289</v>
      </c>
    </row>
    <row r="590" spans="11:14" x14ac:dyDescent="0.25">
      <c r="K590">
        <v>299</v>
      </c>
      <c r="M590" s="423" t="s">
        <v>288</v>
      </c>
      <c r="N590" s="299">
        <v>0.19839999999999999</v>
      </c>
    </row>
    <row r="591" spans="11:14" ht="15.75" thickBot="1" x14ac:dyDescent="0.3">
      <c r="K591">
        <v>300</v>
      </c>
      <c r="M591" s="424"/>
      <c r="N591" s="300">
        <v>290</v>
      </c>
    </row>
    <row r="592" spans="11:14" x14ac:dyDescent="0.25">
      <c r="K592">
        <v>301</v>
      </c>
      <c r="M592" s="423" t="s">
        <v>71</v>
      </c>
      <c r="N592" s="301">
        <v>0.1963</v>
      </c>
    </row>
    <row r="593" spans="11:14" ht="15.75" thickBot="1" x14ac:dyDescent="0.3">
      <c r="K593">
        <v>302</v>
      </c>
      <c r="M593" s="424"/>
      <c r="N593" s="302">
        <v>291</v>
      </c>
    </row>
    <row r="594" spans="11:14" x14ac:dyDescent="0.25">
      <c r="K594">
        <v>303</v>
      </c>
      <c r="M594" s="423" t="s">
        <v>159</v>
      </c>
      <c r="N594" s="303">
        <v>0.19089999999999999</v>
      </c>
    </row>
    <row r="595" spans="11:14" ht="15.75" thickBot="1" x14ac:dyDescent="0.3">
      <c r="K595">
        <v>304</v>
      </c>
      <c r="M595" s="424"/>
      <c r="N595" s="304">
        <v>292</v>
      </c>
    </row>
    <row r="596" spans="11:14" x14ac:dyDescent="0.25">
      <c r="K596">
        <v>305</v>
      </c>
      <c r="M596" s="423" t="s">
        <v>261</v>
      </c>
      <c r="N596" s="305">
        <v>0.18840000000000001</v>
      </c>
    </row>
    <row r="597" spans="11:14" ht="15.75" thickBot="1" x14ac:dyDescent="0.3">
      <c r="K597">
        <v>306</v>
      </c>
      <c r="M597" s="424"/>
      <c r="N597" s="306">
        <v>293</v>
      </c>
    </row>
    <row r="598" spans="11:14" x14ac:dyDescent="0.25">
      <c r="K598">
        <v>307</v>
      </c>
      <c r="M598" s="423" t="s">
        <v>286</v>
      </c>
      <c r="N598" s="307">
        <v>0.18690000000000001</v>
      </c>
    </row>
    <row r="599" spans="11:14" ht="15.75" thickBot="1" x14ac:dyDescent="0.3">
      <c r="K599">
        <v>308</v>
      </c>
      <c r="M599" s="424"/>
      <c r="N599" s="308">
        <v>294</v>
      </c>
    </row>
    <row r="600" spans="11:14" x14ac:dyDescent="0.25">
      <c r="K600">
        <v>309</v>
      </c>
      <c r="M600" s="423" t="s">
        <v>145</v>
      </c>
      <c r="N600" s="309">
        <v>0.185</v>
      </c>
    </row>
    <row r="601" spans="11:14" ht="15.75" thickBot="1" x14ac:dyDescent="0.3">
      <c r="K601">
        <v>310</v>
      </c>
      <c r="M601" s="424"/>
      <c r="N601" s="310">
        <v>295</v>
      </c>
    </row>
    <row r="602" spans="11:14" x14ac:dyDescent="0.25">
      <c r="K602">
        <v>311</v>
      </c>
      <c r="M602" s="423" t="s">
        <v>114</v>
      </c>
      <c r="N602" s="311">
        <v>0.1837</v>
      </c>
    </row>
    <row r="603" spans="11:14" ht="15.75" thickBot="1" x14ac:dyDescent="0.3">
      <c r="K603">
        <v>312</v>
      </c>
      <c r="M603" s="424"/>
      <c r="N603" s="312">
        <v>296</v>
      </c>
    </row>
    <row r="604" spans="11:14" x14ac:dyDescent="0.25">
      <c r="K604">
        <v>313</v>
      </c>
      <c r="M604" s="423" t="s">
        <v>102</v>
      </c>
      <c r="N604" s="313">
        <v>0.18179999999999999</v>
      </c>
    </row>
    <row r="605" spans="11:14" ht="15.75" thickBot="1" x14ac:dyDescent="0.3">
      <c r="K605">
        <v>314</v>
      </c>
      <c r="M605" s="424"/>
      <c r="N605" s="314">
        <v>297</v>
      </c>
    </row>
    <row r="606" spans="11:14" x14ac:dyDescent="0.25">
      <c r="K606">
        <v>315</v>
      </c>
      <c r="M606" s="423" t="s">
        <v>305</v>
      </c>
      <c r="N606" s="315">
        <v>0.18149999999999999</v>
      </c>
    </row>
    <row r="607" spans="11:14" ht="15.75" thickBot="1" x14ac:dyDescent="0.3">
      <c r="K607">
        <v>316</v>
      </c>
      <c r="M607" s="424"/>
      <c r="N607" s="316">
        <v>298</v>
      </c>
    </row>
    <row r="608" spans="11:14" x14ac:dyDescent="0.25">
      <c r="K608">
        <v>317</v>
      </c>
      <c r="M608" s="423" t="s">
        <v>224</v>
      </c>
      <c r="N608" s="317">
        <v>0.17860000000000001</v>
      </c>
    </row>
    <row r="609" spans="11:14" ht="15.75" thickBot="1" x14ac:dyDescent="0.3">
      <c r="K609">
        <v>318</v>
      </c>
      <c r="M609" s="424"/>
      <c r="N609" s="318">
        <v>299</v>
      </c>
    </row>
    <row r="610" spans="11:14" x14ac:dyDescent="0.25">
      <c r="K610">
        <v>319</v>
      </c>
      <c r="M610" s="423" t="s">
        <v>184</v>
      </c>
      <c r="N610" s="319">
        <v>0.16950000000000001</v>
      </c>
    </row>
    <row r="611" spans="11:14" ht="15.75" thickBot="1" x14ac:dyDescent="0.3">
      <c r="K611">
        <v>320</v>
      </c>
      <c r="M611" s="424"/>
      <c r="N611" s="320">
        <v>300</v>
      </c>
    </row>
    <row r="612" spans="11:14" ht="15.75" thickBot="1" x14ac:dyDescent="0.3">
      <c r="K612">
        <v>321</v>
      </c>
      <c r="M612" s="15" t="s">
        <v>25</v>
      </c>
      <c r="N612" s="16" t="s">
        <v>399</v>
      </c>
    </row>
    <row r="613" spans="11:14" x14ac:dyDescent="0.25">
      <c r="K613">
        <v>322</v>
      </c>
      <c r="M613" s="423" t="s">
        <v>125</v>
      </c>
      <c r="N613" s="321">
        <v>0.1681</v>
      </c>
    </row>
    <row r="614" spans="11:14" ht="15.75" thickBot="1" x14ac:dyDescent="0.3">
      <c r="K614">
        <v>323</v>
      </c>
      <c r="M614" s="424"/>
      <c r="N614" s="322">
        <v>301</v>
      </c>
    </row>
    <row r="615" spans="11:14" x14ac:dyDescent="0.25">
      <c r="K615">
        <v>324</v>
      </c>
      <c r="M615" s="423" t="s">
        <v>171</v>
      </c>
      <c r="N615" s="323">
        <v>0.1676</v>
      </c>
    </row>
    <row r="616" spans="11:14" ht="15.75" thickBot="1" x14ac:dyDescent="0.3">
      <c r="K616">
        <v>325</v>
      </c>
      <c r="M616" s="424"/>
      <c r="N616" s="324">
        <v>302</v>
      </c>
    </row>
    <row r="617" spans="11:14" x14ac:dyDescent="0.25">
      <c r="K617">
        <v>326</v>
      </c>
      <c r="M617" s="423" t="s">
        <v>90</v>
      </c>
      <c r="N617" s="325">
        <v>0.1651</v>
      </c>
    </row>
    <row r="618" spans="11:14" ht="15.75" thickBot="1" x14ac:dyDescent="0.3">
      <c r="K618">
        <v>327</v>
      </c>
      <c r="M618" s="424"/>
      <c r="N618" s="326">
        <v>303</v>
      </c>
    </row>
    <row r="619" spans="11:14" x14ac:dyDescent="0.25">
      <c r="K619">
        <v>328</v>
      </c>
      <c r="M619" s="423" t="s">
        <v>326</v>
      </c>
      <c r="N619" s="327">
        <v>0.15459999999999999</v>
      </c>
    </row>
    <row r="620" spans="11:14" ht="15.75" thickBot="1" x14ac:dyDescent="0.3">
      <c r="K620">
        <v>329</v>
      </c>
      <c r="M620" s="424"/>
      <c r="N620" s="328">
        <v>304</v>
      </c>
    </row>
    <row r="621" spans="11:14" x14ac:dyDescent="0.25">
      <c r="K621">
        <v>330</v>
      </c>
      <c r="M621" s="423" t="s">
        <v>177</v>
      </c>
      <c r="N621" s="329">
        <v>0.14799999999999999</v>
      </c>
    </row>
    <row r="622" spans="11:14" ht="15.75" thickBot="1" x14ac:dyDescent="0.3">
      <c r="K622">
        <v>331</v>
      </c>
      <c r="M622" s="424"/>
      <c r="N622" s="330">
        <v>305</v>
      </c>
    </row>
    <row r="623" spans="11:14" x14ac:dyDescent="0.25">
      <c r="K623">
        <v>332</v>
      </c>
      <c r="M623" s="423" t="s">
        <v>365</v>
      </c>
      <c r="N623" s="331">
        <v>0.14599999999999999</v>
      </c>
    </row>
    <row r="624" spans="11:14" ht="15.75" thickBot="1" x14ac:dyDescent="0.3">
      <c r="K624">
        <v>333</v>
      </c>
      <c r="M624" s="424"/>
      <c r="N624" s="332">
        <v>306</v>
      </c>
    </row>
    <row r="625" spans="11:14" x14ac:dyDescent="0.25">
      <c r="K625">
        <v>334</v>
      </c>
      <c r="M625" s="423" t="s">
        <v>397</v>
      </c>
      <c r="N625" s="333">
        <v>0.14410000000000001</v>
      </c>
    </row>
    <row r="626" spans="11:14" ht="15.75" thickBot="1" x14ac:dyDescent="0.3">
      <c r="K626">
        <v>335</v>
      </c>
      <c r="M626" s="424"/>
      <c r="N626" s="334">
        <v>307</v>
      </c>
    </row>
    <row r="627" spans="11:14" x14ac:dyDescent="0.25">
      <c r="K627">
        <v>336</v>
      </c>
      <c r="M627" s="423" t="s">
        <v>274</v>
      </c>
      <c r="N627" s="335">
        <v>0.1399</v>
      </c>
    </row>
    <row r="628" spans="11:14" ht="15.75" thickBot="1" x14ac:dyDescent="0.3">
      <c r="K628">
        <v>337</v>
      </c>
      <c r="M628" s="424"/>
      <c r="N628" s="336">
        <v>308</v>
      </c>
    </row>
    <row r="629" spans="11:14" x14ac:dyDescent="0.25">
      <c r="K629">
        <v>338</v>
      </c>
      <c r="M629" s="423" t="s">
        <v>158</v>
      </c>
      <c r="N629" s="337">
        <v>0.1396</v>
      </c>
    </row>
    <row r="630" spans="11:14" ht="15.75" thickBot="1" x14ac:dyDescent="0.3">
      <c r="K630">
        <v>339</v>
      </c>
      <c r="M630" s="424"/>
      <c r="N630" s="338">
        <v>309</v>
      </c>
    </row>
    <row r="631" spans="11:14" x14ac:dyDescent="0.25">
      <c r="K631">
        <v>340</v>
      </c>
      <c r="M631" s="423" t="s">
        <v>189</v>
      </c>
      <c r="N631" s="339">
        <v>0.1368</v>
      </c>
    </row>
    <row r="632" spans="11:14" ht="15.75" thickBot="1" x14ac:dyDescent="0.3">
      <c r="K632">
        <v>341</v>
      </c>
      <c r="M632" s="424"/>
      <c r="N632" s="340">
        <v>310</v>
      </c>
    </row>
    <row r="633" spans="11:14" x14ac:dyDescent="0.25">
      <c r="K633">
        <v>342</v>
      </c>
      <c r="M633" s="423" t="s">
        <v>221</v>
      </c>
      <c r="N633" s="341">
        <v>0.13589999999999999</v>
      </c>
    </row>
    <row r="634" spans="11:14" ht="15.75" thickBot="1" x14ac:dyDescent="0.3">
      <c r="K634">
        <v>343</v>
      </c>
      <c r="M634" s="424"/>
      <c r="N634" s="342">
        <v>311</v>
      </c>
    </row>
    <row r="635" spans="11:14" x14ac:dyDescent="0.25">
      <c r="K635">
        <v>344</v>
      </c>
      <c r="M635" s="423" t="s">
        <v>226</v>
      </c>
      <c r="N635" s="343">
        <v>0.13489999999999999</v>
      </c>
    </row>
    <row r="636" spans="11:14" ht="15.75" thickBot="1" x14ac:dyDescent="0.3">
      <c r="K636">
        <v>345</v>
      </c>
      <c r="M636" s="424"/>
      <c r="N636" s="344">
        <v>312</v>
      </c>
    </row>
    <row r="637" spans="11:14" x14ac:dyDescent="0.25">
      <c r="M637" s="423" t="s">
        <v>79</v>
      </c>
      <c r="N637" s="345">
        <v>0.13350000000000001</v>
      </c>
    </row>
    <row r="638" spans="11:14" ht="15.75" thickBot="1" x14ac:dyDescent="0.3">
      <c r="M638" s="424"/>
      <c r="N638" s="346">
        <v>313</v>
      </c>
    </row>
    <row r="639" spans="11:14" x14ac:dyDescent="0.25">
      <c r="M639" s="423" t="s">
        <v>78</v>
      </c>
      <c r="N639" s="347">
        <v>0.12640000000000001</v>
      </c>
    </row>
    <row r="640" spans="11:14" ht="15.75" thickBot="1" x14ac:dyDescent="0.3">
      <c r="M640" s="424"/>
      <c r="N640" s="348">
        <v>314</v>
      </c>
    </row>
    <row r="641" spans="13:14" x14ac:dyDescent="0.25">
      <c r="M641" s="423" t="s">
        <v>55</v>
      </c>
      <c r="N641" s="349">
        <v>0.1249</v>
      </c>
    </row>
    <row r="642" spans="13:14" ht="15.75" thickBot="1" x14ac:dyDescent="0.3">
      <c r="M642" s="424"/>
      <c r="N642" s="350">
        <v>315</v>
      </c>
    </row>
    <row r="643" spans="13:14" x14ac:dyDescent="0.25">
      <c r="M643" s="423" t="s">
        <v>352</v>
      </c>
      <c r="N643" s="351">
        <v>0.1207</v>
      </c>
    </row>
    <row r="644" spans="13:14" ht="15.75" thickBot="1" x14ac:dyDescent="0.3">
      <c r="M644" s="424"/>
      <c r="N644" s="352">
        <v>316</v>
      </c>
    </row>
    <row r="645" spans="13:14" x14ac:dyDescent="0.25">
      <c r="M645" s="423" t="s">
        <v>321</v>
      </c>
      <c r="N645" s="353">
        <v>0.1154</v>
      </c>
    </row>
    <row r="646" spans="13:14" ht="15.75" thickBot="1" x14ac:dyDescent="0.3">
      <c r="M646" s="424"/>
      <c r="N646" s="354">
        <v>317</v>
      </c>
    </row>
    <row r="647" spans="13:14" x14ac:dyDescent="0.25">
      <c r="M647" s="423" t="s">
        <v>228</v>
      </c>
      <c r="N647" s="355">
        <v>0.1115</v>
      </c>
    </row>
    <row r="648" spans="13:14" ht="15.75" thickBot="1" x14ac:dyDescent="0.3">
      <c r="M648" s="424"/>
      <c r="N648" s="356">
        <v>318</v>
      </c>
    </row>
    <row r="649" spans="13:14" x14ac:dyDescent="0.25">
      <c r="M649" s="423" t="s">
        <v>219</v>
      </c>
      <c r="N649" s="357">
        <v>0.107</v>
      </c>
    </row>
    <row r="650" spans="13:14" ht="15.75" thickBot="1" x14ac:dyDescent="0.3">
      <c r="M650" s="424"/>
      <c r="N650" s="358">
        <v>319</v>
      </c>
    </row>
    <row r="651" spans="13:14" x14ac:dyDescent="0.25">
      <c r="M651" s="423" t="s">
        <v>307</v>
      </c>
      <c r="N651" s="359">
        <v>0.1062</v>
      </c>
    </row>
    <row r="652" spans="13:14" ht="15.75" thickBot="1" x14ac:dyDescent="0.3">
      <c r="M652" s="424"/>
      <c r="N652" s="360">
        <v>320</v>
      </c>
    </row>
    <row r="653" spans="13:14" x14ac:dyDescent="0.25">
      <c r="M653" s="423" t="s">
        <v>87</v>
      </c>
      <c r="N653" s="361">
        <v>0.1045</v>
      </c>
    </row>
    <row r="654" spans="13:14" ht="15.75" thickBot="1" x14ac:dyDescent="0.3">
      <c r="M654" s="424"/>
      <c r="N654" s="362">
        <v>321</v>
      </c>
    </row>
    <row r="655" spans="13:14" x14ac:dyDescent="0.25">
      <c r="M655" s="423" t="s">
        <v>130</v>
      </c>
      <c r="N655" s="363">
        <v>0.10349999999999999</v>
      </c>
    </row>
    <row r="656" spans="13:14" ht="15.75" thickBot="1" x14ac:dyDescent="0.3">
      <c r="M656" s="424"/>
      <c r="N656" s="364">
        <v>322</v>
      </c>
    </row>
    <row r="657" spans="13:14" x14ac:dyDescent="0.25">
      <c r="M657" s="423" t="s">
        <v>91</v>
      </c>
      <c r="N657" s="365">
        <v>0.1022</v>
      </c>
    </row>
    <row r="658" spans="13:14" ht="15.75" thickBot="1" x14ac:dyDescent="0.3">
      <c r="M658" s="424"/>
      <c r="N658" s="366">
        <v>323</v>
      </c>
    </row>
    <row r="659" spans="13:14" x14ac:dyDescent="0.25">
      <c r="M659" s="423" t="s">
        <v>377</v>
      </c>
      <c r="N659" s="367">
        <v>9.9400000000000002E-2</v>
      </c>
    </row>
    <row r="660" spans="13:14" ht="15.75" thickBot="1" x14ac:dyDescent="0.3">
      <c r="M660" s="424"/>
      <c r="N660" s="368">
        <v>324</v>
      </c>
    </row>
    <row r="661" spans="13:14" x14ac:dyDescent="0.25">
      <c r="M661" s="423" t="s">
        <v>343</v>
      </c>
      <c r="N661" s="369">
        <v>9.8699999999999996E-2</v>
      </c>
    </row>
    <row r="662" spans="13:14" ht="15.75" thickBot="1" x14ac:dyDescent="0.3">
      <c r="M662" s="424"/>
      <c r="N662" s="370">
        <v>325</v>
      </c>
    </row>
    <row r="663" spans="13:14" ht="15.75" thickBot="1" x14ac:dyDescent="0.3">
      <c r="M663" s="15" t="s">
        <v>25</v>
      </c>
      <c r="N663" s="16" t="s">
        <v>399</v>
      </c>
    </row>
    <row r="664" spans="13:14" x14ac:dyDescent="0.25">
      <c r="M664" s="423" t="s">
        <v>389</v>
      </c>
      <c r="N664" s="371">
        <v>9.7199999999999995E-2</v>
      </c>
    </row>
    <row r="665" spans="13:14" ht="15.75" thickBot="1" x14ac:dyDescent="0.3">
      <c r="M665" s="424"/>
      <c r="N665" s="372">
        <v>326</v>
      </c>
    </row>
    <row r="666" spans="13:14" x14ac:dyDescent="0.25">
      <c r="M666" s="423" t="s">
        <v>63</v>
      </c>
      <c r="N666" s="373">
        <v>9.6799999999999997E-2</v>
      </c>
    </row>
    <row r="667" spans="13:14" ht="15.75" thickBot="1" x14ac:dyDescent="0.3">
      <c r="M667" s="424"/>
      <c r="N667" s="374">
        <v>327</v>
      </c>
    </row>
    <row r="668" spans="13:14" x14ac:dyDescent="0.25">
      <c r="M668" s="423" t="s">
        <v>301</v>
      </c>
      <c r="N668" s="375">
        <v>8.7400000000000005E-2</v>
      </c>
    </row>
    <row r="669" spans="13:14" ht="15.75" thickBot="1" x14ac:dyDescent="0.3">
      <c r="M669" s="424"/>
      <c r="N669" s="376">
        <v>328</v>
      </c>
    </row>
    <row r="670" spans="13:14" x14ac:dyDescent="0.25">
      <c r="M670" s="423" t="s">
        <v>202</v>
      </c>
      <c r="N670" s="377">
        <v>8.4900000000000003E-2</v>
      </c>
    </row>
    <row r="671" spans="13:14" ht="15.75" thickBot="1" x14ac:dyDescent="0.3">
      <c r="M671" s="424"/>
      <c r="N671" s="378">
        <v>329</v>
      </c>
    </row>
    <row r="672" spans="13:14" x14ac:dyDescent="0.25">
      <c r="M672" s="423" t="s">
        <v>327</v>
      </c>
      <c r="N672" s="379">
        <v>8.4699999999999998E-2</v>
      </c>
    </row>
    <row r="673" spans="13:14" ht="15.75" thickBot="1" x14ac:dyDescent="0.3">
      <c r="M673" s="424"/>
      <c r="N673" s="380">
        <v>330</v>
      </c>
    </row>
    <row r="674" spans="13:14" x14ac:dyDescent="0.25">
      <c r="M674" s="423" t="s">
        <v>245</v>
      </c>
      <c r="N674" s="381">
        <v>8.4500000000000006E-2</v>
      </c>
    </row>
    <row r="675" spans="13:14" ht="15.75" thickBot="1" x14ac:dyDescent="0.3">
      <c r="M675" s="424"/>
      <c r="N675" s="382">
        <v>331</v>
      </c>
    </row>
    <row r="676" spans="13:14" x14ac:dyDescent="0.25">
      <c r="M676" s="423" t="s">
        <v>247</v>
      </c>
      <c r="N676" s="383">
        <v>8.3099999999999993E-2</v>
      </c>
    </row>
    <row r="677" spans="13:14" ht="15.75" thickBot="1" x14ac:dyDescent="0.3">
      <c r="M677" s="424"/>
      <c r="N677" s="384">
        <v>332</v>
      </c>
    </row>
    <row r="678" spans="13:14" x14ac:dyDescent="0.25">
      <c r="M678" s="423" t="s">
        <v>337</v>
      </c>
      <c r="N678" s="385">
        <v>8.14E-2</v>
      </c>
    </row>
    <row r="679" spans="13:14" ht="15.75" thickBot="1" x14ac:dyDescent="0.3">
      <c r="M679" s="424"/>
      <c r="N679" s="386">
        <v>333</v>
      </c>
    </row>
    <row r="680" spans="13:14" x14ac:dyDescent="0.25">
      <c r="M680" s="423" t="s">
        <v>188</v>
      </c>
      <c r="N680" s="413">
        <v>8.0600000000000005E-2</v>
      </c>
    </row>
    <row r="681" spans="13:14" ht="15.75" thickBot="1" x14ac:dyDescent="0.3">
      <c r="M681" s="424"/>
      <c r="N681" s="414">
        <v>334</v>
      </c>
    </row>
    <row r="682" spans="13:14" x14ac:dyDescent="0.25">
      <c r="M682" s="423" t="s">
        <v>297</v>
      </c>
      <c r="N682" s="411">
        <v>7.7899999999999997E-2</v>
      </c>
    </row>
    <row r="683" spans="13:14" ht="15.75" thickBot="1" x14ac:dyDescent="0.3">
      <c r="M683" s="424"/>
      <c r="N683" s="412">
        <v>335</v>
      </c>
    </row>
    <row r="684" spans="13:14" x14ac:dyDescent="0.25">
      <c r="M684" s="423" t="s">
        <v>353</v>
      </c>
      <c r="N684" s="391">
        <v>7.7200000000000005E-2</v>
      </c>
    </row>
    <row r="685" spans="13:14" ht="15.75" thickBot="1" x14ac:dyDescent="0.3">
      <c r="M685" s="424"/>
      <c r="N685" s="392">
        <v>336</v>
      </c>
    </row>
    <row r="686" spans="13:14" x14ac:dyDescent="0.25">
      <c r="M686" s="423" t="s">
        <v>234</v>
      </c>
      <c r="N686" s="393">
        <v>7.6499999999999999E-2</v>
      </c>
    </row>
    <row r="687" spans="13:14" ht="15.75" thickBot="1" x14ac:dyDescent="0.3">
      <c r="M687" s="424"/>
      <c r="N687" s="394">
        <v>337</v>
      </c>
    </row>
    <row r="688" spans="13:14" x14ac:dyDescent="0.25">
      <c r="M688" s="423" t="s">
        <v>330</v>
      </c>
      <c r="N688" s="395">
        <v>7.1499999999999994E-2</v>
      </c>
    </row>
    <row r="689" spans="13:14" ht="15.75" thickBot="1" x14ac:dyDescent="0.3">
      <c r="M689" s="424"/>
      <c r="N689" s="396">
        <v>338</v>
      </c>
    </row>
    <row r="690" spans="13:14" x14ac:dyDescent="0.25">
      <c r="M690" s="423" t="s">
        <v>133</v>
      </c>
      <c r="N690" s="397">
        <v>7.1199999999999999E-2</v>
      </c>
    </row>
    <row r="691" spans="13:14" ht="15.75" thickBot="1" x14ac:dyDescent="0.3">
      <c r="M691" s="424"/>
      <c r="N691" s="398">
        <v>339</v>
      </c>
    </row>
    <row r="692" spans="13:14" x14ac:dyDescent="0.25">
      <c r="M692" s="423" t="s">
        <v>54</v>
      </c>
      <c r="N692" s="399">
        <v>6.2399999999999997E-2</v>
      </c>
    </row>
    <row r="693" spans="13:14" ht="15.75" thickBot="1" x14ac:dyDescent="0.3">
      <c r="M693" s="424"/>
      <c r="N693" s="400">
        <v>340</v>
      </c>
    </row>
    <row r="694" spans="13:14" x14ac:dyDescent="0.25">
      <c r="M694" s="423" t="s">
        <v>97</v>
      </c>
      <c r="N694" s="401">
        <v>6.1699999999999998E-2</v>
      </c>
    </row>
    <row r="695" spans="13:14" ht="15.75" thickBot="1" x14ac:dyDescent="0.3">
      <c r="M695" s="424"/>
      <c r="N695" s="402">
        <v>341</v>
      </c>
    </row>
    <row r="696" spans="13:14" x14ac:dyDescent="0.25">
      <c r="M696" s="423" t="s">
        <v>57</v>
      </c>
      <c r="N696" s="403">
        <v>6.1400000000000003E-2</v>
      </c>
    </row>
    <row r="697" spans="13:14" ht="15.75" thickBot="1" x14ac:dyDescent="0.3">
      <c r="M697" s="424"/>
      <c r="N697" s="404">
        <v>342</v>
      </c>
    </row>
    <row r="698" spans="13:14" x14ac:dyDescent="0.25">
      <c r="M698" s="423" t="s">
        <v>332</v>
      </c>
      <c r="N698" s="405">
        <v>6.08E-2</v>
      </c>
    </row>
    <row r="699" spans="13:14" ht="15.75" thickBot="1" x14ac:dyDescent="0.3">
      <c r="M699" s="424"/>
      <c r="N699" s="406">
        <v>343</v>
      </c>
    </row>
    <row r="700" spans="13:14" x14ac:dyDescent="0.25">
      <c r="M700" s="423" t="s">
        <v>72</v>
      </c>
      <c r="N700" s="407">
        <v>2.0899999999999998E-2</v>
      </c>
    </row>
    <row r="701" spans="13:14" ht="15.75" thickBot="1" x14ac:dyDescent="0.3">
      <c r="M701" s="424"/>
      <c r="N701" s="408">
        <v>344</v>
      </c>
    </row>
    <row r="702" spans="13:14" x14ac:dyDescent="0.25">
      <c r="M702" s="423" t="s">
        <v>149</v>
      </c>
      <c r="N702" s="409">
        <v>4.8999999999999998E-3</v>
      </c>
    </row>
    <row r="703" spans="13:14" ht="15.75" thickBot="1" x14ac:dyDescent="0.3">
      <c r="M703" s="424"/>
      <c r="N703" s="410">
        <v>345</v>
      </c>
    </row>
    <row r="704" spans="13:14" ht="15.75" thickBot="1" x14ac:dyDescent="0.3">
      <c r="M704" s="15" t="s">
        <v>25</v>
      </c>
      <c r="N704" s="16" t="s">
        <v>399</v>
      </c>
    </row>
  </sheetData>
  <mergeCells count="277">
    <mergeCell ref="M686:M687"/>
    <mergeCell ref="M688:M689"/>
    <mergeCell ref="M682:M683"/>
    <mergeCell ref="M684:M685"/>
    <mergeCell ref="M678:M679"/>
    <mergeCell ref="M680:M681"/>
    <mergeCell ref="M702:M703"/>
    <mergeCell ref="M698:M699"/>
    <mergeCell ref="M700:M701"/>
    <mergeCell ref="M694:M695"/>
    <mergeCell ref="M696:M697"/>
    <mergeCell ref="M690:M691"/>
    <mergeCell ref="M692:M693"/>
    <mergeCell ref="M661:M662"/>
    <mergeCell ref="M664:M665"/>
    <mergeCell ref="M657:M658"/>
    <mergeCell ref="M659:M660"/>
    <mergeCell ref="M653:M654"/>
    <mergeCell ref="M655:M656"/>
    <mergeCell ref="M674:M675"/>
    <mergeCell ref="M676:M677"/>
    <mergeCell ref="M670:M671"/>
    <mergeCell ref="M672:M673"/>
    <mergeCell ref="M666:M667"/>
    <mergeCell ref="M668:M669"/>
    <mergeCell ref="M637:M638"/>
    <mergeCell ref="M639:M640"/>
    <mergeCell ref="M633:M634"/>
    <mergeCell ref="M635:M636"/>
    <mergeCell ref="M629:M630"/>
    <mergeCell ref="M631:M632"/>
    <mergeCell ref="M649:M650"/>
    <mergeCell ref="M651:M652"/>
    <mergeCell ref="M645:M646"/>
    <mergeCell ref="M647:M648"/>
    <mergeCell ref="M641:M642"/>
    <mergeCell ref="M643:M644"/>
    <mergeCell ref="M613:M614"/>
    <mergeCell ref="M615:M616"/>
    <mergeCell ref="M608:M609"/>
    <mergeCell ref="M610:M611"/>
    <mergeCell ref="M604:M605"/>
    <mergeCell ref="M606:M607"/>
    <mergeCell ref="M625:M626"/>
    <mergeCell ref="M627:M628"/>
    <mergeCell ref="M621:M622"/>
    <mergeCell ref="M623:M624"/>
    <mergeCell ref="M617:M618"/>
    <mergeCell ref="M619:M620"/>
    <mergeCell ref="M588:M589"/>
    <mergeCell ref="M590:M591"/>
    <mergeCell ref="M586:M587"/>
    <mergeCell ref="M580:M581"/>
    <mergeCell ref="M582:M583"/>
    <mergeCell ref="M576:M577"/>
    <mergeCell ref="M578:M579"/>
    <mergeCell ref="M600:M601"/>
    <mergeCell ref="M602:M603"/>
    <mergeCell ref="M596:M597"/>
    <mergeCell ref="M598:M599"/>
    <mergeCell ref="M592:M593"/>
    <mergeCell ref="M594:M595"/>
    <mergeCell ref="M559:M560"/>
    <mergeCell ref="M562:M563"/>
    <mergeCell ref="M555:M556"/>
    <mergeCell ref="M557:M558"/>
    <mergeCell ref="M551:M552"/>
    <mergeCell ref="M553:M554"/>
    <mergeCell ref="M572:M573"/>
    <mergeCell ref="M574:M575"/>
    <mergeCell ref="M568:M569"/>
    <mergeCell ref="M570:M571"/>
    <mergeCell ref="M564:M565"/>
    <mergeCell ref="M566:M567"/>
    <mergeCell ref="M535:M536"/>
    <mergeCell ref="M537:M538"/>
    <mergeCell ref="M531:M532"/>
    <mergeCell ref="M533:M534"/>
    <mergeCell ref="M527:M528"/>
    <mergeCell ref="M529:M530"/>
    <mergeCell ref="M547:M548"/>
    <mergeCell ref="M549:M550"/>
    <mergeCell ref="M543:M544"/>
    <mergeCell ref="M545:M546"/>
    <mergeCell ref="M539:M540"/>
    <mergeCell ref="M541:M542"/>
    <mergeCell ref="M511:M512"/>
    <mergeCell ref="M513:M514"/>
    <mergeCell ref="M506:M507"/>
    <mergeCell ref="M508:M509"/>
    <mergeCell ref="M502:M503"/>
    <mergeCell ref="M504:M505"/>
    <mergeCell ref="M523:M524"/>
    <mergeCell ref="M525:M526"/>
    <mergeCell ref="M519:M520"/>
    <mergeCell ref="M521:M522"/>
    <mergeCell ref="M515:M516"/>
    <mergeCell ref="M517:M518"/>
    <mergeCell ref="M486:M487"/>
    <mergeCell ref="M488:M489"/>
    <mergeCell ref="M482:M483"/>
    <mergeCell ref="M484:M485"/>
    <mergeCell ref="M478:M479"/>
    <mergeCell ref="M480:M481"/>
    <mergeCell ref="M498:M499"/>
    <mergeCell ref="M500:M501"/>
    <mergeCell ref="M494:M495"/>
    <mergeCell ref="M496:M497"/>
    <mergeCell ref="M490:M491"/>
    <mergeCell ref="M492:M493"/>
    <mergeCell ref="M462:M463"/>
    <mergeCell ref="M464:M465"/>
    <mergeCell ref="M457:M458"/>
    <mergeCell ref="M460:M461"/>
    <mergeCell ref="M453:M454"/>
    <mergeCell ref="M455:M456"/>
    <mergeCell ref="M474:M475"/>
    <mergeCell ref="M476:M477"/>
    <mergeCell ref="M470:M471"/>
    <mergeCell ref="M472:M473"/>
    <mergeCell ref="M466:M467"/>
    <mergeCell ref="M468:M469"/>
    <mergeCell ref="M437:M438"/>
    <mergeCell ref="M439:M440"/>
    <mergeCell ref="M433:M434"/>
    <mergeCell ref="M435:M436"/>
    <mergeCell ref="M429:M430"/>
    <mergeCell ref="M431:M432"/>
    <mergeCell ref="M449:M450"/>
    <mergeCell ref="M451:M452"/>
    <mergeCell ref="M445:M446"/>
    <mergeCell ref="M447:M448"/>
    <mergeCell ref="M441:M442"/>
    <mergeCell ref="M443:M444"/>
    <mergeCell ref="M409:M410"/>
    <mergeCell ref="M411:M412"/>
    <mergeCell ref="M404:M405"/>
    <mergeCell ref="M406:M407"/>
    <mergeCell ref="M402:M403"/>
    <mergeCell ref="M396:M397"/>
    <mergeCell ref="M398:M399"/>
    <mergeCell ref="M427:M428"/>
    <mergeCell ref="M421:M422"/>
    <mergeCell ref="M423:M424"/>
    <mergeCell ref="M417:M418"/>
    <mergeCell ref="M419:M420"/>
    <mergeCell ref="M413:M414"/>
    <mergeCell ref="M415:M416"/>
    <mergeCell ref="M380:M381"/>
    <mergeCell ref="M382:M383"/>
    <mergeCell ref="M376:M377"/>
    <mergeCell ref="M378:M379"/>
    <mergeCell ref="M372:M373"/>
    <mergeCell ref="M374:M375"/>
    <mergeCell ref="M392:M393"/>
    <mergeCell ref="M394:M395"/>
    <mergeCell ref="M388:M389"/>
    <mergeCell ref="M390:M391"/>
    <mergeCell ref="M384:M385"/>
    <mergeCell ref="M386:M387"/>
    <mergeCell ref="M351:M352"/>
    <mergeCell ref="M353:M354"/>
    <mergeCell ref="M347:M348"/>
    <mergeCell ref="M349:M350"/>
    <mergeCell ref="M343:M344"/>
    <mergeCell ref="M345:M346"/>
    <mergeCell ref="M368:M369"/>
    <mergeCell ref="M370:M371"/>
    <mergeCell ref="M364:M365"/>
    <mergeCell ref="M366:M367"/>
    <mergeCell ref="M362:M363"/>
    <mergeCell ref="M355:M356"/>
    <mergeCell ref="M329:M330"/>
    <mergeCell ref="M323:M324"/>
    <mergeCell ref="M325:M326"/>
    <mergeCell ref="M319:M320"/>
    <mergeCell ref="M321:M322"/>
    <mergeCell ref="M315:M316"/>
    <mergeCell ref="M317:M318"/>
    <mergeCell ref="M339:M340"/>
    <mergeCell ref="M341:M342"/>
    <mergeCell ref="M335:M336"/>
    <mergeCell ref="M337:M338"/>
    <mergeCell ref="M331:M332"/>
    <mergeCell ref="M333:M334"/>
    <mergeCell ref="M294:M295"/>
    <mergeCell ref="M290:M291"/>
    <mergeCell ref="M292:M293"/>
    <mergeCell ref="M286:M287"/>
    <mergeCell ref="M288:M289"/>
    <mergeCell ref="M282:M283"/>
    <mergeCell ref="M284:M285"/>
    <mergeCell ref="M313:M314"/>
    <mergeCell ref="M307:M308"/>
    <mergeCell ref="M309:M310"/>
    <mergeCell ref="M302:M303"/>
    <mergeCell ref="M304:M305"/>
    <mergeCell ref="M298:M299"/>
    <mergeCell ref="M300:M301"/>
    <mergeCell ref="M266:M267"/>
    <mergeCell ref="M268:M269"/>
    <mergeCell ref="M262:M263"/>
    <mergeCell ref="M264:M265"/>
    <mergeCell ref="M260:M261"/>
    <mergeCell ref="M253:M254"/>
    <mergeCell ref="M256:M257"/>
    <mergeCell ref="M278:M279"/>
    <mergeCell ref="M280:M281"/>
    <mergeCell ref="M274:M275"/>
    <mergeCell ref="M276:M277"/>
    <mergeCell ref="M270:M271"/>
    <mergeCell ref="M272:M273"/>
    <mergeCell ref="M233:M234"/>
    <mergeCell ref="M235:M236"/>
    <mergeCell ref="M229:M230"/>
    <mergeCell ref="M225:M226"/>
    <mergeCell ref="M221:M222"/>
    <mergeCell ref="M223:M224"/>
    <mergeCell ref="M251:M252"/>
    <mergeCell ref="M245:M246"/>
    <mergeCell ref="M247:M248"/>
    <mergeCell ref="M241:M242"/>
    <mergeCell ref="M243:M244"/>
    <mergeCell ref="M237:M238"/>
    <mergeCell ref="M239:M240"/>
    <mergeCell ref="M200:M201"/>
    <mergeCell ref="M202:M203"/>
    <mergeCell ref="M196:M197"/>
    <mergeCell ref="M198:M199"/>
    <mergeCell ref="M192:M193"/>
    <mergeCell ref="M194:M195"/>
    <mergeCell ref="M217:M218"/>
    <mergeCell ref="M219:M220"/>
    <mergeCell ref="M213:M214"/>
    <mergeCell ref="M209:M210"/>
    <mergeCell ref="M211:M212"/>
    <mergeCell ref="M205:M206"/>
    <mergeCell ref="M207:M208"/>
    <mergeCell ref="M168:M169"/>
    <mergeCell ref="M170:M171"/>
    <mergeCell ref="M164:M165"/>
    <mergeCell ref="M160:M161"/>
    <mergeCell ref="M162:M163"/>
    <mergeCell ref="M156:M157"/>
    <mergeCell ref="M158:M159"/>
    <mergeCell ref="M188:M189"/>
    <mergeCell ref="M190:M191"/>
    <mergeCell ref="M184:M185"/>
    <mergeCell ref="M186:M187"/>
    <mergeCell ref="M182:M183"/>
    <mergeCell ref="M172:M173"/>
    <mergeCell ref="M131:M132"/>
    <mergeCell ref="M133:M134"/>
    <mergeCell ref="M127:M128"/>
    <mergeCell ref="M125:M126"/>
    <mergeCell ref="M119:M120"/>
    <mergeCell ref="M117:M118"/>
    <mergeCell ref="M151:M152"/>
    <mergeCell ref="M154:M155"/>
    <mergeCell ref="M149:M150"/>
    <mergeCell ref="M145:M146"/>
    <mergeCell ref="M139:M140"/>
    <mergeCell ref="M135:M136"/>
    <mergeCell ref="M137:M138"/>
    <mergeCell ref="M45:M46"/>
    <mergeCell ref="M90:M91"/>
    <mergeCell ref="M92:M93"/>
    <mergeCell ref="M88:M89"/>
    <mergeCell ref="M82:M83"/>
    <mergeCell ref="M80:M81"/>
    <mergeCell ref="M54:M55"/>
    <mergeCell ref="M113:M114"/>
    <mergeCell ref="M107:M108"/>
    <mergeCell ref="M109:M110"/>
    <mergeCell ref="M98:M99"/>
    <mergeCell ref="M94:M95"/>
    <mergeCell ref="M96:M97"/>
  </mergeCells>
  <hyperlinks>
    <hyperlink ref="M2" r:id="rId1" display="https://barttorvik.com/team.php?team=Wisconsin&amp;year=2012" xr:uid="{0E6EFD1A-36FA-463F-90B5-625073C32EF6}"/>
    <hyperlink ref="M3" r:id="rId2" display="https://barttorvik.com/team.php?team=Ohio+St.&amp;year=2012" xr:uid="{0806D368-058E-46E6-A840-C9D62B125FC1}"/>
    <hyperlink ref="M4" r:id="rId3" display="https://barttorvik.com/team.php?team=Ohio+St.&amp;year=2012" xr:uid="{9338390B-40DA-4E24-A9F0-0088711F7ADA}"/>
    <hyperlink ref="M5" r:id="rId4" display="https://barttorvik.com/team.php?team=Kentucky&amp;year=2012" xr:uid="{01008168-BEA8-457C-B218-5AE1DE3BD166}"/>
    <hyperlink ref="M6" r:id="rId5" display="https://barttorvik.com/team.php?team=Kentucky&amp;year=2012" xr:uid="{E37FC6A4-D0BF-42EE-9645-E3068CCF2AE9}"/>
    <hyperlink ref="M7" r:id="rId6" display="https://barttorvik.com/team.php?team=North+Carolina&amp;year=2012" xr:uid="{ED393D41-E93C-4D65-9FEC-20F62E34A72C}"/>
    <hyperlink ref="M8" r:id="rId7" display="https://barttorvik.com/team.php?team=North+Carolina&amp;year=2012" xr:uid="{30F40823-FB47-4CD7-BC65-F2ECB42B0D3B}"/>
    <hyperlink ref="M9" r:id="rId8" display="https://barttorvik.com/team.php?team=Missouri&amp;year=2012" xr:uid="{43C49A99-93D3-4FB4-BAD4-06F198C6B9C0}"/>
    <hyperlink ref="M10" r:id="rId9" display="https://barttorvik.com/team.php?team=Missouri&amp;year=2012" xr:uid="{1D556E2A-7023-434E-8C27-9291DAC73669}"/>
    <hyperlink ref="M11" r:id="rId10" display="https://barttorvik.com/team.php?team=Saint+Louis&amp;year=2012" xr:uid="{F8553E38-6BC2-4F8F-9472-5FE65F68848B}"/>
    <hyperlink ref="M12" r:id="rId11" display="https://barttorvik.com/team.php?team=Saint+Louis&amp;year=2012" xr:uid="{ACDBC50C-6542-46D4-8449-3EC850254595}"/>
    <hyperlink ref="M13" r:id="rId12" display="https://barttorvik.com/team.php?team=Indiana&amp;year=2012" xr:uid="{B1327CE5-4247-40B0-95E3-711AABFBC9DC}"/>
    <hyperlink ref="M14" r:id="rId13" display="https://barttorvik.com/team.php?team=Indiana&amp;year=2012" xr:uid="{032D1BB6-1828-4393-BA46-C1F5203C2554}"/>
    <hyperlink ref="M15" r:id="rId14" display="https://barttorvik.com/team.php?team=Syracuse&amp;year=2012" xr:uid="{1522B86B-5392-4BBA-8A02-E9C99060863F}"/>
    <hyperlink ref="M16" r:id="rId15" display="https://barttorvik.com/team.php?team=Syracuse&amp;year=2012" xr:uid="{3ACF4220-C099-44C0-86DE-D50F7CC06DE7}"/>
    <hyperlink ref="M17" r:id="rId16" display="https://barttorvik.com/team.php?team=Kansas&amp;year=2012" xr:uid="{9937C34D-E16D-421E-9B49-66A3F1F37EE7}"/>
    <hyperlink ref="M18" r:id="rId17" display="https://barttorvik.com/team.php?team=Kansas&amp;year=2012" xr:uid="{EA837ACA-0070-483E-9F18-97036A136FB7}"/>
    <hyperlink ref="M19" r:id="rId18" display="https://barttorvik.com/team.php?team=Georgetown&amp;year=2012" xr:uid="{D7FA3D02-465B-4DB5-B5FB-80332BBA1C42}"/>
    <hyperlink ref="M20" r:id="rId19" display="https://barttorvik.com/team.php?team=Georgetown&amp;year=2012" xr:uid="{1D2C1F23-A31C-476C-B38C-DC777E2BFA7D}"/>
    <hyperlink ref="M21" r:id="rId20" display="https://barttorvik.com/team.php?team=Duke&amp;year=2012" xr:uid="{3DE813B0-323B-413D-989B-86078E3EE36C}"/>
    <hyperlink ref="M22" r:id="rId21" display="https://barttorvik.com/team.php?team=Duke&amp;year=2012" xr:uid="{AF4FE642-4BBC-4B13-BEF3-AE85B1702DE6}"/>
    <hyperlink ref="M23" r:id="rId22" display="https://barttorvik.com/team.php?team=Florida&amp;year=2012" xr:uid="{792175A2-E6E5-40DF-B262-A2FD86EA0815}"/>
    <hyperlink ref="M24" r:id="rId23" display="https://barttorvik.com/team.php?team=Florida&amp;year=2012" xr:uid="{13085B6C-7413-4406-8F2F-41AA5450B160}"/>
    <hyperlink ref="M25" r:id="rId24" display="https://barttorvik.com/team.php?team=Alabama&amp;year=2012" xr:uid="{B8391764-F80D-4D46-B323-70C82A22E7D1}"/>
    <hyperlink ref="M26" r:id="rId25" display="https://barttorvik.com/team.php?team=Alabama&amp;year=2012" xr:uid="{0979D43D-5ED9-4D16-985F-4070D22C662E}"/>
    <hyperlink ref="M27" r:id="rId26" display="https://barttorvik.com/team.php?team=Wichita+St.&amp;year=2012" xr:uid="{C83CF408-4387-400C-BBD2-0DB7DA78AEDB}"/>
    <hyperlink ref="M28" r:id="rId27" display="https://barttorvik.com/team.php?team=Wichita+St.&amp;year=2012" xr:uid="{EA1BE111-EA49-4924-B265-976A6C510AD4}"/>
    <hyperlink ref="M29" r:id="rId28" display="https://barttorvik.com/team.php?team=Michigan+St.&amp;year=2012" xr:uid="{3078DCED-6CBD-484D-81BA-1E94A183145B}"/>
    <hyperlink ref="M30" r:id="rId29" display="https://barttorvik.com/team.php?team=Michigan+St.&amp;year=2012" xr:uid="{E9AA8307-F5C1-4671-8CCB-A42DE5636EF7}"/>
    <hyperlink ref="M31" r:id="rId30" display="https://barttorvik.com/team.php?team=California&amp;year=2012" xr:uid="{10A0B991-24EC-409E-A262-A52C0AB57957}"/>
    <hyperlink ref="M32" r:id="rId31" display="https://barttorvik.com/team.php?team=California&amp;year=2012" xr:uid="{F413F97F-5B65-4018-8122-90E59E888824}"/>
    <hyperlink ref="M33" r:id="rId32" display="https://barttorvik.com/team.php?team=Baylor&amp;year=2012" xr:uid="{E451FDBE-EA00-4EC8-A494-8F7261904928}"/>
    <hyperlink ref="M34" r:id="rId33" display="https://barttorvik.com/team.php?team=Baylor&amp;year=2012" xr:uid="{B104C3C8-E9C3-4B6B-BDE4-6BBB8BE93C01}"/>
    <hyperlink ref="M35" r:id="rId34" display="https://barttorvik.com/team.php?team=Louisville&amp;year=2012" xr:uid="{C256B09D-F13A-4C15-96C5-CD0ACED24B24}"/>
    <hyperlink ref="M36" r:id="rId35" display="https://barttorvik.com/team.php?team=Louisville&amp;year=2012" xr:uid="{0593D027-FF25-4DF0-B550-56AC52EE3625}"/>
    <hyperlink ref="M37" r:id="rId36" display="https://barttorvik.com/team.php?team=Murray+St.&amp;year=2012" xr:uid="{622A2B89-E827-43D7-8258-186615FC3D0C}"/>
    <hyperlink ref="M38" r:id="rId37" display="https://barttorvik.com/team.php?team=Murray+St.&amp;year=2012" xr:uid="{A80C93E5-D70A-4F5E-9AEC-13D3981B9738}"/>
    <hyperlink ref="M39" r:id="rId38" display="https://barttorvik.com/team.php?team=Marquette&amp;year=2012" xr:uid="{4278A26C-CF8F-46CE-9854-AF1A9C750FEE}"/>
    <hyperlink ref="M40" r:id="rId39" display="https://barttorvik.com/team.php?team=Marquette&amp;year=2012" xr:uid="{25D8E270-483E-4B1F-B7F4-D6D679EE0472}"/>
    <hyperlink ref="M41" r:id="rId40" display="https://barttorvik.com/team.php?team=Florida+St.&amp;year=2012" xr:uid="{56E54331-2A2B-477B-B6FF-320B5EF2159F}"/>
    <hyperlink ref="M42" r:id="rId41" display="https://barttorvik.com/team.php?team=Florida+St.&amp;year=2012" xr:uid="{B28D39DE-6866-4554-B6E5-08F467F81471}"/>
    <hyperlink ref="M43" r:id="rId42" display="https://barttorvik.com/team.php?team=Connecticut&amp;year=2012" xr:uid="{7ED463FF-8BC3-4A38-9E19-9A802C9E592F}"/>
    <hyperlink ref="M44" r:id="rId43" display="https://barttorvik.com/team.php?team=Connecticut&amp;year=2012" xr:uid="{930CBD2F-D399-4D09-B37A-90772F951158}"/>
    <hyperlink ref="M45" r:id="rId44" display="https://barttorvik.com/team.php?team=Stanford&amp;year=2012" xr:uid="{3450FD4B-6655-4A06-A6B9-8ACAA8F590EC}"/>
    <hyperlink ref="M47" r:id="rId45" display="https://barttorvik.com/team.php?team=New+Mexico&amp;year=2012" xr:uid="{5FFD8CAC-5A36-48B7-B97C-24320E59117D}"/>
    <hyperlink ref="M48" r:id="rId46" display="https://barttorvik.com/team.php?team=New+Mexico&amp;year=2012" xr:uid="{A285D200-4037-4C90-97B3-65A45C86A1D4}"/>
    <hyperlink ref="M49" r:id="rId47" display="https://barttorvik.com/team.php?team=Gonzaga&amp;year=2012" xr:uid="{980B94B3-7220-4C44-A094-94A534E3CA79}"/>
    <hyperlink ref="M50" r:id="rId48" display="https://barttorvik.com/team.php?team=Gonzaga&amp;year=2012" xr:uid="{ED43D8FA-A0E8-4030-A3B1-639AF18CBF83}"/>
    <hyperlink ref="N51" r:id="rId49" display="https://barttorvik.com/trank.php?&amp;begin=20111101&amp;end=20120312&amp;conlimit=All&amp;year=2012&amp;top=0&amp;venue=All&amp;type=N&amp;mingames=0&amp;quad=5&amp;rpi=" xr:uid="{EE3D5EDE-457E-4391-8749-6DB6D54A2A29}"/>
    <hyperlink ref="M52" r:id="rId50" display="https://barttorvik.com/team.php?team=Virginia&amp;year=2012" xr:uid="{160AF071-6F30-4876-81D9-A608DCB54B4D}"/>
    <hyperlink ref="M53" r:id="rId51" display="https://barttorvik.com/team.php?team=Virginia&amp;year=2012" xr:uid="{9060AFE0-F874-4249-BC7C-7553E65F5E2C}"/>
    <hyperlink ref="M54" r:id="rId52" display="https://barttorvik.com/team.php?team=La+Salle&amp;year=2012" xr:uid="{7835927F-2766-4626-929C-1F16EF3BBA65}"/>
    <hyperlink ref="M56" r:id="rId53" display="https://barttorvik.com/team.php?team=UNLV&amp;year=2012" xr:uid="{188C3667-CB15-4A81-941E-737AE1A92679}"/>
    <hyperlink ref="M57" r:id="rId54" display="https://barttorvik.com/team.php?team=UNLV&amp;year=2012" xr:uid="{6330883B-6C12-45C5-AED2-BBD93668C0F4}"/>
    <hyperlink ref="M58" r:id="rId55" display="https://barttorvik.com/team.php?team=BYU&amp;year=2012" xr:uid="{4232ABDC-3175-4D2B-9CCC-00B68CCA3300}"/>
    <hyperlink ref="M59" r:id="rId56" display="https://barttorvik.com/team.php?team=BYU&amp;year=2012" xr:uid="{D2ACDBCE-05CD-4BA5-9247-64794518E820}"/>
    <hyperlink ref="M60" r:id="rId57" display="https://barttorvik.com/team.php?team=Creighton&amp;year=2012" xr:uid="{FDF26C45-42AF-420B-A3C9-A173D9D36ADF}"/>
    <hyperlink ref="M61" r:id="rId58" display="https://barttorvik.com/team.php?team=Creighton&amp;year=2012" xr:uid="{E7D9D9F2-181C-4FAE-855B-04A4A5C8191E}"/>
    <hyperlink ref="M62" r:id="rId59" display="https://barttorvik.com/team.php?team=Purdue&amp;year=2012" xr:uid="{975EBAD6-35EE-4726-AB7A-D801C5F3C8D8}"/>
    <hyperlink ref="M63" r:id="rId60" display="https://barttorvik.com/team.php?team=Purdue&amp;year=2012" xr:uid="{F17ACD5F-6CDF-48CD-AACB-E1D9D80DCA79}"/>
    <hyperlink ref="M64" r:id="rId61" display="https://barttorvik.com/team.php?team=Texas&amp;year=2012" xr:uid="{B4D18771-4513-4F99-A59D-F4259BDF348E}"/>
    <hyperlink ref="M65" r:id="rId62" display="https://barttorvik.com/team.php?team=Texas&amp;year=2012" xr:uid="{F252272B-46BA-45C1-B4DA-5A82BB6DE42B}"/>
    <hyperlink ref="M66" r:id="rId63" display="https://barttorvik.com/team.php?team=West+Virginia&amp;year=2012" xr:uid="{B39C244C-8F68-4D28-B6B7-78046699C148}"/>
    <hyperlink ref="M67" r:id="rId64" display="https://barttorvik.com/team.php?team=West+Virginia&amp;year=2012" xr:uid="{D44BBB86-AC6C-4F97-9D5D-7AC81F24505B}"/>
    <hyperlink ref="M68" r:id="rId65" display="https://barttorvik.com/team.php?team=Harvard&amp;year=2012" xr:uid="{E8E06311-1918-430B-AA1A-945905044812}"/>
    <hyperlink ref="M69" r:id="rId66" display="https://barttorvik.com/team.php?team=Harvard&amp;year=2012" xr:uid="{C3F086AD-B652-4225-A1E4-50AFE9B1851D}"/>
    <hyperlink ref="M70" r:id="rId67" display="https://barttorvik.com/team.php?team=Kansas+St.&amp;year=2012" xr:uid="{9B1ACE78-3FB7-4427-B7E0-981B413F1E55}"/>
    <hyperlink ref="M71" r:id="rId68" display="https://barttorvik.com/team.php?team=Kansas+St.&amp;year=2012" xr:uid="{9D2DEA3D-CF96-41EB-A1E9-0097BF5EBFBC}"/>
    <hyperlink ref="M72" r:id="rId69" display="https://barttorvik.com/team.php?team=Memphis&amp;year=2012" xr:uid="{93D9A1D9-58C9-4F77-A3B0-5BEFC575B05E}"/>
    <hyperlink ref="M73" r:id="rId70" display="https://barttorvik.com/team.php?team=Memphis&amp;year=2012" xr:uid="{F5AC6A29-C38D-4AD4-BA9D-DF4CF439D9DC}"/>
    <hyperlink ref="M74" r:id="rId71" display="https://barttorvik.com/team.php?team=Vanderbilt&amp;year=2012" xr:uid="{60049FE7-84EA-418C-9D88-C20A8BC6AD8B}"/>
    <hyperlink ref="M75" r:id="rId72" display="https://barttorvik.com/team.php?team=Vanderbilt&amp;year=2012" xr:uid="{D1C35CAE-8F05-4461-89ED-7A6BA373360D}"/>
    <hyperlink ref="M76" r:id="rId73" display="https://barttorvik.com/team.php?team=North+Carolina+St.&amp;year=2012" xr:uid="{ABBA149B-090B-4E14-BDE5-2047A32AF8A0}"/>
    <hyperlink ref="M77" r:id="rId74" display="https://barttorvik.com/team.php?team=North+Carolina+St.&amp;year=2012" xr:uid="{48C019AA-4625-4176-A4C6-4D505AABACA2}"/>
    <hyperlink ref="M78" r:id="rId75" display="https://barttorvik.com/team.php?team=Long+Beach+St.&amp;year=2012" xr:uid="{FFA7F06F-7CE2-43C5-8176-80514557CD74}"/>
    <hyperlink ref="M79" r:id="rId76" display="https://barttorvik.com/team.php?team=Long+Beach+St.&amp;year=2012" xr:uid="{914F1402-2B13-449A-811E-161BF064D969}"/>
    <hyperlink ref="M80" r:id="rId77" display="https://barttorvik.com/team.php?team=Virginia+Tech&amp;year=2012" xr:uid="{42AF968A-B1AC-45AC-99C4-9B7893A70810}"/>
    <hyperlink ref="M82" r:id="rId78" display="https://barttorvik.com/team.php?team=Pittsburgh&amp;year=2012" xr:uid="{FA7E6827-6EBF-4BE8-9E8D-8B48DBCD151C}"/>
    <hyperlink ref="M84" r:id="rId79" display="https://barttorvik.com/team.php?team=Temple&amp;year=2012" xr:uid="{B6EE5DC9-C2F1-4371-A9F1-8096A3219125}"/>
    <hyperlink ref="M85" r:id="rId80" display="https://barttorvik.com/team.php?team=Temple&amp;year=2012" xr:uid="{931F1D2D-6707-4B79-95DB-9979DE79177F}"/>
    <hyperlink ref="M86" r:id="rId81" display="https://barttorvik.com/team.php?team=Southern+Miss&amp;year=2012" xr:uid="{1491E6E0-1EAA-4271-96E0-E108C9144350}"/>
    <hyperlink ref="M87" r:id="rId82" display="https://barttorvik.com/team.php?team=Southern+Miss&amp;year=2012" xr:uid="{0A16246B-FF5D-4EC6-ACAD-0908497AEE78}"/>
    <hyperlink ref="M88" r:id="rId83" display="https://barttorvik.com/team.php?team=Wyoming&amp;year=2012" xr:uid="{A640F51E-0AEC-4753-AADF-D5A5ED348AEA}"/>
    <hyperlink ref="M90" r:id="rId84" display="https://barttorvik.com/team.php?team=Northern+Iowa&amp;year=2012" xr:uid="{D27E9AB7-9CED-403D-85E0-62E65E84B03A}"/>
    <hyperlink ref="M92" r:id="rId85" display="https://barttorvik.com/team.php?team=Middle+Tennessee&amp;year=2012" xr:uid="{67E7AE24-FAE6-43E3-A290-E53BB9BFDA50}"/>
    <hyperlink ref="M94" r:id="rId86" display="https://barttorvik.com/team.php?team=Oregon+St.&amp;year=2012" xr:uid="{114F3911-F807-46F1-A28C-E6FC352C1663}"/>
    <hyperlink ref="M96" r:id="rId87" display="https://barttorvik.com/team.php?team=Saint+Joseph%27s&amp;year=2012" xr:uid="{21D1769D-A8B9-4927-AF66-BBC1125411F6}"/>
    <hyperlink ref="M98" r:id="rId88" display="https://barttorvik.com/team.php?team=Mississippi+St.&amp;year=2012" xr:uid="{2BFD7288-84C6-4260-8F12-7551676E8388}"/>
    <hyperlink ref="M100" r:id="rId89" display="https://barttorvik.com/team.php?team=Michigan&amp;year=2012" xr:uid="{B2E8AB31-EAFA-4C6A-A928-22D32B42E286}"/>
    <hyperlink ref="M101" r:id="rId90" display="https://barttorvik.com/team.php?team=Michigan&amp;year=2012" xr:uid="{07D0605C-2CEA-4103-B419-690E2EE03C38}"/>
    <hyperlink ref="N102" r:id="rId91" display="https://barttorvik.com/trank.php?&amp;begin=20111101&amp;end=20120312&amp;conlimit=All&amp;year=2012&amp;top=0&amp;venue=All&amp;type=N&amp;mingames=0&amp;quad=5&amp;rpi=" xr:uid="{FECC5FDC-0CC6-4F85-9A7B-1A6B3C3D4843}"/>
    <hyperlink ref="M103" r:id="rId92" display="https://barttorvik.com/team.php?team=Ohio&amp;year=2012" xr:uid="{EFA44648-4569-4D07-B134-D07A67C7FF77}"/>
    <hyperlink ref="M104" r:id="rId93" display="https://barttorvik.com/team.php?team=Ohio&amp;year=2012" xr:uid="{F3654C66-8451-44B4-9F75-D61E2F304E77}"/>
    <hyperlink ref="M105" r:id="rId94" display="https://barttorvik.com/team.php?team=Saint+Mary%27s&amp;year=2012" xr:uid="{964945B6-BBEB-4DA9-82D8-028F970B70C2}"/>
    <hyperlink ref="M106" r:id="rId95" display="https://barttorvik.com/team.php?team=Saint+Mary%27s&amp;year=2012" xr:uid="{1946BDF7-F70E-4A87-81DA-A682172E32CA}"/>
    <hyperlink ref="M107" r:id="rId96" display="https://barttorvik.com/team.php?team=Oklahoma&amp;year=2012" xr:uid="{5C0D57EF-1A40-4317-899E-0EC734F14E71}"/>
    <hyperlink ref="M109" r:id="rId97" display="https://barttorvik.com/team.php?team=Villanova&amp;year=2012" xr:uid="{93F3DD54-A9C2-4435-A6C1-599A7A5BE6B9}"/>
    <hyperlink ref="M111" r:id="rId98" display="https://barttorvik.com/team.php?team=Belmont&amp;year=2012" xr:uid="{F0F25067-D64D-4935-86B2-41D6C85E8755}"/>
    <hyperlink ref="M112" r:id="rId99" display="https://barttorvik.com/team.php?team=Belmont&amp;year=2012" xr:uid="{54A64C46-53B9-4965-8E60-BA198FA6A93C}"/>
    <hyperlink ref="M113" r:id="rId100" display="https://barttorvik.com/team.php?team=Arkansas&amp;year=2012" xr:uid="{F53EBEF0-065C-4121-BFCC-032089EBA0BC}"/>
    <hyperlink ref="M115" r:id="rId101" display="https://barttorvik.com/team.php?team=Cincinnati&amp;year=2012" xr:uid="{A974E937-1CC6-4209-8DEC-766B195B0B7B}"/>
    <hyperlink ref="M116" r:id="rId102" display="https://barttorvik.com/team.php?team=Cincinnati&amp;year=2012" xr:uid="{256A45B6-3791-4E2F-8AA8-E90EE03B1A95}"/>
    <hyperlink ref="M117" r:id="rId103" display="https://barttorvik.com/team.php?team=College+of+Charleston&amp;year=2012" xr:uid="{9429A478-3B70-434F-94D0-FB93D8314701}"/>
    <hyperlink ref="M119" r:id="rId104" display="https://barttorvik.com/team.php?team=Illinois&amp;year=2012" xr:uid="{3CEBF495-C80B-4EAF-A173-92B22F5F5196}"/>
    <hyperlink ref="M121" r:id="rId105" display="https://barttorvik.com/team.php?team=VCU&amp;year=2012" xr:uid="{B94CF6A4-DF5B-42FA-A179-DEFFF76EC06F}"/>
    <hyperlink ref="M122" r:id="rId106" display="https://barttorvik.com/team.php?team=VCU&amp;year=2012" xr:uid="{637F9616-8D43-476C-9135-D3D8BEDF3A73}"/>
    <hyperlink ref="M123" r:id="rId107" display="https://barttorvik.com/team.php?team=Xavier&amp;year=2012" xr:uid="{CC9116C1-8DE9-4BA7-8E3E-16DA68648224}"/>
    <hyperlink ref="M124" r:id="rId108" display="https://barttorvik.com/team.php?team=Xavier&amp;year=2012" xr:uid="{71DD7077-2A13-49F7-8128-9C273EE9C5AA}"/>
    <hyperlink ref="M125" r:id="rId109" display="https://barttorvik.com/team.php?team=Seton+Hall&amp;year=2012" xr:uid="{E437E36C-FA3C-4A7B-B11E-C0073C2D6754}"/>
    <hyperlink ref="M127" r:id="rId110" display="https://barttorvik.com/team.php?team=Drexel&amp;year=2012" xr:uid="{E183CB71-4986-4BA1-B0DF-45D60111E819}"/>
    <hyperlink ref="M129" r:id="rId111" display="https://barttorvik.com/team.php?team=Lehigh&amp;year=2012" xr:uid="{6B40181D-DCA5-4C57-9956-325A7A5C2F46}"/>
    <hyperlink ref="M130" r:id="rId112" display="https://barttorvik.com/team.php?team=Lehigh&amp;year=2012" xr:uid="{420CD1C3-3982-4175-9314-1255372FBC87}"/>
    <hyperlink ref="M131" r:id="rId113" display="https://barttorvik.com/team.php?team=Oral+Roberts&amp;year=2012" xr:uid="{B4EC5EAD-7E95-4E2A-9C27-E096764108F8}"/>
    <hyperlink ref="M133" r:id="rId114" display="https://barttorvik.com/team.php?team=Wagner&amp;year=2012" xr:uid="{08591173-12AD-4FD7-8C7C-23C10329DF44}"/>
    <hyperlink ref="M135" r:id="rId115" display="https://barttorvik.com/team.php?team=Northwestern&amp;year=2012" xr:uid="{EE3026D9-9C78-4ED7-9579-B52D4E4918E2}"/>
    <hyperlink ref="M137" r:id="rId116" display="https://barttorvik.com/team.php?team=Minnesota&amp;year=2012" xr:uid="{8AC5E1CD-3BC4-4B6B-9ADE-2C761B9D99A6}"/>
    <hyperlink ref="M139" r:id="rId117" display="https://barttorvik.com/team.php?team=Denver&amp;year=2012" xr:uid="{75C1D053-7980-472B-97B0-85F1CD978F01}"/>
    <hyperlink ref="M141" r:id="rId118" display="https://barttorvik.com/team.php?team=Iowa+St.&amp;year=2012" xr:uid="{1DE622F5-744C-4FB0-93D2-22FB223944D4}"/>
    <hyperlink ref="M142" r:id="rId119" display="https://barttorvik.com/team.php?team=Iowa+St.&amp;year=2012" xr:uid="{4C913518-B79F-482B-AC1F-486C5C793F0F}"/>
    <hyperlink ref="M143" r:id="rId120" display="https://barttorvik.com/team.php?team=Iona&amp;year=2012" xr:uid="{BB7053D7-9CBB-4623-A52A-37E0BCCA9440}"/>
    <hyperlink ref="M144" r:id="rId121" display="https://barttorvik.com/team.php?team=Iona&amp;year=2012" xr:uid="{43F5313C-2F99-434E-A9E2-E14289E6AAF3}"/>
    <hyperlink ref="M145" r:id="rId122" display="https://barttorvik.com/team.php?team=Milwaukee&amp;year=2012" xr:uid="{1C2A03E8-6529-4D4A-8F94-7D3BA1647F58}"/>
    <hyperlink ref="M147" r:id="rId123" display="https://barttorvik.com/team.php?team=San+Diego+St.&amp;year=2012" xr:uid="{C048AD5E-6983-4BA3-B223-F07602C96E5C}"/>
    <hyperlink ref="M148" r:id="rId124" display="https://barttorvik.com/team.php?team=San+Diego+St.&amp;year=2012" xr:uid="{BAD6E218-8A11-483E-9379-188EF7A4123F}"/>
    <hyperlink ref="M149" r:id="rId125" display="https://barttorvik.com/team.php?team=Miami+FL&amp;year=2012" xr:uid="{9A49E7A1-CF8E-4A15-BCEF-C8CECF9B5B04}"/>
    <hyperlink ref="M151" r:id="rId126" display="https://barttorvik.com/team.php?team=Cleveland+St.&amp;year=2012" xr:uid="{C28A62F0-6C7B-4642-B3E2-BD71E4547D34}"/>
    <hyperlink ref="N153" r:id="rId127" display="https://barttorvik.com/trank.php?&amp;begin=20111101&amp;end=20120312&amp;conlimit=All&amp;year=2012&amp;top=0&amp;venue=All&amp;type=N&amp;mingames=0&amp;quad=5&amp;rpi=" xr:uid="{6CE836FF-EFE6-4C99-A1B2-AC7966B1D547}"/>
    <hyperlink ref="M154" r:id="rId128" display="https://barttorvik.com/team.php?team=Missouri+St.&amp;year=2012" xr:uid="{4BFF5FB7-9D6B-4380-A326-0F5AC820613F}"/>
    <hyperlink ref="M156" r:id="rId129" display="https://barttorvik.com/team.php?team=Dayton&amp;year=2012" xr:uid="{EA468957-5EEC-4C16-A0CD-77DE471F7AA0}"/>
    <hyperlink ref="M158" r:id="rId130" display="https://barttorvik.com/team.php?team=Arizona&amp;year=2012" xr:uid="{22075C33-38C7-4774-BA23-731BBDA42ED4}"/>
    <hyperlink ref="M160" r:id="rId131" display="https://barttorvik.com/team.php?team=Marshall&amp;year=2012" xr:uid="{527A09C9-FCEC-4CF1-A30B-42E32BE1502C}"/>
    <hyperlink ref="M162" r:id="rId132" display="https://barttorvik.com/team.php?team=North+Dakota+St.&amp;year=2012" xr:uid="{C5894F6C-08AD-4DAE-8875-2D966B4FA238}"/>
    <hyperlink ref="M164" r:id="rId133" display="https://barttorvik.com/team.php?team=Massachusetts&amp;year=2012" xr:uid="{965D98CC-7D15-405E-A693-DF3CECEB8C64}"/>
    <hyperlink ref="M166" r:id="rId134" display="https://barttorvik.com/team.php?team=Davidson&amp;year=2012" xr:uid="{AA797198-3620-450F-9F73-019F6813E54C}"/>
    <hyperlink ref="M167" r:id="rId135" display="https://barttorvik.com/team.php?team=Davidson&amp;year=2012" xr:uid="{A30EFCE4-B686-4B88-913C-E996D6553BB0}"/>
    <hyperlink ref="M168" r:id="rId136" display="https://barttorvik.com/team.php?team=Illinois+St.&amp;year=2012" xr:uid="{545CC5E8-D496-4C43-B864-73F805D26093}"/>
    <hyperlink ref="M170" r:id="rId137" display="https://barttorvik.com/team.php?team=Akron&amp;year=2012" xr:uid="{27E105B5-95D2-4263-B0D1-7D5A675920EE}"/>
    <hyperlink ref="M172" r:id="rId138" display="https://barttorvik.com/team.php?team=Tulane&amp;year=2012" xr:uid="{8C78F511-DBC3-4816-A7F2-88126C87E4C0}"/>
    <hyperlink ref="M174" r:id="rId139" display="https://barttorvik.com/team.php?team=St.+Bonaventure&amp;year=2012" xr:uid="{67E37D1E-543F-48F1-ADD7-8E27B869427B}"/>
    <hyperlink ref="M175" r:id="rId140" display="https://barttorvik.com/team.php?team=St.+Bonaventure&amp;year=2012" xr:uid="{48B65E44-D985-4E58-888C-38A7072B5FBB}"/>
    <hyperlink ref="M176" r:id="rId141" display="https://barttorvik.com/team.php?team=South+Dakota+St.&amp;year=2012" xr:uid="{4C0DD8F5-C936-49CB-8453-A2A90C3E10C7}"/>
    <hyperlink ref="M177" r:id="rId142" display="https://barttorvik.com/team.php?team=South+Dakota+St.&amp;year=2012" xr:uid="{706631AB-9697-4E22-86AC-D3F043FD441D}"/>
    <hyperlink ref="M178" r:id="rId143" display="https://barttorvik.com/team.php?team=Colorado+St.&amp;year=2012" xr:uid="{C38C9542-4CC1-4404-A7F8-C6BE4368AEDD}"/>
    <hyperlink ref="M179" r:id="rId144" display="https://barttorvik.com/team.php?team=Colorado+St.&amp;year=2012" xr:uid="{8CFD824F-9FDE-4192-9214-C8CF943A9CFF}"/>
    <hyperlink ref="M180" r:id="rId145" display="https://barttorvik.com/team.php?team=New+Mexico+St.&amp;year=2012" xr:uid="{4B9455A0-C90B-4DB7-896A-34C79A06D8F9}"/>
    <hyperlink ref="M181" r:id="rId146" display="https://barttorvik.com/team.php?team=New+Mexico+St.&amp;year=2012" xr:uid="{E79321F4-737C-46ED-B99D-33A69B63C7C8}"/>
    <hyperlink ref="M182" r:id="rId147" display="https://barttorvik.com/team.php?team=Richmond&amp;year=2012" xr:uid="{FF1725A3-3A40-4A98-A2E7-E8A23FE19556}"/>
    <hyperlink ref="M184" r:id="rId148" display="https://barttorvik.com/team.php?team=Texas+A%26M&amp;year=2012" xr:uid="{61BD4535-9677-47F3-A307-B7D019B8354F}"/>
    <hyperlink ref="M186" r:id="rId149" display="https://barttorvik.com/team.php?team=LSU&amp;year=2012" xr:uid="{9C0ABA83-47BC-4DC0-8B08-0BD9239627F6}"/>
    <hyperlink ref="M188" r:id="rId150" display="https://barttorvik.com/team.php?team=Washington&amp;year=2012" xr:uid="{9100B357-6FDA-4C0D-A77B-B0AC5D50F288}"/>
    <hyperlink ref="M190" r:id="rId151" display="https://barttorvik.com/team.php?team=Washington+St.&amp;year=2012" xr:uid="{C5E68795-6D50-43FF-8B30-0A0A5FA2B694}"/>
    <hyperlink ref="M192" r:id="rId152" display="https://barttorvik.com/team.php?team=Mississippi&amp;year=2012" xr:uid="{F287BE2C-EA0B-458D-BF3C-2ABB6FA744FB}"/>
    <hyperlink ref="M194" r:id="rId153" display="https://barttorvik.com/team.php?team=Duquesne&amp;year=2012" xr:uid="{F95E38E0-A51C-47AF-AEE5-918F0392C3DC}"/>
    <hyperlink ref="M196" r:id="rId154" display="https://barttorvik.com/team.php?team=George+Mason&amp;year=2012" xr:uid="{B92D7178-7B20-4DDA-B54C-E77587FD5F36}"/>
    <hyperlink ref="M198" r:id="rId155" display="https://barttorvik.com/team.php?team=Georgia+St.&amp;year=2012" xr:uid="{8CE59A6E-75E2-4B11-81A2-3E7369001BA1}"/>
    <hyperlink ref="M200" r:id="rId156" display="https://barttorvik.com/team.php?team=Buffalo&amp;year=2012" xr:uid="{8D4A5DFB-91F2-4BB8-BBC9-FDC3BD8DF352}"/>
    <hyperlink ref="M202" r:id="rId157" display="https://barttorvik.com/team.php?team=UC+Santa+Barbara&amp;year=2012" xr:uid="{38CF70D6-1008-4878-B1CE-EBADDA40430F}"/>
    <hyperlink ref="N204" r:id="rId158" display="https://barttorvik.com/trank.php?&amp;begin=20111101&amp;end=20120312&amp;conlimit=All&amp;year=2012&amp;top=0&amp;venue=All&amp;type=N&amp;mingames=0&amp;quad=5&amp;rpi=" xr:uid="{ABC5B6E1-4153-49EF-BAC2-C3622F7AE451}"/>
    <hyperlink ref="M205" r:id="rId159" display="https://barttorvik.com/team.php?team=Nebraska&amp;year=2012" xr:uid="{19CD89AE-6DF7-4DF5-9FF3-CC6AB2508904}"/>
    <hyperlink ref="M207" r:id="rId160" display="https://barttorvik.com/team.php?team=Indiana+St.&amp;year=2012" xr:uid="{366C0EDE-379E-434B-A4D1-B958D6D654C8}"/>
    <hyperlink ref="M209" r:id="rId161" display="https://barttorvik.com/team.php?team=Boise+St.&amp;year=2012" xr:uid="{5106087C-8277-464C-B070-BEF793472E3D}"/>
    <hyperlink ref="M211" r:id="rId162" display="https://barttorvik.com/team.php?team=Tulsa&amp;year=2012" xr:uid="{5947BC64-6AA5-4E22-AABC-F5828BFAE15A}"/>
    <hyperlink ref="M213" r:id="rId163" display="https://barttorvik.com/team.php?team=East+Tennessee+St.&amp;year=2012" xr:uid="{ADC80B1E-2351-4411-9A80-1DDAE2AD2B73}"/>
    <hyperlink ref="M215" r:id="rId164" display="https://barttorvik.com/team.php?team=South+Florida&amp;year=2012" xr:uid="{EF49EFC7-09DC-499F-BF8A-875DEE06F95B}"/>
    <hyperlink ref="M216" r:id="rId165" display="https://barttorvik.com/team.php?team=South+Florida&amp;year=2012" xr:uid="{2A20C13E-E6F2-4A70-9A40-8CED6C9A781D}"/>
    <hyperlink ref="M217" r:id="rId166" display="https://barttorvik.com/team.php?team=Mercer&amp;year=2012" xr:uid="{03FA7D3A-2FC1-43E2-81D8-A9CE0D49F5E5}"/>
    <hyperlink ref="M219" r:id="rId167" display="https://barttorvik.com/team.php?team=UCLA&amp;year=2012" xr:uid="{D431B989-3E4C-4B2E-963A-D477EFF7F3E0}"/>
    <hyperlink ref="M221" r:id="rId168" display="https://barttorvik.com/team.php?team=Butler&amp;year=2012" xr:uid="{D47DE96F-BE36-4981-BB04-F93A43649F1F}"/>
    <hyperlink ref="M223" r:id="rId169" display="https://barttorvik.com/team.php?team=Robert+Morris&amp;year=2012" xr:uid="{263DA79A-14A0-4C67-9DB3-BDE4C1965F6D}"/>
    <hyperlink ref="M225" r:id="rId170" display="https://barttorvik.com/team.php?team=Georgia+Tech&amp;year=2012" xr:uid="{8CF879FD-02E7-439C-B770-15308F7C9124}"/>
    <hyperlink ref="M227" r:id="rId171" display="https://barttorvik.com/team.php?team=Lamar&amp;year=2012" xr:uid="{DD886C0F-3776-47F8-BC6F-172A2E0D39D9}"/>
    <hyperlink ref="M228" r:id="rId172" display="https://barttorvik.com/team.php?team=Lamar&amp;year=2012" xr:uid="{158376A6-BE31-40CA-B676-C6AB1D8ACF0E}"/>
    <hyperlink ref="M229" r:id="rId173" display="https://barttorvik.com/team.php?team=Georgia&amp;year=2012" xr:uid="{4A449F08-CFDD-4F5E-94AA-C7F177D3E71F}"/>
    <hyperlink ref="M231" r:id="rId174" display="https://barttorvik.com/team.php?team=Notre+Dame&amp;year=2012" xr:uid="{43D7F592-E3D8-4C08-B6FE-F4A9F6C46E8B}"/>
    <hyperlink ref="M232" r:id="rId175" display="https://barttorvik.com/team.php?team=Notre+Dame&amp;year=2012" xr:uid="{4B18B2B3-085C-4B3B-B416-B41803676619}"/>
    <hyperlink ref="M233" r:id="rId176" display="https://barttorvik.com/team.php?team=Tennessee&amp;year=2012" xr:uid="{C5A25496-7CBC-476A-B814-1CA86D2FAA8E}"/>
    <hyperlink ref="M235" r:id="rId177" display="https://barttorvik.com/team.php?team=Fairfield&amp;year=2012" xr:uid="{9DC345A7-B59B-4BC5-B722-79147D520657}"/>
    <hyperlink ref="M237" r:id="rId178" display="https://barttorvik.com/team.php?team=Valparaiso&amp;year=2012" xr:uid="{E6590A60-C8C5-45E0-B885-84DB04C6059D}"/>
    <hyperlink ref="M239" r:id="rId179" display="https://barttorvik.com/team.php?team=UT+Arlington&amp;year=2012" xr:uid="{7EB3E00C-B1B5-49C3-A922-66A3D08C7BEE}"/>
    <hyperlink ref="M241" r:id="rId180" display="https://barttorvik.com/team.php?team=East+Carolina&amp;year=2012" xr:uid="{867D1F1F-C9D1-43F8-B51F-2FE9A8494A15}"/>
    <hyperlink ref="M243" r:id="rId181" display="https://barttorvik.com/team.php?team=Weber+St.&amp;year=2012" xr:uid="{4F42AE00-BF15-4B1A-87E0-9650B753F1BA}"/>
    <hyperlink ref="M245" r:id="rId182" display="https://barttorvik.com/team.php?team=Ball+St.&amp;year=2012" xr:uid="{EF20CFD6-BE9B-4144-BA47-9D8D0705B2A6}"/>
    <hyperlink ref="M247" r:id="rId183" display="https://barttorvik.com/team.php?team=Nevada&amp;year=2012" xr:uid="{728EFD50-4EBD-418C-BC50-336CFC0EEDDA}"/>
    <hyperlink ref="M249" r:id="rId184" display="https://barttorvik.com/team.php?team=Colorado&amp;year=2012" xr:uid="{54E63A56-0C5A-403C-9CAA-E2CE0FF5D673}"/>
    <hyperlink ref="M250" r:id="rId185" display="https://barttorvik.com/team.php?team=Colorado&amp;year=2012" xr:uid="{D42E8BCC-3113-4F67-A6D0-9B3405B17737}"/>
    <hyperlink ref="M251" r:id="rId186" display="https://barttorvik.com/team.php?team=Oregon&amp;year=2012" xr:uid="{4BC98396-558E-4654-ACF0-DF7AEE8E5152}"/>
    <hyperlink ref="M253" r:id="rId187" display="https://barttorvik.com/team.php?team=Princeton&amp;year=2012" xr:uid="{40B6352E-D14C-4735-A633-DA6D6EA37721}"/>
    <hyperlink ref="N255" r:id="rId188" display="https://barttorvik.com/trank.php?&amp;begin=20111101&amp;end=20120312&amp;conlimit=All&amp;year=2012&amp;top=0&amp;venue=All&amp;type=N&amp;mingames=0&amp;quad=5&amp;rpi=" xr:uid="{F470B99C-0E13-456C-9423-31E8074722F4}"/>
    <hyperlink ref="M256" r:id="rId189" display="https://barttorvik.com/team.php?team=Providence&amp;year=2012" xr:uid="{8E870244-A3BD-4A7E-88E2-5F9745E60421}"/>
    <hyperlink ref="M258" r:id="rId190" display="https://barttorvik.com/team.php?team=Loyola+MD&amp;year=2012" xr:uid="{FEB72D50-537D-45B4-B166-711FC0635C37}"/>
    <hyperlink ref="M259" r:id="rId191" display="https://barttorvik.com/team.php?team=Loyola+MD&amp;year=2012" xr:uid="{621E47BD-9C06-4543-8FEB-C31A8B399008}"/>
    <hyperlink ref="M260" r:id="rId192" display="https://barttorvik.com/team.php?team=Bucknell&amp;year=2012" xr:uid="{23EE7943-FE16-4CDD-B9AA-7A035690FCC6}"/>
    <hyperlink ref="M262" r:id="rId193" display="https://barttorvik.com/team.php?team=Idaho&amp;year=2012" xr:uid="{6F31F300-1C92-427D-9E27-A68D6A16ABCC}"/>
    <hyperlink ref="M264" r:id="rId194" display="https://barttorvik.com/team.php?team=Cal+Poly&amp;year=2012" xr:uid="{7E1D4592-664E-4DFE-AEEF-EDE3EB018C21}"/>
    <hyperlink ref="M266" r:id="rId195" display="https://barttorvik.com/team.php?team=DePaul&amp;year=2012" xr:uid="{5529FC9A-0223-4C86-BC59-657EE00DD146}"/>
    <hyperlink ref="M268" r:id="rId196" display="https://barttorvik.com/team.php?team=UTEP&amp;year=2012" xr:uid="{F9FE6973-5E64-42FB-937F-B27FD55C6289}"/>
    <hyperlink ref="M270" r:id="rId197" display="https://barttorvik.com/team.php?team=Clemson&amp;year=2012" xr:uid="{906EE353-ED1F-4F3C-B08B-A4AB5977D997}"/>
    <hyperlink ref="M272" r:id="rId198" display="https://barttorvik.com/team.php?team=Houston&amp;year=2012" xr:uid="{E3600CF9-7A04-467A-BC55-1B3AFB3BE37B}"/>
    <hyperlink ref="M274" r:id="rId199" display="https://barttorvik.com/team.php?team=USC&amp;year=2012" xr:uid="{5C518104-252A-4C56-9E25-5C4F274A93C1}"/>
    <hyperlink ref="M276" r:id="rId200" display="https://barttorvik.com/team.php?team=Kent+St.&amp;year=2012" xr:uid="{2508D25B-972B-4043-8D0B-F2EC08DB90F1}"/>
    <hyperlink ref="M278" r:id="rId201" display="https://barttorvik.com/team.php?team=Rutgers&amp;year=2012" xr:uid="{E7888F17-F885-438F-B1FA-B461D1419322}"/>
    <hyperlink ref="M280" r:id="rId202" display="https://barttorvik.com/team.php?team=Oklahoma+St.&amp;year=2012" xr:uid="{085450B4-DD4C-427A-8F00-F66E0CDB6E3D}"/>
    <hyperlink ref="M282" r:id="rId203" display="https://barttorvik.com/team.php?team=South+Carolina&amp;year=2012" xr:uid="{4751787B-F99E-4024-9772-1D5E2AF972D4}"/>
    <hyperlink ref="M284" r:id="rId204" display="https://barttorvik.com/team.php?team=Charlotte&amp;year=2012" xr:uid="{1A2E2207-229F-4415-98B4-885EDF448DD9}"/>
    <hyperlink ref="M286" r:id="rId205" display="https://barttorvik.com/team.php?team=Old+Dominion&amp;year=2012" xr:uid="{73EE3337-0547-4377-85C8-9F0953C1B650}"/>
    <hyperlink ref="M288" r:id="rId206" display="https://barttorvik.com/team.php?team=Utah+St.&amp;year=2012" xr:uid="{C4A1D64B-CF9A-42FA-9A39-0C3F0222DF24}"/>
    <hyperlink ref="M290" r:id="rId207" display="https://barttorvik.com/team.php?team=Manhattan&amp;year=2012" xr:uid="{6627A91C-C678-4026-B36C-C91CA2305A1D}"/>
    <hyperlink ref="M292" r:id="rId208" display="https://barttorvik.com/team.php?team=UCF&amp;year=2012" xr:uid="{2279643A-4B3B-4604-AE74-09ECB6A5A7D3}"/>
    <hyperlink ref="M294" r:id="rId209" display="https://barttorvik.com/team.php?team=Cal+St.+Fullerton&amp;year=2012" xr:uid="{E0E78307-2E24-4185-8D8E-131C8683FDFF}"/>
    <hyperlink ref="M296" r:id="rId210" display="https://barttorvik.com/team.php?team=Montana&amp;year=2012" xr:uid="{912476A6-05C1-4878-BC1C-DF25862F3150}"/>
    <hyperlink ref="M297" r:id="rId211" display="https://barttorvik.com/team.php?team=Montana&amp;year=2012" xr:uid="{1058B90F-555B-45E6-8844-D433D027CEDC}"/>
    <hyperlink ref="M298" r:id="rId212" display="https://barttorvik.com/team.php?team=UTSA&amp;year=2012" xr:uid="{94ED86ED-67A8-479E-AFEF-83238F0F3FE0}"/>
    <hyperlink ref="M300" r:id="rId213" display="https://barttorvik.com/team.php?team=Quinnipiac&amp;year=2012" xr:uid="{4958DF59-23F3-466F-BF06-1BEC87794DB5}"/>
    <hyperlink ref="M302" r:id="rId214" display="https://barttorvik.com/team.php?team=Iowa&amp;year=2012" xr:uid="{D38FB7CD-90A5-47CC-BD4C-F1611BFA6A48}"/>
    <hyperlink ref="M304" r:id="rId215" display="https://barttorvik.com/team.php?team=Yale&amp;year=2012" xr:uid="{6072D7EC-DFCA-472B-970E-EE5A3C597F40}"/>
    <hyperlink ref="N306" r:id="rId216" display="https://barttorvik.com/trank.php?&amp;begin=20111101&amp;end=20120312&amp;conlimit=All&amp;year=2012&amp;top=0&amp;venue=All&amp;type=N&amp;mingames=0&amp;quad=5&amp;rpi=" xr:uid="{EDEF3AFC-186C-4A05-8E54-1CB1D6BF1D05}"/>
    <hyperlink ref="M307" r:id="rId217" display="https://barttorvik.com/team.php?team=Northern+Colorado&amp;year=2012" xr:uid="{C52E2845-8F08-48AF-91FB-D9D0A1FB2433}"/>
    <hyperlink ref="M309" r:id="rId218" display="https://barttorvik.com/team.php?team=Penn&amp;year=2012" xr:uid="{2015878B-C89A-4862-BADB-303A7C94E923}"/>
    <hyperlink ref="M311" r:id="rId219" display="https://barttorvik.com/team.php?team=Vermont&amp;year=2012" xr:uid="{8AD9B31B-5EEA-4FCE-9FCB-A9F81E9700B1}"/>
    <hyperlink ref="M312" r:id="rId220" display="https://barttorvik.com/team.php?team=Vermont&amp;year=2012" xr:uid="{977C1D0C-800A-43B5-9D65-3C0B314EAFE8}"/>
    <hyperlink ref="M313" r:id="rId221" display="https://barttorvik.com/team.php?team=Penn+St.&amp;year=2012" xr:uid="{59EA9DB1-7BF0-48F0-BC29-0DE0FF2DD825}"/>
    <hyperlink ref="M315" r:id="rId222" display="https://barttorvik.com/team.php?team=Maryland&amp;year=2012" xr:uid="{09A19288-9AE9-4877-BF5A-1B33A0F807CA}"/>
    <hyperlink ref="M317" r:id="rId223" display="https://barttorvik.com/team.php?team=Rice&amp;year=2012" xr:uid="{B8431507-98D3-4DBD-A35D-90CDA97CD9BA}"/>
    <hyperlink ref="M319" r:id="rId224" display="https://barttorvik.com/team.php?team=Air+Force&amp;year=2012" xr:uid="{20DC8866-15E6-4715-B719-612981C23D9B}"/>
    <hyperlink ref="M321" r:id="rId225" display="https://barttorvik.com/team.php?team=Florida+Atlantic&amp;year=2012" xr:uid="{36B3F803-33EC-4D15-A8A8-3A46ED00AFFA}"/>
    <hyperlink ref="M323" r:id="rId226" display="https://barttorvik.com/team.php?team=Western+Michigan&amp;year=2012" xr:uid="{43B8DD2A-639C-46C6-A155-C74A7518F07D}"/>
    <hyperlink ref="M325" r:id="rId227" display="https://barttorvik.com/team.php?team=South+Alabama&amp;year=2012" xr:uid="{5BA1C2A1-079E-42E9-9E68-F317DC001990}"/>
    <hyperlink ref="M327" r:id="rId228" display="https://barttorvik.com/team.php?team=Norfolk+St.&amp;year=2012" xr:uid="{CDAC71BA-612A-4D65-BB9E-267BF1596BFE}"/>
    <hyperlink ref="M328" r:id="rId229" display="https://barttorvik.com/team.php?team=Norfolk+St.&amp;year=2012" xr:uid="{FBE9C956-91CB-4CA3-936F-3F2BB8337AED}"/>
    <hyperlink ref="M329" r:id="rId230" display="https://barttorvik.com/team.php?team=Fresno+St.&amp;year=2012" xr:uid="{23B5AA8F-F232-419A-AF3F-C1829B47F429}"/>
    <hyperlink ref="M331" r:id="rId231" display="https://barttorvik.com/team.php?team=Auburn&amp;year=2012" xr:uid="{4FD35942-90E1-44BC-83BE-A8AC612A00FA}"/>
    <hyperlink ref="M333" r:id="rId232" display="https://barttorvik.com/team.php?team=St.+John%27s&amp;year=2012" xr:uid="{F5C8F8C6-43A7-4EF2-B29D-47ECB3BD160E}"/>
    <hyperlink ref="M335" r:id="rId233" display="https://barttorvik.com/team.php?team=TCU&amp;year=2012" xr:uid="{A1A14E0B-3E1F-44E6-AB5A-B57F287DAE0D}"/>
    <hyperlink ref="M337" r:id="rId234" display="https://barttorvik.com/team.php?team=Oakland&amp;year=2012" xr:uid="{B71FC3FA-0ECD-49CB-B9B0-0A3EB04C6071}"/>
    <hyperlink ref="M339" r:id="rId235" display="https://barttorvik.com/team.php?team=Bowling+Green&amp;year=2012" xr:uid="{140190CD-B9BA-4205-A5F9-77559BBD9DCD}"/>
    <hyperlink ref="M341" r:id="rId236" display="https://barttorvik.com/team.php?team=Hofstra&amp;year=2012" xr:uid="{8C4522E9-E8C9-4CB3-BEB0-266BDDDCD849}"/>
    <hyperlink ref="M343" r:id="rId237" display="https://barttorvik.com/team.php?team=Stony+Brook&amp;year=2012" xr:uid="{38A85C64-852B-4DEF-AE36-7538056361FD}"/>
    <hyperlink ref="M345" r:id="rId238" display="https://barttorvik.com/team.php?team=Columbia&amp;year=2012" xr:uid="{78C43552-1192-4ECD-AE38-A4F78CAEDEF5}"/>
    <hyperlink ref="M347" r:id="rId239" display="https://barttorvik.com/team.php?team=Charleston+Southern&amp;year=2012" xr:uid="{2EF06781-282C-4CBD-BA0C-102279822345}"/>
    <hyperlink ref="M349" r:id="rId240" display="https://barttorvik.com/team.php?team=USC+Upstate&amp;year=2012" xr:uid="{42D61457-FB7B-4AFD-9EF1-C3142BE859E4}"/>
    <hyperlink ref="M351" r:id="rId241" display="https://barttorvik.com/team.php?team=Drake&amp;year=2012" xr:uid="{8F0F245F-ECF5-48C5-A3E2-6087A499BEBB}"/>
    <hyperlink ref="M353" r:id="rId242" display="https://barttorvik.com/team.php?team=UAB&amp;year=2012" xr:uid="{2BBA8D8C-7A93-4EBE-97D2-D681CF0459DE}"/>
    <hyperlink ref="M355" r:id="rId243" display="https://barttorvik.com/team.php?team=Western+Illinois&amp;year=2012" xr:uid="{AD55F6E8-0812-4A9B-A3E5-C68FFD15C023}"/>
    <hyperlink ref="N357" r:id="rId244" display="https://barttorvik.com/trank.php?&amp;begin=20111101&amp;end=20120312&amp;conlimit=All&amp;year=2012&amp;top=0&amp;venue=All&amp;type=N&amp;mingames=0&amp;quad=5&amp;rpi=" xr:uid="{528A5F10-4672-46D2-B715-6B04B51B081C}"/>
    <hyperlink ref="M358" r:id="rId245" display="https://barttorvik.com/team.php?team=Detroit&amp;year=2012" xr:uid="{326282C4-D133-4550-9215-C6A78C393EFC}"/>
    <hyperlink ref="M359" r:id="rId246" display="https://barttorvik.com/team.php?team=Detroit&amp;year=2012" xr:uid="{7FBFE846-EC09-4D8C-9095-77CB6C000709}"/>
    <hyperlink ref="M360" r:id="rId247" display="https://barttorvik.com/team.php?team=UNC+Asheville&amp;year=2012" xr:uid="{4C8D0CEF-7996-4F2E-AAAC-651DD3D18A49}"/>
    <hyperlink ref="M361" r:id="rId248" display="https://barttorvik.com/team.php?team=UNC+Asheville&amp;year=2012" xr:uid="{CEA9D9B8-D0FD-4EFF-88A5-7934A8908175}"/>
    <hyperlink ref="M362" r:id="rId249" display="https://barttorvik.com/team.php?team=Eastern+Washington&amp;year=2012" xr:uid="{E56EA25C-F5A0-43E7-AFB9-0501A36B2207}"/>
    <hyperlink ref="M364" r:id="rId250" display="https://barttorvik.com/team.php?team=Delaware&amp;year=2012" xr:uid="{CE58F745-E0AF-4D61-B7B9-2A44D32F9B7D}"/>
    <hyperlink ref="M366" r:id="rId251" display="https://barttorvik.com/team.php?team=Albany&amp;year=2012" xr:uid="{EFFEFE3B-8E7D-440D-8EAE-14C6AE73F2C1}"/>
    <hyperlink ref="M368" r:id="rId252" display="https://barttorvik.com/team.php?team=Wake+Forest&amp;year=2012" xr:uid="{FF8D9284-4D8E-4CA5-97B9-C482C333B66B}"/>
    <hyperlink ref="M370" r:id="rId253" display="https://barttorvik.com/team.php?team=Santa+Clara&amp;year=2012" xr:uid="{6EB8A8CA-5A4F-4F11-A065-A117D8788854}"/>
    <hyperlink ref="M372" r:id="rId254" display="https://barttorvik.com/team.php?team=Florida+Gulf+Coast&amp;year=2012" xr:uid="{B6FA5C09-FFB2-4E39-AAC4-5C1FB9EB689B}"/>
    <hyperlink ref="M374" r:id="rId255" display="https://barttorvik.com/team.php?team=Northeastern&amp;year=2012" xr:uid="{0987C7D8-A6BB-45F6-8AE2-F0C0039AC792}"/>
    <hyperlink ref="M376" r:id="rId256" display="https://barttorvik.com/team.php?team=San+Francisco&amp;year=2012" xr:uid="{CC0812F8-3263-43B8-8CB7-A29A6DC0D5B8}"/>
    <hyperlink ref="M378" r:id="rId257" display="https://barttorvik.com/team.php?team=Morgan+St.&amp;year=2012" xr:uid="{5FC402BA-06DA-4244-AA55-89CC2A44EB51}"/>
    <hyperlink ref="M380" r:id="rId258" display="https://barttorvik.com/team.php?team=Miami+OH&amp;year=2012" xr:uid="{A2A39453-C9C5-45FD-9979-53D59466F642}"/>
    <hyperlink ref="M382" r:id="rId259" display="https://barttorvik.com/team.php?team=American&amp;year=2012" xr:uid="{1C456D66-710F-413B-A7FD-66F744FE15D6}"/>
    <hyperlink ref="M384" r:id="rId260" display="https://barttorvik.com/team.php?team=Texas+Tech&amp;year=2012" xr:uid="{D15FCF9C-1131-4A07-8521-91A1F964C376}"/>
    <hyperlink ref="M386" r:id="rId261" display="https://barttorvik.com/team.php?team=UNC+Wilmington&amp;year=2012" xr:uid="{0F311D50-D5C0-4F0B-8006-E24D2BB2C2F1}"/>
    <hyperlink ref="M388" r:id="rId262" display="https://barttorvik.com/team.php?team=Arizona+St.&amp;year=2012" xr:uid="{1B20EA1F-C8BE-4BC0-AFE7-74BD45B95FB6}"/>
    <hyperlink ref="M390" r:id="rId263" display="https://barttorvik.com/team.php?team=Tennessee+Tech&amp;year=2012" xr:uid="{8511D70A-7DC9-4864-94CD-EFB51B326102}"/>
    <hyperlink ref="M392" r:id="rId264" display="https://barttorvik.com/team.php?team=SMU&amp;year=2012" xr:uid="{F1C4631E-550B-4ED9-BE9D-6494425D1FA7}"/>
    <hyperlink ref="M394" r:id="rId265" display="https://barttorvik.com/team.php?team=Toledo&amp;year=2012" xr:uid="{7655D1E0-9772-46DE-9878-38D65CCD2A95}"/>
    <hyperlink ref="M396" r:id="rId266" display="https://barttorvik.com/team.php?team=Coastal+Carolina&amp;year=2012" xr:uid="{794C2180-0831-4EC0-A218-ED072F9B39F1}"/>
    <hyperlink ref="M398" r:id="rId267" display="https://barttorvik.com/team.php?team=James+Madison&amp;year=2012" xr:uid="{A2CA1907-1955-49B2-A4E4-0F6BA5627D21}"/>
    <hyperlink ref="M400" r:id="rId268" display="https://barttorvik.com/team.php?team=LIU+Brooklyn&amp;year=2012" xr:uid="{5C30D341-76E7-47A6-8517-42D9CE15292B}"/>
    <hyperlink ref="M401" r:id="rId269" display="https://barttorvik.com/team.php?team=LIU+Brooklyn&amp;year=2012" xr:uid="{D13627AF-6644-4DD6-91A9-3B7A67AD2BF7}"/>
    <hyperlink ref="M402" r:id="rId270" display="https://barttorvik.com/team.php?team=Campbell&amp;year=2012" xr:uid="{9783BCDE-B6E2-4810-9B23-F460A216495C}"/>
    <hyperlink ref="M404" r:id="rId271" display="https://barttorvik.com/team.php?team=Troy&amp;year=2012" xr:uid="{AB2BBAD9-D319-47EF-90D8-5A51041ECD6A}"/>
    <hyperlink ref="M406" r:id="rId272" display="https://barttorvik.com/team.php?team=Loyola+Marymount&amp;year=2012" xr:uid="{4E40E7BD-F51E-48A2-B376-200847192905}"/>
    <hyperlink ref="N408" r:id="rId273" display="https://barttorvik.com/trank.php?&amp;begin=20111101&amp;end=20120312&amp;conlimit=All&amp;year=2012&amp;top=0&amp;venue=All&amp;type=N&amp;mingames=0&amp;quad=5&amp;rpi=" xr:uid="{762C6363-62F0-4602-A5A6-280920D61DA0}"/>
    <hyperlink ref="M409" r:id="rId274" display="https://barttorvik.com/team.php?team=IUPUI&amp;year=2012" xr:uid="{35E4920C-6944-4713-8DFA-40B0738618C8}"/>
    <hyperlink ref="M411" r:id="rId275" display="https://barttorvik.com/team.php?team=Cornell&amp;year=2012" xr:uid="{3803C0BE-10F2-4230-8132-9DAFB26EFE88}"/>
    <hyperlink ref="M413" r:id="rId276" display="https://barttorvik.com/team.php?team=Lipscomb&amp;year=2012" xr:uid="{1C44C083-29EC-45D0-B70D-3320D293B9B5}"/>
    <hyperlink ref="M415" r:id="rId277" display="https://barttorvik.com/team.php?team=Evansville&amp;year=2012" xr:uid="{26F658F1-26E1-4657-BEDB-88C3C6BA7BB5}"/>
    <hyperlink ref="M417" r:id="rId278" display="https://barttorvik.com/team.php?team=Tennessee+St.&amp;year=2012" xr:uid="{1DD6B0DE-803F-4810-ACFE-CC700ED4C217}"/>
    <hyperlink ref="M419" r:id="rId279" display="https://barttorvik.com/team.php?team=Presbyterian&amp;year=2012" xr:uid="{3D420AD8-3F81-44E9-B9AB-36C75379AE69}"/>
    <hyperlink ref="M421" r:id="rId280" display="https://barttorvik.com/team.php?team=North+Florida&amp;year=2012" xr:uid="{E168505A-A384-4155-B9D1-71821F7716C5}"/>
    <hyperlink ref="M423" r:id="rId281" display="https://barttorvik.com/team.php?team=Maine&amp;year=2012" xr:uid="{8A1B0324-CB2F-4998-BC6B-6FA166B71716}"/>
    <hyperlink ref="M425" r:id="rId282" display="https://barttorvik.com/team.php?team=Western+Kentucky&amp;year=2012" xr:uid="{075EDDF1-4B19-42EA-B877-8929C513935F}"/>
    <hyperlink ref="M426" r:id="rId283" display="https://barttorvik.com/team.php?team=Western+Kentucky&amp;year=2012" xr:uid="{BC17BBCD-62BC-4ED3-9D07-E8F725CCAE20}"/>
    <hyperlink ref="M427" r:id="rId284" display="https://barttorvik.com/team.php?team=Louisiana+Lafayette&amp;year=2012" xr:uid="{E5A414CF-6918-4913-99AF-C5732E10DB51}"/>
    <hyperlink ref="M429" r:id="rId285" display="https://barttorvik.com/team.php?team=Sacred+Heart&amp;year=2012" xr:uid="{D30F3E50-A90F-4F67-B5A8-675D3F0496E1}"/>
    <hyperlink ref="M431" r:id="rId286" display="https://barttorvik.com/team.php?team=George+Washington&amp;year=2012" xr:uid="{B060F7CF-1AA9-4BCA-9F56-DB5EA0AA00E9}"/>
    <hyperlink ref="M433" r:id="rId287" display="https://barttorvik.com/team.php?team=Little+Rock&amp;year=2012" xr:uid="{46430111-6FEE-4BAA-92C2-A5F4C3F3659B}"/>
    <hyperlink ref="M435" r:id="rId288" display="https://barttorvik.com/team.php?team=Northwestern+St.&amp;year=2012" xr:uid="{28E5D759-7BE4-4901-B718-30F32D7F9E92}"/>
    <hyperlink ref="M437" r:id="rId289" display="https://barttorvik.com/team.php?team=Furman&amp;year=2012" xr:uid="{5C5EC94B-E8EA-49F4-B609-5642AC17B0A2}"/>
    <hyperlink ref="M439" r:id="rId290" display="https://barttorvik.com/team.php?team=Marist&amp;year=2012" xr:uid="{E7CF77D0-418F-49C8-8210-BDB6BCF0E595}"/>
    <hyperlink ref="M441" r:id="rId291" display="https://barttorvik.com/team.php?team=Central+Connecticut&amp;year=2012" xr:uid="{C3063DCD-0136-4D74-BA3D-7637B80F7DF6}"/>
    <hyperlink ref="M443" r:id="rId292" display="https://barttorvik.com/team.php?team=Jacksonville+St.&amp;year=2012" xr:uid="{C1B1E5E1-C971-47F0-9452-2A9760A59516}"/>
    <hyperlink ref="M445" r:id="rId293" display="https://barttorvik.com/team.php?team=High+Point&amp;year=2012" xr:uid="{78511F64-14AC-44A8-9C8B-DF797F3FBEEB}"/>
    <hyperlink ref="M447" r:id="rId294" display="https://barttorvik.com/team.php?team=Seattle&amp;year=2012" xr:uid="{FF255889-F18D-47B2-84A4-D962D7C43BC6}"/>
    <hyperlink ref="M449" r:id="rId295" display="https://barttorvik.com/team.php?team=Green+Bay&amp;year=2012" xr:uid="{6DA48CA6-A5C0-41F6-A3EE-128426941751}"/>
    <hyperlink ref="M451" r:id="rId296" display="https://barttorvik.com/team.php?team=Stephen+F.+Austin&amp;year=2012" xr:uid="{3E71D940-DD3C-4218-A58B-5AC9DCB00716}"/>
    <hyperlink ref="M453" r:id="rId297" display="https://barttorvik.com/team.php?team=Austin+Peay&amp;year=2012" xr:uid="{F087911B-E0DC-4390-AD0B-4A98286B043B}"/>
    <hyperlink ref="M455" r:id="rId298" display="https://barttorvik.com/team.php?team=FIU&amp;year=2012" xr:uid="{1E991234-6CDF-4A7F-88F5-658602618ABF}"/>
    <hyperlink ref="M457" r:id="rId299" display="https://barttorvik.com/team.php?team=Chattanooga&amp;year=2012" xr:uid="{29D2B70A-31DC-4F49-AD4E-96FC4AA6B6A6}"/>
    <hyperlink ref="N459" r:id="rId300" display="https://barttorvik.com/trank.php?&amp;begin=20111101&amp;end=20120312&amp;conlimit=All&amp;year=2012&amp;top=0&amp;venue=All&amp;type=N&amp;mingames=0&amp;quad=5&amp;rpi=" xr:uid="{AC06CDA0-DE29-4D46-AA8F-C540D6E9EC88}"/>
    <hyperlink ref="M460" r:id="rId301" display="https://barttorvik.com/team.php?team=Cal+St.+Bakersfield&amp;year=2012" xr:uid="{A1F12236-18FB-4A08-BC05-637E29F76D84}"/>
    <hyperlink ref="M462" r:id="rId302" display="https://barttorvik.com/team.php?team=Elon&amp;year=2012" xr:uid="{DC5A1230-9C8E-4C4E-B669-37233E1E17FE}"/>
    <hyperlink ref="M464" r:id="rId303" display="https://barttorvik.com/team.php?team=Siena&amp;year=2012" xr:uid="{BC00B1B6-3FBA-4F2E-8FBE-844D74D3C719}"/>
    <hyperlink ref="M466" r:id="rId304" display="https://barttorvik.com/team.php?team=Hawaii&amp;year=2012" xr:uid="{2918AD2C-EE5C-449B-B871-951D9F0A77B9}"/>
    <hyperlink ref="M468" r:id="rId305" display="https://barttorvik.com/team.php?team=Bradley&amp;year=2012" xr:uid="{E6F0DD3D-479C-493A-959C-596F5267A3F6}"/>
    <hyperlink ref="M470" r:id="rId306" display="https://barttorvik.com/team.php?team=Gardner+Webb&amp;year=2012" xr:uid="{9FF3F3BC-24E7-48EC-87C2-40B2E9C92322}"/>
    <hyperlink ref="M472" r:id="rId307" display="https://barttorvik.com/team.php?team=North+Carolina+Central&amp;year=2012" xr:uid="{B028418A-0788-4626-A05A-B4E9210CC290}"/>
    <hyperlink ref="M474" r:id="rId308" display="https://barttorvik.com/team.php?team=Portland+St.&amp;year=2012" xr:uid="{05B8C835-3A07-4721-BBD2-CA0A7237728D}"/>
    <hyperlink ref="M476" r:id="rId309" display="https://barttorvik.com/team.php?team=Central+Michigan&amp;year=2012" xr:uid="{327FBEE1-31EA-4F07-8185-CA16FD6B3EC8}"/>
    <hyperlink ref="M478" r:id="rId310" display="https://barttorvik.com/team.php?team=Southern+Illinois&amp;year=2012" xr:uid="{8E32F28B-A669-41A1-B853-9E3D1E1ABB7C}"/>
    <hyperlink ref="M480" r:id="rId311" display="https://barttorvik.com/team.php?team=Loyola+Chicago&amp;year=2012" xr:uid="{A7955ECD-20E9-41D1-89B4-24FFA42269F8}"/>
    <hyperlink ref="M482" r:id="rId312" display="https://barttorvik.com/team.php?team=Fordham&amp;year=2012" xr:uid="{402ED9F0-37FF-4404-AED3-B6A2884D15B4}"/>
    <hyperlink ref="M484" r:id="rId313" display="https://barttorvik.com/team.php?team=Western+Carolina&amp;year=2012" xr:uid="{96FDB8FB-59E8-4902-A29C-2DD07063EE7E}"/>
    <hyperlink ref="M486" r:id="rId314" display="https://barttorvik.com/team.php?team=UC+Irvine&amp;year=2012" xr:uid="{358DA345-942F-4A7F-88FB-5D54B181D460}"/>
    <hyperlink ref="M488" r:id="rId315" display="https://barttorvik.com/team.php?team=Lafayette&amp;year=2012" xr:uid="{6843B503-831E-47B4-99D0-66779A16C72F}"/>
    <hyperlink ref="M490" r:id="rId316" display="https://barttorvik.com/team.php?team=Jacksonville&amp;year=2012" xr:uid="{243657E4-0C18-4723-931A-7EA46F1B6671}"/>
    <hyperlink ref="M492" r:id="rId317" display="https://barttorvik.com/team.php?team=Youngstown+St.&amp;year=2012" xr:uid="{8B6AB8D6-EAE6-4628-9B18-041E5B842FCD}"/>
    <hyperlink ref="M494" r:id="rId318" display="https://barttorvik.com/team.php?team=North+Dakota&amp;year=2012" xr:uid="{8BDBDA73-0629-40C4-9250-C72B1DD26398}"/>
    <hyperlink ref="M496" r:id="rId319" display="https://barttorvik.com/team.php?team=Utah+Valley&amp;year=2012" xr:uid="{FDE86CF9-FD15-445B-9C90-1760E1177990}"/>
    <hyperlink ref="M498" r:id="rId320" display="https://barttorvik.com/team.php?team=New+Hampshire&amp;year=2012" xr:uid="{D621A5C3-A013-4B8D-A0EB-3E3A6579EC99}"/>
    <hyperlink ref="M500" r:id="rId321" display="https://barttorvik.com/team.php?team=Savannah+St.&amp;year=2012" xr:uid="{7685E159-FCC3-45F3-8EF3-AD198CC1B05C}"/>
    <hyperlink ref="M502" r:id="rId322" display="https://barttorvik.com/team.php?team=Arkansas+St.&amp;year=2012" xr:uid="{192AC6C9-F65F-41F8-884A-D9F8B4B0627B}"/>
    <hyperlink ref="M504" r:id="rId323" display="https://barttorvik.com/team.php?team=Rhode+Island&amp;year=2012" xr:uid="{A2F3E691-14D1-4650-8FEE-62FB559BD9A0}"/>
    <hyperlink ref="M506" r:id="rId324" display="https://barttorvik.com/team.php?team=Louisiana+Tech&amp;year=2012" xr:uid="{668EF1D4-3682-4A4D-A562-835864ADCA45}"/>
    <hyperlink ref="M508" r:id="rId325" display="https://barttorvik.com/team.php?team=Boston+College&amp;year=2012" xr:uid="{3E3D2230-FF83-4C20-BFFB-9D44FEC39F2D}"/>
    <hyperlink ref="N510" r:id="rId326" display="https://barttorvik.com/trank.php?&amp;begin=20111101&amp;end=20120312&amp;conlimit=All&amp;year=2012&amp;top=0&amp;venue=All&amp;type=N&amp;mingames=0&amp;quad=5&amp;rpi=" xr:uid="{E188838C-41C0-437A-8C1E-9D7C23F3EFA0}"/>
    <hyperlink ref="M511" r:id="rId327" display="https://barttorvik.com/team.php?team=Boston+University&amp;year=2012" xr:uid="{C59F9600-C873-425C-BB6B-8687AC60EE98}"/>
    <hyperlink ref="M513" r:id="rId328" display="https://barttorvik.com/team.php?team=Holy+Cross&amp;year=2012" xr:uid="{5F702980-6B36-4D0A-AEB0-5F89B1299F22}"/>
    <hyperlink ref="M515" r:id="rId329" display="https://barttorvik.com/team.php?team=Illinois+Chicago&amp;year=2012" xr:uid="{763A6F4C-AEB0-4956-9EF0-8F0D3E4BC1D5}"/>
    <hyperlink ref="M517" r:id="rId330" display="https://barttorvik.com/team.php?team=Morehead+St.&amp;year=2012" xr:uid="{60E51CCB-1AB8-45C2-BF9A-1A948A10C871}"/>
    <hyperlink ref="M519" r:id="rId331" display="https://barttorvik.com/team.php?team=St.+Francis+NY&amp;year=2012" xr:uid="{04349990-E619-47D5-971B-9A0DD803A862}"/>
    <hyperlink ref="M521" r:id="rId332" display="https://barttorvik.com/team.php?team=Pepperdine&amp;year=2012" xr:uid="{4A27110E-FEC2-4F57-8563-CA1A5CC8B8C9}"/>
    <hyperlink ref="M523" r:id="rId333" display="https://barttorvik.com/team.php?team=Wofford&amp;year=2012" xr:uid="{CC01966E-C984-474F-9361-7ED99497B83E}"/>
    <hyperlink ref="M525" r:id="rId334" display="https://barttorvik.com/team.php?team=UMKC&amp;year=2012" xr:uid="{0D9A3527-E081-4032-8D41-81EB59FB6EC1}"/>
    <hyperlink ref="M527" r:id="rId335" display="https://barttorvik.com/team.php?team=Rider&amp;year=2012" xr:uid="{5BF71D7A-34F1-4B98-B2D3-488E10D38FA6}"/>
    <hyperlink ref="M529" r:id="rId336" display="https://barttorvik.com/team.php?team=IPFW&amp;year=2012" xr:uid="{CB0F9342-06F7-4B4E-A75D-6E41E682A8FF}"/>
    <hyperlink ref="M531" r:id="rId337" display="https://barttorvik.com/team.php?team=Eastern+Kentucky&amp;year=2012" xr:uid="{6B5D60FA-BF87-4ECA-BDC3-1A99B8EEB86E}"/>
    <hyperlink ref="M533" r:id="rId338" display="https://barttorvik.com/team.php?team=Stetson&amp;year=2012" xr:uid="{03D43F88-2669-4C15-B0AF-0DB4843511CD}"/>
    <hyperlink ref="M535" r:id="rId339" display="https://barttorvik.com/team.php?team=Wright+St.&amp;year=2012" xr:uid="{8FE08393-9BFD-4FE8-A60C-BB2C10D31C8E}"/>
    <hyperlink ref="M537" r:id="rId340" display="https://barttorvik.com/team.php?team=Portland&amp;year=2012" xr:uid="{FB7D70A6-87BF-4A5B-B46C-084C778B4D75}"/>
    <hyperlink ref="M539" r:id="rId341" display="https://barttorvik.com/team.php?team=Niagara&amp;year=2012" xr:uid="{7B7A7383-9A43-4878-8237-580E1A419E6D}"/>
    <hyperlink ref="M541" r:id="rId342" display="https://barttorvik.com/team.php?team=Appalachian+St.&amp;year=2012" xr:uid="{82E106D0-1A0D-4104-BBC3-6A25E0263148}"/>
    <hyperlink ref="M543" r:id="rId343" display="https://barttorvik.com/team.php?team=Hampton&amp;year=2012" xr:uid="{F60D9964-D1CE-441D-84D0-993C016D7771}"/>
    <hyperlink ref="M545" r:id="rId344" display="https://barttorvik.com/team.php?team=UNC+Greensboro&amp;year=2012" xr:uid="{5EFAB5A0-2B39-47C2-BFEA-B20F9821E954}"/>
    <hyperlink ref="M547" r:id="rId345" display="https://barttorvik.com/team.php?team=Winthrop&amp;year=2012" xr:uid="{DAF2DA3A-C4DB-4826-928E-8186CF5205E8}"/>
    <hyperlink ref="M549" r:id="rId346" display="https://barttorvik.com/team.php?team=Coppin+St.&amp;year=2012" xr:uid="{80DCCE96-C295-4A71-95AD-6C52283C296D}"/>
    <hyperlink ref="M551" r:id="rId347" display="https://barttorvik.com/team.php?team=North+Carolina+A%26T&amp;year=2012" xr:uid="{105DB813-0DC5-4EEB-AC20-76C2E7DEA507}"/>
    <hyperlink ref="M553" r:id="rId348" display="https://barttorvik.com/team.php?team=North+Texas&amp;year=2012" xr:uid="{EC1D729D-605F-4C40-9FE7-02160E52FC5C}"/>
    <hyperlink ref="M555" r:id="rId349" display="https://barttorvik.com/team.php?team=Southeastern+Louisiana&amp;year=2012" xr:uid="{472791BF-240D-47A5-B17D-51784C3D19B6}"/>
    <hyperlink ref="M557" r:id="rId350" display="https://barttorvik.com/team.php?team=San+Jose+St.&amp;year=2012" xr:uid="{3A12A926-41F5-4461-9706-6C393C3A6EB3}"/>
    <hyperlink ref="M559" r:id="rId351" display="https://barttorvik.com/team.php?team=Texas+St.&amp;year=2012" xr:uid="{131E497E-90DA-4F16-BB63-BC75C6CBF64B}"/>
    <hyperlink ref="N561" r:id="rId352" display="https://barttorvik.com/trank.php?&amp;begin=20111101&amp;end=20120312&amp;conlimit=All&amp;year=2012&amp;top=0&amp;venue=All&amp;type=N&amp;mingames=0&amp;quad=5&amp;rpi=" xr:uid="{5A068B5F-7526-4959-959C-63CBABE45DEE}"/>
    <hyperlink ref="M562" r:id="rId353" display="https://barttorvik.com/team.php?team=NJIT&amp;year=2012" xr:uid="{3FC4B81A-39D1-4C87-B862-9ECAD9D508BD}"/>
    <hyperlink ref="M564" r:id="rId354" display="https://barttorvik.com/team.php?team=Sam+Houston+St.&amp;year=2012" xr:uid="{F41B2B7F-9D62-418D-9AB6-D13F2CB21D76}"/>
    <hyperlink ref="M566" r:id="rId355" display="https://barttorvik.com/team.php?team=Army&amp;year=2012" xr:uid="{2E0FBA9A-D4AF-47BC-9A48-FE693360A046}"/>
    <hyperlink ref="M568" r:id="rId356" display="https://barttorvik.com/team.php?team=Eastern+Illinois&amp;year=2012" xr:uid="{A1243F0F-ECFB-487A-83E5-176BDA9DDD86}"/>
    <hyperlink ref="M570" r:id="rId357" display="https://barttorvik.com/team.php?team=Sacramento+St.&amp;year=2012" xr:uid="{2A602DA4-9161-4287-B936-CAC0A589B826}"/>
    <hyperlink ref="M572" r:id="rId358" display="https://barttorvik.com/team.php?team=UC+Riverside&amp;year=2012" xr:uid="{B031B737-6CBF-487C-B3BF-CF215C5F48AC}"/>
    <hyperlink ref="M574" r:id="rId359" display="https://barttorvik.com/team.php?team=McNeese+St.&amp;year=2012" xr:uid="{366E33C6-A873-410B-AE27-09D1400CCC4D}"/>
    <hyperlink ref="M576" r:id="rId360" display="https://barttorvik.com/team.php?team=San+Diego&amp;year=2012" xr:uid="{D1125679-C387-42EA-A61C-4B9CE8FF69C8}"/>
    <hyperlink ref="M578" r:id="rId361" display="https://barttorvik.com/team.php?team=Southern+Utah&amp;year=2012" xr:uid="{046757D7-48FE-4972-A035-CB5AFE4EDDFF}"/>
    <hyperlink ref="M580" r:id="rId362" display="https://barttorvik.com/team.php?team=South+Dakota&amp;year=2012" xr:uid="{55D27C8F-72C8-4BAB-87FA-35CEAB1A50C6}"/>
    <hyperlink ref="M582" r:id="rId363" display="https://barttorvik.com/team.php?team=Dartmouth&amp;year=2012" xr:uid="{5803DC55-195D-450E-9EB1-0826FA2669A0}"/>
    <hyperlink ref="M584" r:id="rId364" display="https://barttorvik.com/team.php?team=Mississippi+Valley+St.&amp;year=2012" xr:uid="{F8125765-A413-4268-8AA0-AD146E5A9C80}"/>
    <hyperlink ref="M585" r:id="rId365" display="https://barttorvik.com/team.php?team=Mississippi+Valley+St.&amp;year=2012" xr:uid="{94FD3565-5356-4D6A-BC82-A5DB67C7FD30}"/>
    <hyperlink ref="M586" r:id="rId366" display="https://barttorvik.com/team.php?team=Idaho+St.&amp;year=2012" xr:uid="{A592F5A4-EAF0-45BA-A3B6-1349C2409B77}"/>
    <hyperlink ref="M588" r:id="rId367" display="https://barttorvik.com/team.php?team=Prairie+View+A%26M&amp;year=2012" xr:uid="{2E9AFDAF-6770-4490-B7C5-1C5F78BAF2FE}"/>
    <hyperlink ref="M590" r:id="rId368" display="https://barttorvik.com/team.php?team=Samford&amp;year=2012" xr:uid="{8CA5ECDA-CF94-4D35-8635-3727EE18D2D5}"/>
    <hyperlink ref="M592" r:id="rId369" display="https://barttorvik.com/team.php?team=Bethune+Cookman&amp;year=2012" xr:uid="{E0D2274F-41BD-4E8E-9D70-A2B0727C5450}"/>
    <hyperlink ref="M594" r:id="rId370" display="https://barttorvik.com/team.php?team=Howard&amp;year=2012" xr:uid="{4D722C3B-6B0C-4DD0-B609-16C61E27673B}"/>
    <hyperlink ref="M596" r:id="rId371" display="https://barttorvik.com/team.php?team=Pacific&amp;year=2012" xr:uid="{DBE4B4E8-48A9-47C5-AA28-F02093112B92}"/>
    <hyperlink ref="M598" r:id="rId372" display="https://barttorvik.com/team.php?team=Saint+Peter%27s&amp;year=2012" xr:uid="{DA0771DC-B23E-4B10-BDC2-6556E1B35797}"/>
    <hyperlink ref="M600" r:id="rId373" display="https://barttorvik.com/team.php?team=Georgia+Southern&amp;year=2012" xr:uid="{DB956D40-69EF-46BB-BBFC-36BD22FBE059}"/>
    <hyperlink ref="M602" r:id="rId374" display="https://barttorvik.com/team.php?team=Delaware+St.&amp;year=2012" xr:uid="{88CBBF4B-E556-4E70-B952-F7AAE1EDC178}"/>
    <hyperlink ref="M604" r:id="rId375" display="https://barttorvik.com/team.php?team=Colgate&amp;year=2012" xr:uid="{3E81F809-E098-4815-938D-7B1A0A1A9483}"/>
    <hyperlink ref="M606" r:id="rId376" display="https://barttorvik.com/team.php?team=Southeast+Missouri+St.&amp;year=2012" xr:uid="{465A3E2F-4305-4790-8BCC-65D9980D2E1B}"/>
    <hyperlink ref="M608" r:id="rId377" display="https://barttorvik.com/team.php?team=Mount+St.+Mary%27s&amp;year=2012" xr:uid="{2B4B6A07-72D7-4A14-991C-7CF3EB6DDFBA}"/>
    <hyperlink ref="M610" r:id="rId378" display="https://barttorvik.com/team.php?team=Liberty&amp;year=2012" xr:uid="{725B8801-4ED8-4CA3-830D-31DBE5C37557}"/>
    <hyperlink ref="N612" r:id="rId379" display="https://barttorvik.com/trank.php?&amp;begin=20111101&amp;end=20120312&amp;conlimit=All&amp;year=2012&amp;top=0&amp;venue=All&amp;type=N&amp;mingames=0&amp;quad=5&amp;rpi=" xr:uid="{FC30E039-4561-432C-A47A-4584C54A09BB}"/>
    <hyperlink ref="M613" r:id="rId380" display="https://barttorvik.com/team.php?team=Eastern+Michigan&amp;year=2012" xr:uid="{F385900C-FA1A-43C5-90BC-4564B134CDEF}"/>
    <hyperlink ref="M615" r:id="rId381" display="https://barttorvik.com/team.php?team=Jackson+St.&amp;year=2012" xr:uid="{DB774F42-CC7F-46E9-9A6D-8A441E2FB390}"/>
    <hyperlink ref="M617" r:id="rId382" display="https://barttorvik.com/team.php?team=Canisius&amp;year=2012" xr:uid="{9CCAC416-2380-41E9-A757-CD75A1D92BBF}"/>
    <hyperlink ref="M619" r:id="rId383" display="https://barttorvik.com/team.php?team=Texas+A%26M+Corpus+Chris&amp;year=2012" xr:uid="{355819B9-16D0-48F5-8D94-E1CCB85EDBE3}"/>
    <hyperlink ref="M621" r:id="rId384" display="https://barttorvik.com/team.php?team=Kennesaw+St.&amp;year=2012" xr:uid="{67CE883B-5EEE-4EEE-8061-A0ACE86AED9E}"/>
    <hyperlink ref="M623" r:id="rId385" display="https://barttorvik.com/team.php?team=VMI&amp;year=2012" xr:uid="{6745547D-E97D-47A0-A299-4664AFCE6810}"/>
    <hyperlink ref="M625" r:id="rId386" display="https://barttorvik.com/team.php?team=St.+Francis+PA&amp;year=2012" xr:uid="{6B20FA79-396E-45EC-B592-8E4162C888F6}"/>
    <hyperlink ref="M627" r:id="rId387" display="https://barttorvik.com/team.php?team=Radford&amp;year=2012" xr:uid="{4C97BF84-0E5F-4AC5-A082-F1FAB9087E7A}"/>
    <hyperlink ref="M629" r:id="rId388" display="https://barttorvik.com/team.php?team=Houston+Christian&amp;year=2012" xr:uid="{2B6DD526-EC2E-4235-A4C1-5C77ACA553FB}"/>
    <hyperlink ref="M631" r:id="rId389" display="https://barttorvik.com/team.php?team=Louisiana+Monroe&amp;year=2012" xr:uid="{390F0C78-F60F-46B0-B706-01BE8C7EF1FB}"/>
    <hyperlink ref="M633" r:id="rId390" display="https://barttorvik.com/team.php?team=Montana+St.&amp;year=2012" xr:uid="{0D864B3A-D72F-4662-BDB6-ACE7A2BB9EA4}"/>
    <hyperlink ref="M635" r:id="rId391" display="https://barttorvik.com/team.php?team=Navy&amp;year=2012" xr:uid="{0B7A84AD-88D9-44BE-8D1A-3D54B3DE9CDA}"/>
    <hyperlink ref="M637" r:id="rId392" display="https://barttorvik.com/team.php?team=Bryant&amp;year=2012" xr:uid="{1DAFA32C-1259-4BC4-A971-5FC6B22FBC78}"/>
    <hyperlink ref="M639" r:id="rId393" display="https://barttorvik.com/team.php?team=Brown&amp;year=2012" xr:uid="{46BD058A-1912-45A6-87BD-BC35E76EB8B8}"/>
    <hyperlink ref="M641" r:id="rId394" display="https://barttorvik.com/team.php?team=Alabama+St.&amp;year=2012" xr:uid="{B5E2C40E-5808-4971-A0B3-AE6B70774AAE}"/>
    <hyperlink ref="M643" r:id="rId395" display="https://barttorvik.com/team.php?team=UT+Rio+Grande+Valley&amp;year=2012" xr:uid="{50C0C7B3-889C-4A5B-95E6-55399A19A084}"/>
    <hyperlink ref="M645" r:id="rId396" display="https://barttorvik.com/team.php?team=Tennessee+Martin&amp;year=2012" xr:uid="{021F9597-FE23-451B-95FE-15A54183D7F2}"/>
    <hyperlink ref="M647" r:id="rId397" display="https://barttorvik.com/team.php?team=Nebraska+Omaha&amp;year=2012" xr:uid="{8C3EE5C3-A35C-4F39-B514-9D52062A3855}"/>
    <hyperlink ref="M649" r:id="rId398" display="https://barttorvik.com/team.php?team=Monmouth&amp;year=2012" xr:uid="{86BD2C50-DF25-4F18-9476-B60953D8C3C0}"/>
    <hyperlink ref="M651" r:id="rId399" display="https://barttorvik.com/team.php?team=Southern&amp;year=2012" xr:uid="{E82FEF49-BCEB-4A46-8337-34D9518C1231}"/>
    <hyperlink ref="M653" r:id="rId400" display="https://barttorvik.com/team.php?team=Cal+St.+Northridge&amp;year=2012" xr:uid="{5E4EF002-37E8-48BA-B98C-11EECA9DC4DB}"/>
    <hyperlink ref="M655" r:id="rId401" display="https://barttorvik.com/team.php?team=Fairleigh+Dickinson&amp;year=2012" xr:uid="{6CD5BA16-F9AE-4BCC-A9B8-41B7C7132E4C}"/>
    <hyperlink ref="M657" r:id="rId402" display="https://barttorvik.com/team.php?team=Central+Arkansas&amp;year=2012" xr:uid="{F0BD3349-5E40-4AC2-87EB-61C27F41D11B}"/>
    <hyperlink ref="M659" r:id="rId403" display="https://barttorvik.com/team.php?team=William+%26+Mary&amp;year=2012" xr:uid="{588648F4-3941-4B7E-B8C9-859CE1E678A1}"/>
    <hyperlink ref="M661" r:id="rId404" display="https://barttorvik.com/team.php?team=UMBC&amp;year=2012" xr:uid="{4867A7B4-EF63-4954-9E20-07984E8F9956}"/>
    <hyperlink ref="N663" r:id="rId405" display="https://barttorvik.com/trank.php?&amp;begin=20111101&amp;end=20120312&amp;conlimit=All&amp;year=2012&amp;top=0&amp;venue=All&amp;type=N&amp;mingames=0&amp;quad=5&amp;rpi=" xr:uid="{61133CDF-8A85-4877-BEE7-CACFE5792FFA}"/>
    <hyperlink ref="M664" r:id="rId406" display="https://barttorvik.com/team.php?team=Hartford&amp;year=2012" xr:uid="{0A45303B-90FF-4E35-A92A-464CD0BD5D97}"/>
    <hyperlink ref="M666" r:id="rId407" display="https://barttorvik.com/team.php?team=Arkansas+Pine+Bluff&amp;year=2012" xr:uid="{DB1776E0-3C4B-4666-8CD0-5729BC9AE1FF}"/>
    <hyperlink ref="M668" r:id="rId408" display="https://barttorvik.com/team.php?team=South+Carolina+St.&amp;year=2012" xr:uid="{EB23CF79-B5A5-4C49-AB7B-8D508E3E3003}"/>
    <hyperlink ref="M670" r:id="rId409" display="https://barttorvik.com/team.php?team=Maryland+Eastern+Shore&amp;year=2012" xr:uid="{E83AD4DC-FA7E-472F-B7E0-4A8A51A56052}"/>
    <hyperlink ref="M672" r:id="rId410" display="https://barttorvik.com/team.php?team=Texas+Southern&amp;year=2012" xr:uid="{A8E4C1EF-4513-4D52-9A01-3872DDAD62D0}"/>
    <hyperlink ref="M674" r:id="rId411" display="https://barttorvik.com/team.php?team=Northern+Arizona&amp;year=2012" xr:uid="{75108BBB-8DF5-4174-938E-45318301C431}"/>
    <hyperlink ref="M676" r:id="rId412" display="https://barttorvik.com/team.php?team=Northern+Illinois&amp;year=2012" xr:uid="{B80668A7-79CB-41C9-B3B6-39EAFAF8CCE2}"/>
    <hyperlink ref="M678" r:id="rId413" display="https://barttorvik.com/team.php?team=UC+Davis&amp;year=2012" xr:uid="{89245FE7-D07C-4352-A7E9-6A55F3492DE6}"/>
    <hyperlink ref="M680" r:id="rId414" display="https://barttorvik.com/team.php?team=Longwood&amp;year=2012" xr:uid="{B6D56205-D52A-469B-B579-34FFF461F55A}"/>
    <hyperlink ref="M682" r:id="rId415" display="https://barttorvik.com/team.php?team=SIU+Edwardsville&amp;year=2012" xr:uid="{96904EC5-9829-4213-81BF-DEFFE8F28A8E}"/>
    <hyperlink ref="M684" r:id="rId416" display="https://barttorvik.com/team.php?team=Utah&amp;year=2012" xr:uid="{97DBD905-7E8F-465C-B871-0D3AC518C69F}"/>
    <hyperlink ref="M686" r:id="rId417" display="https://barttorvik.com/team.php?team=Nicholls+St.&amp;year=2012" xr:uid="{BBA80BDB-76E9-4291-A93E-6C33A6DF5C30}"/>
    <hyperlink ref="M688" r:id="rId418" display="https://barttorvik.com/team.php?team=The+Citadel&amp;year=2012" xr:uid="{A5DA2E37-E800-4ED8-97BB-B7154D2D5B0B}"/>
    <hyperlink ref="M690" r:id="rId419" display="https://barttorvik.com/team.php?team=Florida+A%26M&amp;year=2012" xr:uid="{A9D625D7-1834-4080-9715-F65EE02AF3AA}"/>
    <hyperlink ref="M692" r:id="rId420" display="https://barttorvik.com/team.php?team=Alabama+A%26M&amp;year=2012" xr:uid="{F18BEBA4-B531-448B-9211-C8CACE3C45F4}"/>
    <hyperlink ref="M694" r:id="rId421" display="https://barttorvik.com/team.php?team=Chicago+St.&amp;year=2012" xr:uid="{6A8E1168-052B-4EDE-A753-13CB477BFAF3}"/>
    <hyperlink ref="M696" r:id="rId422" display="https://barttorvik.com/team.php?team=Alcorn+St.&amp;year=2012" xr:uid="{239D31C2-536A-4679-9583-EED9D8E724BD}"/>
    <hyperlink ref="M698" r:id="rId423" display="https://barttorvik.com/team.php?team=Towson&amp;year=2012" xr:uid="{70E1CDA3-67E9-4B04-BD8E-FAA146473C03}"/>
    <hyperlink ref="M700" r:id="rId424" display="https://barttorvik.com/team.php?team=Binghamton&amp;year=2012" xr:uid="{B1B7482B-6649-48AC-B10F-734187CFC629}"/>
    <hyperlink ref="M702" r:id="rId425" display="https://barttorvik.com/team.php?team=Grambling+St.&amp;year=2012" xr:uid="{3FC68FED-2F56-414C-A93F-8F687E7E825D}"/>
    <hyperlink ref="N704" r:id="rId426" display="https://barttorvik.com/trank.php?&amp;begin=20111101&amp;end=20120312&amp;conlimit=All&amp;year=2012&amp;top=0&amp;venue=All&amp;type=N&amp;mingames=0&amp;quad=5&amp;rpi=" xr:uid="{86A7AE9D-7C44-409B-AB08-C2AAE88BB652}"/>
    <hyperlink ref="M1" r:id="rId427" display="https://barttorvik.com/team.php?team=Wisconsin&amp;year=2012" xr:uid="{9193BF15-11A7-42B4-A81A-5BD6737634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</vt:lpstr>
      <vt:lpstr>momentum </vt:lpstr>
      <vt:lpstr>T-Rank Numbers</vt:lpstr>
      <vt:lpstr>NONCON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Adam.D t</dc:creator>
  <cp:lastModifiedBy>Adam Davis</cp:lastModifiedBy>
  <dcterms:created xsi:type="dcterms:W3CDTF">2024-03-03T23:26:20Z</dcterms:created>
  <dcterms:modified xsi:type="dcterms:W3CDTF">2025-02-14T22:03:42Z</dcterms:modified>
</cp:coreProperties>
</file>